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alben\hubiC\ATICE\EmploiDuTemps-numerique\"/>
    </mc:Choice>
  </mc:AlternateContent>
  <bookViews>
    <workbookView xWindow="0" yWindow="0" windowWidth="16392" windowHeight="6216" tabRatio="753" autoFilterDateGrouping="0"/>
  </bookViews>
  <sheets>
    <sheet name="POUR COMMENCER" sheetId="6" r:id="rId1"/>
    <sheet name="Volumes horaires-2niv" sheetId="8" r:id="rId2"/>
    <sheet name="EDT-2niveaux" sheetId="9" r:id="rId3"/>
    <sheet name="Liste-2niveaux" sheetId="11" state="hidden" r:id="rId4"/>
    <sheet name="EDT2niv-A imprimer" sheetId="10" r:id="rId5"/>
  </sheets>
  <definedNames>
    <definedName name="FormuleB8" localSheetId="4">#REF!</definedName>
    <definedName name="FormuleB8" localSheetId="2">'EDT-2niveaux'!#REF!</definedName>
    <definedName name="FormuleB8" localSheetId="3">#REF!</definedName>
    <definedName name="FormuleB8">#REF!</definedName>
    <definedName name="FormuleLUNDi" localSheetId="4">#REF!</definedName>
    <definedName name="FormuleLUNDi" localSheetId="2">'EDT-2niveaux'!#REF!</definedName>
    <definedName name="FormuleLUNDi" localSheetId="3">#REF!</definedName>
    <definedName name="FormuleLUNDi">#REF!</definedName>
    <definedName name="FormuleMardi" localSheetId="4">#REF!</definedName>
    <definedName name="FormuleMardi" localSheetId="2">'EDT-2niveaux'!#REF!</definedName>
    <definedName name="FormuleMardi" localSheetId="3">#REF!</definedName>
    <definedName name="FormuleMardi">#REF!</definedName>
    <definedName name="Intervalleminutes" localSheetId="4">#REF!</definedName>
    <definedName name="Intervalleminutes" localSheetId="2">#REF!</definedName>
    <definedName name="Intervalleminutes" localSheetId="3">#REF!</definedName>
    <definedName name="Intervalleminutes">#REF!</definedName>
    <definedName name="texteminutes" localSheetId="4">#REF!</definedName>
    <definedName name="texteminutes" localSheetId="2">#REF!</definedName>
    <definedName name="texteminutes" localSheetId="3">#REF!</definedName>
    <definedName name="texteminutes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40" i="11" l="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D99" i="11"/>
  <c r="AD100" i="11"/>
  <c r="AD101" i="11"/>
  <c r="AD102" i="11"/>
  <c r="AD103" i="11"/>
  <c r="AD104" i="11"/>
  <c r="AD105" i="11"/>
  <c r="AD106" i="11"/>
  <c r="AD107" i="11"/>
  <c r="AD108" i="11"/>
  <c r="AD109" i="11"/>
  <c r="AD110" i="11"/>
  <c r="AD111" i="11"/>
  <c r="AD112" i="11"/>
  <c r="AD113" i="11"/>
  <c r="AD114" i="11"/>
  <c r="AD115" i="11"/>
  <c r="AD116" i="11"/>
  <c r="AD117" i="11"/>
  <c r="AD118" i="11"/>
  <c r="AD119" i="11"/>
  <c r="AD120" i="11"/>
  <c r="AD121" i="11"/>
  <c r="AD122" i="11"/>
  <c r="AD123" i="11"/>
  <c r="AD124" i="11"/>
  <c r="AD125" i="11"/>
  <c r="AD126" i="11"/>
  <c r="AD127" i="11"/>
  <c r="AD128" i="11"/>
  <c r="AD129" i="11"/>
  <c r="AD130" i="11"/>
  <c r="AD131" i="11"/>
  <c r="AD132" i="11"/>
  <c r="AD133" i="11"/>
  <c r="AD134" i="11"/>
  <c r="AD135" i="11"/>
  <c r="AD136" i="11"/>
  <c r="AD137" i="11"/>
  <c r="AD138" i="11"/>
  <c r="AD139" i="11"/>
  <c r="AD140" i="11"/>
  <c r="AD141" i="11"/>
  <c r="AD142" i="11"/>
  <c r="AD143" i="11"/>
  <c r="AD144" i="11"/>
  <c r="AD145" i="11"/>
  <c r="AD146" i="11"/>
  <c r="AD147" i="11"/>
  <c r="AD148" i="11"/>
  <c r="AD149" i="11"/>
  <c r="AD150" i="11"/>
  <c r="AD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109" i="11"/>
  <c r="AA110" i="11"/>
  <c r="AA111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AA128" i="11"/>
  <c r="AA129" i="11"/>
  <c r="AA130" i="11"/>
  <c r="AA131" i="11"/>
  <c r="AA132" i="11"/>
  <c r="AA133" i="11"/>
  <c r="AA134" i="11"/>
  <c r="AA135" i="11"/>
  <c r="AA136" i="11"/>
  <c r="AA137" i="11"/>
  <c r="AA138" i="11"/>
  <c r="AA139" i="11"/>
  <c r="AA140" i="11"/>
  <c r="AA141" i="11"/>
  <c r="AA142" i="11"/>
  <c r="AA143" i="11"/>
  <c r="AA144" i="11"/>
  <c r="AA145" i="11"/>
  <c r="AA146" i="11"/>
  <c r="AA147" i="11"/>
  <c r="AA148" i="11"/>
  <c r="AA149" i="11"/>
  <c r="AA150" i="11"/>
  <c r="AA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146" i="11"/>
  <c r="U147" i="11"/>
  <c r="U148" i="11"/>
  <c r="U149" i="11"/>
  <c r="U150" i="11"/>
  <c r="U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4" i="11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8" i="9"/>
  <c r="M20" i="9"/>
  <c r="A20" i="10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H20" i="10"/>
  <c r="B7" i="10"/>
  <c r="H7" i="10"/>
  <c r="E7" i="10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AH32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AI32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AJ32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AK32" i="11"/>
  <c r="Z4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Z99" i="11"/>
  <c r="Z100" i="11"/>
  <c r="Z101" i="11"/>
  <c r="Z102" i="11"/>
  <c r="Z103" i="11"/>
  <c r="Z104" i="11"/>
  <c r="Z105" i="11"/>
  <c r="Z106" i="11"/>
  <c r="Z107" i="11"/>
  <c r="Z108" i="11"/>
  <c r="Z109" i="11"/>
  <c r="Z110" i="11"/>
  <c r="Z111" i="11"/>
  <c r="Z112" i="11"/>
  <c r="Z113" i="11"/>
  <c r="Z114" i="11"/>
  <c r="Z115" i="11"/>
  <c r="Z116" i="11"/>
  <c r="Z117" i="11"/>
  <c r="Z118" i="11"/>
  <c r="Z119" i="11"/>
  <c r="Z120" i="11"/>
  <c r="Z121" i="11"/>
  <c r="Z122" i="11"/>
  <c r="Z123" i="11"/>
  <c r="Z124" i="11"/>
  <c r="Z125" i="11"/>
  <c r="Z126" i="11"/>
  <c r="Z127" i="11"/>
  <c r="Z128" i="11"/>
  <c r="Z129" i="11"/>
  <c r="Z130" i="11"/>
  <c r="Z131" i="11"/>
  <c r="Z132" i="11"/>
  <c r="Z133" i="11"/>
  <c r="Z134" i="11"/>
  <c r="Z135" i="11"/>
  <c r="Z136" i="11"/>
  <c r="Z137" i="11"/>
  <c r="Z138" i="11"/>
  <c r="Z139" i="11"/>
  <c r="Z140" i="11"/>
  <c r="Z141" i="11"/>
  <c r="Z142" i="11"/>
  <c r="Z143" i="11"/>
  <c r="Z144" i="11"/>
  <c r="Z145" i="11"/>
  <c r="Z146" i="11"/>
  <c r="Z147" i="11"/>
  <c r="Z148" i="11"/>
  <c r="Z149" i="11"/>
  <c r="Z150" i="11"/>
  <c r="AL32" i="11"/>
  <c r="AM32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AN32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AO32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AP32" i="11"/>
  <c r="W4" i="1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W99" i="11"/>
  <c r="W100" i="11"/>
  <c r="W101" i="11"/>
  <c r="W102" i="11"/>
  <c r="W103" i="11"/>
  <c r="W104" i="11"/>
  <c r="W105" i="11"/>
  <c r="W106" i="11"/>
  <c r="W107" i="11"/>
  <c r="W108" i="11"/>
  <c r="W109" i="11"/>
  <c r="W110" i="11"/>
  <c r="W111" i="11"/>
  <c r="W112" i="11"/>
  <c r="W113" i="11"/>
  <c r="W114" i="11"/>
  <c r="W115" i="11"/>
  <c r="W116" i="11"/>
  <c r="W117" i="11"/>
  <c r="W118" i="11"/>
  <c r="W119" i="11"/>
  <c r="W120" i="11"/>
  <c r="W121" i="11"/>
  <c r="W122" i="11"/>
  <c r="W123" i="11"/>
  <c r="W124" i="11"/>
  <c r="W125" i="11"/>
  <c r="W126" i="11"/>
  <c r="W127" i="11"/>
  <c r="W128" i="11"/>
  <c r="W129" i="11"/>
  <c r="W130" i="11"/>
  <c r="W131" i="11"/>
  <c r="W132" i="11"/>
  <c r="W133" i="11"/>
  <c r="W134" i="11"/>
  <c r="W135" i="11"/>
  <c r="W136" i="11"/>
  <c r="W137" i="11"/>
  <c r="W138" i="11"/>
  <c r="W139" i="11"/>
  <c r="W140" i="11"/>
  <c r="W141" i="11"/>
  <c r="W142" i="11"/>
  <c r="W143" i="11"/>
  <c r="W144" i="11"/>
  <c r="W145" i="11"/>
  <c r="W146" i="11"/>
  <c r="W147" i="11"/>
  <c r="W148" i="11"/>
  <c r="W149" i="11"/>
  <c r="W150" i="11"/>
  <c r="AQ32" i="11"/>
  <c r="AC4" i="11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R32" i="11"/>
  <c r="AS32" i="11"/>
  <c r="AA151" i="11"/>
  <c r="H29" i="6"/>
  <c r="AN21" i="11"/>
  <c r="AO21" i="11"/>
  <c r="AP21" i="11"/>
  <c r="AQ21" i="11"/>
  <c r="AR21" i="11"/>
  <c r="AH21" i="11"/>
  <c r="AI21" i="11"/>
  <c r="AJ21" i="11"/>
  <c r="AK21" i="11"/>
  <c r="AL21" i="11"/>
  <c r="AN10" i="11"/>
  <c r="AO10" i="11"/>
  <c r="AP10" i="11"/>
  <c r="AQ10" i="11"/>
  <c r="AR10" i="11"/>
  <c r="AH10" i="11"/>
  <c r="AI10" i="11"/>
  <c r="AJ10" i="11"/>
  <c r="AK10" i="11"/>
  <c r="AL10" i="11"/>
  <c r="I151" i="11"/>
  <c r="I152" i="11"/>
  <c r="L151" i="11"/>
  <c r="L152" i="11"/>
  <c r="X151" i="11"/>
  <c r="X152" i="11"/>
  <c r="AA152" i="11"/>
  <c r="AD151" i="11"/>
  <c r="AD152" i="11"/>
  <c r="AA153" i="11"/>
  <c r="AA154" i="11"/>
  <c r="X153" i="11"/>
  <c r="X154" i="11"/>
  <c r="U151" i="11"/>
  <c r="U152" i="11"/>
  <c r="U153" i="11"/>
  <c r="U154" i="11"/>
  <c r="U155" i="11"/>
  <c r="U156" i="11"/>
  <c r="U157" i="11"/>
  <c r="U158" i="11"/>
  <c r="R151" i="11"/>
  <c r="R152" i="11"/>
  <c r="R153" i="11"/>
  <c r="R154" i="11"/>
  <c r="R155" i="11"/>
  <c r="R156" i="11"/>
  <c r="O151" i="11"/>
  <c r="O152" i="11"/>
  <c r="O153" i="11"/>
  <c r="O154" i="11"/>
  <c r="O155" i="11"/>
  <c r="O156" i="11"/>
  <c r="L153" i="11"/>
  <c r="L154" i="11"/>
  <c r="L155" i="11"/>
  <c r="L156" i="11"/>
  <c r="L157" i="11"/>
  <c r="I153" i="11"/>
  <c r="I154" i="11"/>
  <c r="F151" i="11"/>
  <c r="F152" i="11"/>
  <c r="F153" i="11"/>
  <c r="F154" i="11"/>
  <c r="F155" i="11"/>
  <c r="F156" i="11"/>
  <c r="F157" i="11"/>
  <c r="E4" i="10"/>
  <c r="N4" i="10"/>
  <c r="H24" i="6"/>
  <c r="H25" i="6"/>
  <c r="H26" i="6"/>
  <c r="H27" i="6"/>
  <c r="F5" i="10"/>
  <c r="N7" i="10"/>
  <c r="C7" i="10"/>
  <c r="L7" i="10"/>
  <c r="A8" i="10"/>
  <c r="O7" i="10"/>
  <c r="I7" i="10"/>
  <c r="F7" i="10"/>
  <c r="K7" i="10"/>
  <c r="A4" i="10"/>
  <c r="AD153" i="11"/>
  <c r="AD154" i="11"/>
  <c r="AD155" i="11"/>
  <c r="AD156" i="11"/>
  <c r="AD157" i="11"/>
  <c r="AD158" i="11"/>
  <c r="AA155" i="11"/>
  <c r="AA156" i="11"/>
  <c r="AA157" i="11"/>
  <c r="AA158" i="11"/>
  <c r="X155" i="11"/>
  <c r="X156" i="11"/>
  <c r="X157" i="11"/>
  <c r="X158" i="11"/>
  <c r="R157" i="11"/>
  <c r="R158" i="11"/>
  <c r="O157" i="11"/>
  <c r="O158" i="11"/>
  <c r="I155" i="11"/>
  <c r="C151" i="11"/>
  <c r="C152" i="11"/>
  <c r="C153" i="11"/>
  <c r="C154" i="11"/>
  <c r="AS21" i="11"/>
  <c r="AM21" i="11"/>
  <c r="AS10" i="11"/>
  <c r="AM10" i="11"/>
  <c r="AD733" i="11"/>
  <c r="AA733" i="11"/>
  <c r="X733" i="11"/>
  <c r="U733" i="11"/>
  <c r="R733" i="11"/>
  <c r="O733" i="11"/>
  <c r="L733" i="11"/>
  <c r="I733" i="11"/>
  <c r="F733" i="11"/>
  <c r="C733" i="11"/>
  <c r="AD732" i="11"/>
  <c r="AA732" i="11"/>
  <c r="X732" i="11"/>
  <c r="U732" i="11"/>
  <c r="R732" i="11"/>
  <c r="O732" i="11"/>
  <c r="L732" i="11"/>
  <c r="I732" i="11"/>
  <c r="F732" i="11"/>
  <c r="C732" i="11"/>
  <c r="AD731" i="11"/>
  <c r="AA731" i="11"/>
  <c r="X731" i="11"/>
  <c r="U731" i="11"/>
  <c r="R731" i="11"/>
  <c r="O731" i="11"/>
  <c r="L731" i="11"/>
  <c r="I731" i="11"/>
  <c r="F731" i="11"/>
  <c r="C731" i="11"/>
  <c r="AD730" i="11"/>
  <c r="AA730" i="11"/>
  <c r="X730" i="11"/>
  <c r="U730" i="11"/>
  <c r="R730" i="11"/>
  <c r="O730" i="11"/>
  <c r="L730" i="11"/>
  <c r="I730" i="11"/>
  <c r="F730" i="11"/>
  <c r="C730" i="11"/>
  <c r="AD729" i="11"/>
  <c r="AA729" i="11"/>
  <c r="X729" i="11"/>
  <c r="U729" i="11"/>
  <c r="R729" i="11"/>
  <c r="O729" i="11"/>
  <c r="L729" i="11"/>
  <c r="I729" i="11"/>
  <c r="F729" i="11"/>
  <c r="C729" i="11"/>
  <c r="AD728" i="11"/>
  <c r="AA728" i="11"/>
  <c r="X728" i="11"/>
  <c r="U728" i="11"/>
  <c r="R728" i="11"/>
  <c r="O728" i="11"/>
  <c r="L728" i="11"/>
  <c r="I728" i="11"/>
  <c r="F728" i="11"/>
  <c r="C728" i="11"/>
  <c r="AD727" i="11"/>
  <c r="AA727" i="11"/>
  <c r="X727" i="11"/>
  <c r="U727" i="11"/>
  <c r="R727" i="11"/>
  <c r="O727" i="11"/>
  <c r="L727" i="11"/>
  <c r="I727" i="11"/>
  <c r="F727" i="11"/>
  <c r="C727" i="11"/>
  <c r="AD726" i="11"/>
  <c r="AA726" i="11"/>
  <c r="X726" i="11"/>
  <c r="U726" i="11"/>
  <c r="R726" i="11"/>
  <c r="O726" i="11"/>
  <c r="L726" i="11"/>
  <c r="I726" i="11"/>
  <c r="F726" i="11"/>
  <c r="C726" i="11"/>
  <c r="AD725" i="11"/>
  <c r="AA725" i="11"/>
  <c r="X725" i="11"/>
  <c r="U725" i="11"/>
  <c r="R725" i="11"/>
  <c r="O725" i="11"/>
  <c r="L725" i="11"/>
  <c r="I725" i="11"/>
  <c r="F725" i="11"/>
  <c r="C725" i="11"/>
  <c r="AD724" i="11"/>
  <c r="AA724" i="11"/>
  <c r="X724" i="11"/>
  <c r="U724" i="11"/>
  <c r="R724" i="11"/>
  <c r="O724" i="11"/>
  <c r="L724" i="11"/>
  <c r="I724" i="11"/>
  <c r="F724" i="11"/>
  <c r="C724" i="11"/>
  <c r="AD723" i="11"/>
  <c r="AA723" i="11"/>
  <c r="X723" i="11"/>
  <c r="U723" i="11"/>
  <c r="R723" i="11"/>
  <c r="O723" i="11"/>
  <c r="L723" i="11"/>
  <c r="I723" i="11"/>
  <c r="F723" i="11"/>
  <c r="C723" i="11"/>
  <c r="AD722" i="11"/>
  <c r="AA722" i="11"/>
  <c r="X722" i="11"/>
  <c r="U722" i="11"/>
  <c r="R722" i="11"/>
  <c r="O722" i="11"/>
  <c r="L722" i="11"/>
  <c r="I722" i="11"/>
  <c r="F722" i="11"/>
  <c r="C722" i="11"/>
  <c r="AD721" i="11"/>
  <c r="AA721" i="11"/>
  <c r="X721" i="11"/>
  <c r="U721" i="11"/>
  <c r="R721" i="11"/>
  <c r="O721" i="11"/>
  <c r="L721" i="11"/>
  <c r="I721" i="11"/>
  <c r="F721" i="11"/>
  <c r="C721" i="11"/>
  <c r="AD720" i="11"/>
  <c r="AA720" i="11"/>
  <c r="X720" i="11"/>
  <c r="U720" i="11"/>
  <c r="R720" i="11"/>
  <c r="O720" i="11"/>
  <c r="L720" i="11"/>
  <c r="I720" i="11"/>
  <c r="F720" i="11"/>
  <c r="C720" i="11"/>
  <c r="AD719" i="11"/>
  <c r="AA719" i="11"/>
  <c r="X719" i="11"/>
  <c r="U719" i="11"/>
  <c r="R719" i="11"/>
  <c r="O719" i="11"/>
  <c r="L719" i="11"/>
  <c r="I719" i="11"/>
  <c r="F719" i="11"/>
  <c r="C719" i="11"/>
  <c r="AD718" i="11"/>
  <c r="AA718" i="11"/>
  <c r="X718" i="11"/>
  <c r="U718" i="11"/>
  <c r="R718" i="11"/>
  <c r="O718" i="11"/>
  <c r="L718" i="11"/>
  <c r="I718" i="11"/>
  <c r="F718" i="11"/>
  <c r="C718" i="11"/>
  <c r="AD717" i="11"/>
  <c r="AA717" i="11"/>
  <c r="X717" i="11"/>
  <c r="U717" i="11"/>
  <c r="R717" i="11"/>
  <c r="O717" i="11"/>
  <c r="L717" i="11"/>
  <c r="I717" i="11"/>
  <c r="F717" i="11"/>
  <c r="C717" i="11"/>
  <c r="AD716" i="11"/>
  <c r="AA716" i="11"/>
  <c r="X716" i="11"/>
  <c r="U716" i="11"/>
  <c r="R716" i="11"/>
  <c r="O716" i="11"/>
  <c r="L716" i="11"/>
  <c r="I716" i="11"/>
  <c r="F716" i="11"/>
  <c r="C716" i="11"/>
  <c r="AD715" i="11"/>
  <c r="AA715" i="11"/>
  <c r="X715" i="11"/>
  <c r="U715" i="11"/>
  <c r="R715" i="11"/>
  <c r="O715" i="11"/>
  <c r="L715" i="11"/>
  <c r="I715" i="11"/>
  <c r="F715" i="11"/>
  <c r="C715" i="11"/>
  <c r="AD714" i="11"/>
  <c r="AA714" i="11"/>
  <c r="X714" i="11"/>
  <c r="U714" i="11"/>
  <c r="R714" i="11"/>
  <c r="O714" i="11"/>
  <c r="L714" i="11"/>
  <c r="I714" i="11"/>
  <c r="F714" i="11"/>
  <c r="C714" i="11"/>
  <c r="AD713" i="11"/>
  <c r="AA713" i="11"/>
  <c r="X713" i="11"/>
  <c r="U713" i="11"/>
  <c r="R713" i="11"/>
  <c r="O713" i="11"/>
  <c r="L713" i="11"/>
  <c r="I713" i="11"/>
  <c r="F713" i="11"/>
  <c r="C713" i="11"/>
  <c r="AD712" i="11"/>
  <c r="AA712" i="11"/>
  <c r="X712" i="11"/>
  <c r="U712" i="11"/>
  <c r="R712" i="11"/>
  <c r="O712" i="11"/>
  <c r="L712" i="11"/>
  <c r="I712" i="11"/>
  <c r="F712" i="11"/>
  <c r="C712" i="11"/>
  <c r="AD711" i="11"/>
  <c r="AA711" i="11"/>
  <c r="X711" i="11"/>
  <c r="U711" i="11"/>
  <c r="R711" i="11"/>
  <c r="O711" i="11"/>
  <c r="L711" i="11"/>
  <c r="I711" i="11"/>
  <c r="F711" i="11"/>
  <c r="C711" i="11"/>
  <c r="AD710" i="11"/>
  <c r="AA710" i="11"/>
  <c r="X710" i="11"/>
  <c r="U710" i="11"/>
  <c r="R710" i="11"/>
  <c r="O710" i="11"/>
  <c r="L710" i="11"/>
  <c r="I710" i="11"/>
  <c r="F710" i="11"/>
  <c r="C710" i="11"/>
  <c r="AD709" i="11"/>
  <c r="AA709" i="11"/>
  <c r="X709" i="11"/>
  <c r="U709" i="11"/>
  <c r="R709" i="11"/>
  <c r="O709" i="11"/>
  <c r="L709" i="11"/>
  <c r="I709" i="11"/>
  <c r="F709" i="11"/>
  <c r="C709" i="11"/>
  <c r="AD708" i="11"/>
  <c r="AA708" i="11"/>
  <c r="X708" i="11"/>
  <c r="U708" i="11"/>
  <c r="R708" i="11"/>
  <c r="O708" i="11"/>
  <c r="L708" i="11"/>
  <c r="I708" i="11"/>
  <c r="F708" i="11"/>
  <c r="C708" i="11"/>
  <c r="AD707" i="11"/>
  <c r="AA707" i="11"/>
  <c r="X707" i="11"/>
  <c r="U707" i="11"/>
  <c r="R707" i="11"/>
  <c r="O707" i="11"/>
  <c r="L707" i="11"/>
  <c r="I707" i="11"/>
  <c r="F707" i="11"/>
  <c r="C707" i="11"/>
  <c r="AD706" i="11"/>
  <c r="AA706" i="11"/>
  <c r="X706" i="11"/>
  <c r="U706" i="11"/>
  <c r="R706" i="11"/>
  <c r="O706" i="11"/>
  <c r="L706" i="11"/>
  <c r="I706" i="11"/>
  <c r="F706" i="11"/>
  <c r="C706" i="11"/>
  <c r="AD705" i="11"/>
  <c r="AA705" i="11"/>
  <c r="X705" i="11"/>
  <c r="U705" i="11"/>
  <c r="R705" i="11"/>
  <c r="O705" i="11"/>
  <c r="L705" i="11"/>
  <c r="I705" i="11"/>
  <c r="F705" i="11"/>
  <c r="C705" i="11"/>
  <c r="AD704" i="11"/>
  <c r="AA704" i="11"/>
  <c r="X704" i="11"/>
  <c r="U704" i="11"/>
  <c r="R704" i="11"/>
  <c r="O704" i="11"/>
  <c r="L704" i="11"/>
  <c r="I704" i="11"/>
  <c r="F704" i="11"/>
  <c r="C704" i="11"/>
  <c r="AD703" i="11"/>
  <c r="AA703" i="11"/>
  <c r="X703" i="11"/>
  <c r="U703" i="11"/>
  <c r="R703" i="11"/>
  <c r="O703" i="11"/>
  <c r="L703" i="11"/>
  <c r="I703" i="11"/>
  <c r="F703" i="11"/>
  <c r="C703" i="11"/>
  <c r="AD702" i="11"/>
  <c r="AA702" i="11"/>
  <c r="X702" i="11"/>
  <c r="U702" i="11"/>
  <c r="R702" i="11"/>
  <c r="O702" i="11"/>
  <c r="L702" i="11"/>
  <c r="I702" i="11"/>
  <c r="F702" i="11"/>
  <c r="C702" i="11"/>
  <c r="AD701" i="11"/>
  <c r="AA701" i="11"/>
  <c r="X701" i="11"/>
  <c r="U701" i="11"/>
  <c r="R701" i="11"/>
  <c r="O701" i="11"/>
  <c r="L701" i="11"/>
  <c r="I701" i="11"/>
  <c r="F701" i="11"/>
  <c r="C701" i="11"/>
  <c r="AD700" i="11"/>
  <c r="AA700" i="11"/>
  <c r="X700" i="11"/>
  <c r="U700" i="11"/>
  <c r="R700" i="11"/>
  <c r="O700" i="11"/>
  <c r="L700" i="11"/>
  <c r="I700" i="11"/>
  <c r="F700" i="11"/>
  <c r="C700" i="11"/>
  <c r="AD699" i="11"/>
  <c r="AA699" i="11"/>
  <c r="X699" i="11"/>
  <c r="U699" i="11"/>
  <c r="R699" i="11"/>
  <c r="O699" i="11"/>
  <c r="L699" i="11"/>
  <c r="I699" i="11"/>
  <c r="F699" i="11"/>
  <c r="C699" i="11"/>
  <c r="AD698" i="11"/>
  <c r="AA698" i="11"/>
  <c r="X698" i="11"/>
  <c r="U698" i="11"/>
  <c r="R698" i="11"/>
  <c r="O698" i="11"/>
  <c r="L698" i="11"/>
  <c r="I698" i="11"/>
  <c r="F698" i="11"/>
  <c r="C698" i="11"/>
  <c r="AD697" i="11"/>
  <c r="AA697" i="11"/>
  <c r="X697" i="11"/>
  <c r="U697" i="11"/>
  <c r="R697" i="11"/>
  <c r="O697" i="11"/>
  <c r="L697" i="11"/>
  <c r="I697" i="11"/>
  <c r="F697" i="11"/>
  <c r="C697" i="11"/>
  <c r="AD696" i="11"/>
  <c r="AA696" i="11"/>
  <c r="X696" i="11"/>
  <c r="U696" i="11"/>
  <c r="R696" i="11"/>
  <c r="O696" i="11"/>
  <c r="L696" i="11"/>
  <c r="I696" i="11"/>
  <c r="F696" i="11"/>
  <c r="C696" i="11"/>
  <c r="AD695" i="11"/>
  <c r="AA695" i="11"/>
  <c r="X695" i="11"/>
  <c r="U695" i="11"/>
  <c r="R695" i="11"/>
  <c r="O695" i="11"/>
  <c r="L695" i="11"/>
  <c r="I695" i="11"/>
  <c r="F695" i="11"/>
  <c r="C695" i="11"/>
  <c r="AD694" i="11"/>
  <c r="AA694" i="11"/>
  <c r="X694" i="11"/>
  <c r="U694" i="11"/>
  <c r="R694" i="11"/>
  <c r="O694" i="11"/>
  <c r="L694" i="11"/>
  <c r="I694" i="11"/>
  <c r="F694" i="11"/>
  <c r="C694" i="11"/>
  <c r="AD693" i="11"/>
  <c r="AA693" i="11"/>
  <c r="X693" i="11"/>
  <c r="U693" i="11"/>
  <c r="R693" i="11"/>
  <c r="O693" i="11"/>
  <c r="L693" i="11"/>
  <c r="I693" i="11"/>
  <c r="F693" i="11"/>
  <c r="C693" i="11"/>
  <c r="AD692" i="11"/>
  <c r="AA692" i="11"/>
  <c r="X692" i="11"/>
  <c r="U692" i="11"/>
  <c r="R692" i="11"/>
  <c r="O692" i="11"/>
  <c r="L692" i="11"/>
  <c r="I692" i="11"/>
  <c r="F692" i="11"/>
  <c r="C692" i="11"/>
  <c r="AD691" i="11"/>
  <c r="AA691" i="11"/>
  <c r="X691" i="11"/>
  <c r="U691" i="11"/>
  <c r="R691" i="11"/>
  <c r="O691" i="11"/>
  <c r="L691" i="11"/>
  <c r="I691" i="11"/>
  <c r="F691" i="11"/>
  <c r="C691" i="11"/>
  <c r="AD690" i="11"/>
  <c r="AA690" i="11"/>
  <c r="X690" i="11"/>
  <c r="U690" i="11"/>
  <c r="R690" i="11"/>
  <c r="O690" i="11"/>
  <c r="L690" i="11"/>
  <c r="I690" i="11"/>
  <c r="F690" i="11"/>
  <c r="C690" i="11"/>
  <c r="AD689" i="11"/>
  <c r="AA689" i="11"/>
  <c r="X689" i="11"/>
  <c r="U689" i="11"/>
  <c r="R689" i="11"/>
  <c r="O689" i="11"/>
  <c r="L689" i="11"/>
  <c r="I689" i="11"/>
  <c r="F689" i="11"/>
  <c r="C689" i="11"/>
  <c r="AD688" i="11"/>
  <c r="AA688" i="11"/>
  <c r="X688" i="11"/>
  <c r="U688" i="11"/>
  <c r="R688" i="11"/>
  <c r="O688" i="11"/>
  <c r="L688" i="11"/>
  <c r="I688" i="11"/>
  <c r="F688" i="11"/>
  <c r="C688" i="11"/>
  <c r="AD687" i="11"/>
  <c r="AA687" i="11"/>
  <c r="X687" i="11"/>
  <c r="U687" i="11"/>
  <c r="R687" i="11"/>
  <c r="O687" i="11"/>
  <c r="L687" i="11"/>
  <c r="I687" i="11"/>
  <c r="F687" i="11"/>
  <c r="C687" i="11"/>
  <c r="AD686" i="11"/>
  <c r="AA686" i="11"/>
  <c r="X686" i="11"/>
  <c r="U686" i="11"/>
  <c r="R686" i="11"/>
  <c r="O686" i="11"/>
  <c r="L686" i="11"/>
  <c r="I686" i="11"/>
  <c r="F686" i="11"/>
  <c r="C686" i="11"/>
  <c r="AD685" i="11"/>
  <c r="AA685" i="11"/>
  <c r="X685" i="11"/>
  <c r="U685" i="11"/>
  <c r="R685" i="11"/>
  <c r="O685" i="11"/>
  <c r="L685" i="11"/>
  <c r="I685" i="11"/>
  <c r="F685" i="11"/>
  <c r="C685" i="11"/>
  <c r="AD684" i="11"/>
  <c r="AA684" i="11"/>
  <c r="X684" i="11"/>
  <c r="U684" i="11"/>
  <c r="R684" i="11"/>
  <c r="O684" i="11"/>
  <c r="L684" i="11"/>
  <c r="I684" i="11"/>
  <c r="F684" i="11"/>
  <c r="C684" i="11"/>
  <c r="AD683" i="11"/>
  <c r="AA683" i="11"/>
  <c r="X683" i="11"/>
  <c r="U683" i="11"/>
  <c r="R683" i="11"/>
  <c r="O683" i="11"/>
  <c r="L683" i="11"/>
  <c r="I683" i="11"/>
  <c r="F683" i="11"/>
  <c r="C683" i="11"/>
  <c r="AD682" i="11"/>
  <c r="AA682" i="11"/>
  <c r="X682" i="11"/>
  <c r="U682" i="11"/>
  <c r="R682" i="11"/>
  <c r="O682" i="11"/>
  <c r="L682" i="11"/>
  <c r="I682" i="11"/>
  <c r="F682" i="11"/>
  <c r="C682" i="11"/>
  <c r="AD681" i="11"/>
  <c r="AA681" i="11"/>
  <c r="X681" i="11"/>
  <c r="U681" i="11"/>
  <c r="R681" i="11"/>
  <c r="O681" i="11"/>
  <c r="L681" i="11"/>
  <c r="I681" i="11"/>
  <c r="F681" i="11"/>
  <c r="C681" i="11"/>
  <c r="AD680" i="11"/>
  <c r="AA680" i="11"/>
  <c r="X680" i="11"/>
  <c r="U680" i="11"/>
  <c r="R680" i="11"/>
  <c r="O680" i="11"/>
  <c r="L680" i="11"/>
  <c r="I680" i="11"/>
  <c r="F680" i="11"/>
  <c r="C680" i="11"/>
  <c r="Q151" i="11"/>
  <c r="P149" i="11"/>
  <c r="AN4" i="11"/>
  <c r="AN11" i="11"/>
  <c r="AN22" i="11"/>
  <c r="AN27" i="11"/>
  <c r="AN30" i="11"/>
  <c r="AN34" i="11"/>
  <c r="AN37" i="11"/>
  <c r="AN40" i="11"/>
  <c r="AN43" i="11"/>
  <c r="AH4" i="11"/>
  <c r="AH11" i="11"/>
  <c r="AH22" i="11"/>
  <c r="AH27" i="11"/>
  <c r="AH34" i="11"/>
  <c r="AH37" i="11"/>
  <c r="AH40" i="11"/>
  <c r="AS3" i="11"/>
  <c r="AM3" i="11"/>
  <c r="C1048576" i="9"/>
  <c r="Y149" i="11"/>
  <c r="M149" i="11"/>
  <c r="H29" i="8"/>
  <c r="C21" i="8"/>
  <c r="F21" i="8"/>
  <c r="C22" i="8"/>
  <c r="F22" i="8"/>
  <c r="C23" i="8"/>
  <c r="F23" i="8"/>
  <c r="C24" i="8"/>
  <c r="F24" i="8"/>
  <c r="C25" i="8"/>
  <c r="F25" i="8"/>
  <c r="C26" i="8"/>
  <c r="F26" i="8"/>
  <c r="C27" i="8"/>
  <c r="F27" i="8"/>
  <c r="F28" i="8"/>
  <c r="E28" i="8"/>
  <c r="D21" i="8"/>
  <c r="D22" i="8"/>
  <c r="D23" i="8"/>
  <c r="D24" i="8"/>
  <c r="D25" i="8"/>
  <c r="D26" i="8"/>
  <c r="D27" i="8"/>
  <c r="D28" i="8"/>
  <c r="C28" i="8"/>
  <c r="B28" i="8"/>
  <c r="P27" i="8"/>
  <c r="K26" i="8"/>
  <c r="P26" i="8"/>
  <c r="P25" i="8"/>
  <c r="K24" i="8"/>
  <c r="P24" i="8"/>
  <c r="K23" i="8"/>
  <c r="P23" i="8"/>
  <c r="K22" i="8"/>
  <c r="P22" i="8"/>
  <c r="K21" i="8"/>
  <c r="P21" i="8"/>
  <c r="C7" i="8"/>
  <c r="F7" i="8"/>
  <c r="C8" i="8"/>
  <c r="F8" i="8"/>
  <c r="C9" i="8"/>
  <c r="F9" i="8"/>
  <c r="C10" i="8"/>
  <c r="F10" i="8"/>
  <c r="C11" i="8"/>
  <c r="F11" i="8"/>
  <c r="C12" i="8"/>
  <c r="F12" i="8"/>
  <c r="F13" i="8"/>
  <c r="E13" i="8"/>
  <c r="D7" i="8"/>
  <c r="D8" i="8"/>
  <c r="D9" i="8"/>
  <c r="D10" i="8"/>
  <c r="D11" i="8"/>
  <c r="D12" i="8"/>
  <c r="D13" i="8"/>
  <c r="C13" i="8"/>
  <c r="B13" i="8"/>
  <c r="P12" i="8"/>
  <c r="AN23" i="11"/>
  <c r="AO23" i="11"/>
  <c r="AQ23" i="11"/>
  <c r="AR23" i="11"/>
  <c r="AP23" i="11"/>
  <c r="AS23" i="11"/>
  <c r="AN24" i="11"/>
  <c r="AO24" i="11"/>
  <c r="AQ24" i="11"/>
  <c r="AR24" i="11"/>
  <c r="AP24" i="11"/>
  <c r="AS24" i="11"/>
  <c r="AN25" i="11"/>
  <c r="AO25" i="11"/>
  <c r="AQ25" i="11"/>
  <c r="AR25" i="11"/>
  <c r="AP25" i="11"/>
  <c r="AS25" i="11"/>
  <c r="AS22" i="11"/>
  <c r="M12" i="8"/>
  <c r="N12" i="8"/>
  <c r="AH23" i="11"/>
  <c r="AI23" i="11"/>
  <c r="AK23" i="11"/>
  <c r="AL23" i="11"/>
  <c r="AJ23" i="11"/>
  <c r="AM23" i="11"/>
  <c r="AH24" i="11"/>
  <c r="AI24" i="11"/>
  <c r="AK24" i="11"/>
  <c r="AL24" i="11"/>
  <c r="AJ24" i="11"/>
  <c r="AM24" i="11"/>
  <c r="AH25" i="11"/>
  <c r="AI25" i="11"/>
  <c r="AK25" i="11"/>
  <c r="AL25" i="11"/>
  <c r="AJ25" i="11"/>
  <c r="AM25" i="11"/>
  <c r="AM22" i="11"/>
  <c r="H12" i="8"/>
  <c r="P11" i="8"/>
  <c r="AN31" i="11"/>
  <c r="AO31" i="11"/>
  <c r="AQ31" i="11"/>
  <c r="AR31" i="11"/>
  <c r="AP31" i="11"/>
  <c r="AS31" i="11"/>
  <c r="AS30" i="11"/>
  <c r="M11" i="8"/>
  <c r="N11" i="8"/>
  <c r="AH31" i="11"/>
  <c r="AI31" i="11"/>
  <c r="AK31" i="11"/>
  <c r="AL31" i="11"/>
  <c r="AJ31" i="11"/>
  <c r="AM31" i="11"/>
  <c r="AM30" i="11"/>
  <c r="H11" i="8"/>
  <c r="I11" i="8"/>
  <c r="P10" i="8"/>
  <c r="AN35" i="11"/>
  <c r="AO35" i="11"/>
  <c r="AQ35" i="11"/>
  <c r="AR35" i="11"/>
  <c r="AP35" i="11"/>
  <c r="AS35" i="11"/>
  <c r="AS34" i="11"/>
  <c r="M10" i="8"/>
  <c r="AH35" i="11"/>
  <c r="AI35" i="11"/>
  <c r="AK35" i="11"/>
  <c r="AL35" i="11"/>
  <c r="AJ35" i="11"/>
  <c r="AM35" i="11"/>
  <c r="AM34" i="11"/>
  <c r="H10" i="8"/>
  <c r="P9" i="8"/>
  <c r="AN28" i="11"/>
  <c r="AO28" i="11"/>
  <c r="AQ28" i="11"/>
  <c r="AR28" i="11"/>
  <c r="AP28" i="11"/>
  <c r="AS28" i="11"/>
  <c r="AS27" i="11"/>
  <c r="M9" i="8"/>
  <c r="AH28" i="11"/>
  <c r="AI28" i="11"/>
  <c r="AK28" i="11"/>
  <c r="AL28" i="11"/>
  <c r="AJ28" i="11"/>
  <c r="AM28" i="11"/>
  <c r="AM27" i="11"/>
  <c r="H9" i="8"/>
  <c r="P8" i="8"/>
  <c r="AN5" i="11"/>
  <c r="AO5" i="11"/>
  <c r="AQ5" i="11"/>
  <c r="AR5" i="11"/>
  <c r="AP5" i="11"/>
  <c r="AS5" i="11"/>
  <c r="AN6" i="11"/>
  <c r="AO6" i="11"/>
  <c r="AQ6" i="11"/>
  <c r="AR6" i="11"/>
  <c r="AP6" i="11"/>
  <c r="AN7" i="11"/>
  <c r="AO7" i="11"/>
  <c r="AQ7" i="11"/>
  <c r="AR7" i="11"/>
  <c r="AP7" i="11"/>
  <c r="AS7" i="11"/>
  <c r="AN8" i="11"/>
  <c r="AO8" i="11"/>
  <c r="AQ8" i="11"/>
  <c r="AR8" i="11"/>
  <c r="AP8" i="11"/>
  <c r="AS8" i="11"/>
  <c r="AN9" i="11"/>
  <c r="AO9" i="11"/>
  <c r="AQ9" i="11"/>
  <c r="AR9" i="11"/>
  <c r="AP9" i="11"/>
  <c r="AS4" i="11"/>
  <c r="M8" i="8"/>
  <c r="AH5" i="11"/>
  <c r="AI5" i="11"/>
  <c r="AK5" i="11"/>
  <c r="AL5" i="11"/>
  <c r="AJ5" i="11"/>
  <c r="AM5" i="11"/>
  <c r="AH6" i="11"/>
  <c r="AI6" i="11"/>
  <c r="AK6" i="11"/>
  <c r="AL6" i="11"/>
  <c r="AJ6" i="11"/>
  <c r="AH7" i="11"/>
  <c r="AI7" i="11"/>
  <c r="AK7" i="11"/>
  <c r="AL7" i="11"/>
  <c r="AJ7" i="11"/>
  <c r="AM7" i="11"/>
  <c r="AH8" i="11"/>
  <c r="AI8" i="11"/>
  <c r="AK8" i="11"/>
  <c r="AL8" i="11"/>
  <c r="AJ8" i="11"/>
  <c r="AM8" i="11"/>
  <c r="AH9" i="11"/>
  <c r="AI9" i="11"/>
  <c r="AK9" i="11"/>
  <c r="AL9" i="11"/>
  <c r="AJ9" i="11"/>
  <c r="AM4" i="11"/>
  <c r="H8" i="8"/>
  <c r="I8" i="8"/>
  <c r="P7" i="8"/>
  <c r="AN12" i="11"/>
  <c r="AO12" i="11"/>
  <c r="AQ12" i="11"/>
  <c r="AR12" i="11"/>
  <c r="AP12" i="11"/>
  <c r="AS12" i="11"/>
  <c r="AN13" i="11"/>
  <c r="AO13" i="11"/>
  <c r="AQ13" i="11"/>
  <c r="AR13" i="11"/>
  <c r="AP13" i="11"/>
  <c r="AS13" i="11"/>
  <c r="AN14" i="11"/>
  <c r="AO14" i="11"/>
  <c r="AQ14" i="11"/>
  <c r="AR14" i="11"/>
  <c r="AP14" i="11"/>
  <c r="AS14" i="11"/>
  <c r="AN15" i="11"/>
  <c r="AO15" i="11"/>
  <c r="AQ15" i="11"/>
  <c r="AR15" i="11"/>
  <c r="AP15" i="11"/>
  <c r="AS15" i="11"/>
  <c r="AN16" i="11"/>
  <c r="AO16" i="11"/>
  <c r="AQ16" i="11"/>
  <c r="AR16" i="11"/>
  <c r="AP16" i="11"/>
  <c r="AS16" i="11"/>
  <c r="AN18" i="11"/>
  <c r="AO18" i="11"/>
  <c r="AQ18" i="11"/>
  <c r="AR18" i="11"/>
  <c r="AP18" i="11"/>
  <c r="AN19" i="11"/>
  <c r="AO19" i="11"/>
  <c r="AQ19" i="11"/>
  <c r="AR19" i="11"/>
  <c r="AP19" i="11"/>
  <c r="AS19" i="11"/>
  <c r="AN20" i="11"/>
  <c r="AO20" i="11"/>
  <c r="AQ20" i="11"/>
  <c r="AR20" i="11"/>
  <c r="AP20" i="11"/>
  <c r="AS20" i="11"/>
  <c r="AS11" i="11"/>
  <c r="M7" i="8"/>
  <c r="O7" i="8"/>
  <c r="AH12" i="11"/>
  <c r="AI12" i="11"/>
  <c r="AK12" i="11"/>
  <c r="AL12" i="11"/>
  <c r="AJ12" i="11"/>
  <c r="AM12" i="11"/>
  <c r="AH13" i="11"/>
  <c r="AI13" i="11"/>
  <c r="AK13" i="11"/>
  <c r="AL13" i="11"/>
  <c r="AJ13" i="11"/>
  <c r="AM13" i="11"/>
  <c r="AH14" i="11"/>
  <c r="AI14" i="11"/>
  <c r="AK14" i="11"/>
  <c r="AL14" i="11"/>
  <c r="AJ14" i="11"/>
  <c r="AM14" i="11"/>
  <c r="AH15" i="11"/>
  <c r="AI15" i="11"/>
  <c r="AK15" i="11"/>
  <c r="AL15" i="11"/>
  <c r="AJ15" i="11"/>
  <c r="AM15" i="11"/>
  <c r="AH16" i="11"/>
  <c r="AI16" i="11"/>
  <c r="AK16" i="11"/>
  <c r="AL16" i="11"/>
  <c r="AJ16" i="11"/>
  <c r="AM16" i="11"/>
  <c r="AH18" i="11"/>
  <c r="AI18" i="11"/>
  <c r="AK18" i="11"/>
  <c r="AL18" i="11"/>
  <c r="AJ18" i="11"/>
  <c r="AH19" i="11"/>
  <c r="AI19" i="11"/>
  <c r="AK19" i="11"/>
  <c r="AL19" i="11"/>
  <c r="AJ19" i="11"/>
  <c r="AM19" i="11"/>
  <c r="AH20" i="11"/>
  <c r="AI20" i="11"/>
  <c r="AK20" i="11"/>
  <c r="AL20" i="11"/>
  <c r="AJ20" i="11"/>
  <c r="AM20" i="11"/>
  <c r="AM11" i="11"/>
  <c r="H7" i="8"/>
  <c r="I7" i="8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I9" i="8"/>
  <c r="J9" i="8"/>
  <c r="N8" i="8"/>
  <c r="O8" i="8"/>
  <c r="J11" i="8"/>
  <c r="J10" i="8"/>
  <c r="I10" i="8"/>
  <c r="J7" i="8"/>
  <c r="N10" i="8"/>
  <c r="O10" i="8"/>
  <c r="J12" i="8"/>
  <c r="I12" i="8"/>
  <c r="N9" i="8"/>
  <c r="O9" i="8"/>
  <c r="H2" i="8"/>
  <c r="H13" i="8"/>
  <c r="J148" i="11"/>
  <c r="V148" i="11"/>
  <c r="D149" i="11"/>
  <c r="AB149" i="11"/>
  <c r="J150" i="11"/>
  <c r="V150" i="11"/>
  <c r="D148" i="11"/>
  <c r="P148" i="11"/>
  <c r="AB148" i="11"/>
  <c r="J149" i="11"/>
  <c r="V149" i="11"/>
  <c r="D150" i="11"/>
  <c r="P150" i="11"/>
  <c r="AB150" i="11"/>
  <c r="M148" i="11"/>
  <c r="Y148" i="11"/>
  <c r="O11" i="8"/>
  <c r="O12" i="8"/>
  <c r="M13" i="8"/>
  <c r="M150" i="11"/>
  <c r="Y150" i="11"/>
  <c r="G150" i="11"/>
  <c r="S150" i="11"/>
  <c r="AE150" i="11"/>
  <c r="N7" i="8"/>
  <c r="M2" i="8"/>
  <c r="G148" i="11"/>
  <c r="S148" i="11"/>
  <c r="AE148" i="11"/>
  <c r="J8" i="8"/>
  <c r="G149" i="11"/>
  <c r="S149" i="11"/>
  <c r="AE149" i="11"/>
  <c r="M6" i="11"/>
  <c r="N8" i="10"/>
  <c r="Y4" i="11"/>
  <c r="I8" i="10"/>
  <c r="H149" i="10"/>
  <c r="K8" i="10"/>
  <c r="P5" i="11"/>
  <c r="L149" i="10"/>
  <c r="E147" i="10"/>
  <c r="C149" i="10"/>
  <c r="C148" i="10"/>
  <c r="H148" i="10"/>
  <c r="C8" i="10"/>
  <c r="K148" i="10"/>
  <c r="L148" i="10"/>
  <c r="K149" i="10"/>
  <c r="C147" i="10"/>
  <c r="E148" i="10"/>
  <c r="L147" i="10"/>
  <c r="K147" i="10"/>
  <c r="AE5" i="11"/>
  <c r="S5" i="11"/>
  <c r="I149" i="10"/>
  <c r="E149" i="10"/>
  <c r="V5" i="11"/>
  <c r="P6" i="11"/>
  <c r="E8" i="10"/>
  <c r="J5" i="11"/>
  <c r="D4" i="11"/>
  <c r="V4" i="11"/>
  <c r="J4" i="11"/>
  <c r="G4" i="11"/>
  <c r="N147" i="10"/>
  <c r="I148" i="10"/>
  <c r="N149" i="10"/>
  <c r="I147" i="10"/>
  <c r="N148" i="10"/>
  <c r="V6" i="11"/>
  <c r="AB4" i="11"/>
  <c r="S4" i="11"/>
  <c r="L8" i="10"/>
  <c r="H8" i="10"/>
  <c r="P4" i="11"/>
  <c r="H147" i="10"/>
  <c r="O148" i="10"/>
  <c r="O147" i="10"/>
  <c r="O8" i="10"/>
  <c r="O149" i="10"/>
  <c r="Y5" i="11"/>
  <c r="G5" i="11"/>
  <c r="F8" i="10"/>
  <c r="M4" i="11"/>
  <c r="F147" i="10"/>
  <c r="F149" i="10"/>
  <c r="F148" i="10"/>
  <c r="V7" i="11"/>
  <c r="M7" i="11"/>
  <c r="B148" i="10"/>
  <c r="B147" i="10"/>
  <c r="B149" i="10"/>
  <c r="B8" i="10"/>
  <c r="AB6" i="11"/>
  <c r="M5" i="11"/>
  <c r="AE4" i="11"/>
  <c r="AB5" i="11"/>
  <c r="P7" i="11"/>
  <c r="AE7" i="11"/>
  <c r="D5" i="11"/>
  <c r="AE6" i="11"/>
  <c r="AB7" i="11"/>
  <c r="P8" i="10"/>
  <c r="G6" i="11"/>
  <c r="P149" i="10"/>
  <c r="V8" i="11"/>
  <c r="P148" i="10"/>
  <c r="Y6" i="11"/>
  <c r="P8" i="11"/>
  <c r="D6" i="11"/>
  <c r="M8" i="11"/>
  <c r="S6" i="11"/>
  <c r="J6" i="11"/>
  <c r="AE8" i="11"/>
  <c r="AB8" i="11"/>
  <c r="AE9" i="11"/>
  <c r="Y7" i="11"/>
  <c r="G7" i="11"/>
  <c r="S7" i="11"/>
  <c r="D7" i="11"/>
  <c r="J7" i="11"/>
  <c r="P9" i="11"/>
  <c r="M9" i="11"/>
  <c r="AB9" i="11"/>
  <c r="V9" i="11"/>
  <c r="J8" i="11"/>
  <c r="S8" i="11"/>
  <c r="D8" i="11"/>
  <c r="G8" i="11"/>
  <c r="Y8" i="11"/>
  <c r="AE10" i="11"/>
  <c r="V10" i="11"/>
  <c r="P10" i="11"/>
  <c r="M10" i="11"/>
  <c r="AB10" i="11"/>
  <c r="G9" i="11"/>
  <c r="J9" i="11"/>
  <c r="Y9" i="11"/>
  <c r="D9" i="11"/>
  <c r="S9" i="11"/>
  <c r="AB11" i="11"/>
  <c r="AE11" i="11"/>
  <c r="V11" i="11"/>
  <c r="M11" i="11"/>
  <c r="P11" i="11"/>
  <c r="M12" i="11"/>
  <c r="D10" i="11"/>
  <c r="S10" i="11"/>
  <c r="Y10" i="11"/>
  <c r="J10" i="11"/>
  <c r="G10" i="11"/>
  <c r="AB12" i="11"/>
  <c r="AE12" i="11"/>
  <c r="V12" i="11"/>
  <c r="P12" i="11"/>
  <c r="G11" i="11"/>
  <c r="Y11" i="11"/>
  <c r="S11" i="11"/>
  <c r="D11" i="11"/>
  <c r="J11" i="11"/>
  <c r="AB13" i="11"/>
  <c r="V13" i="11"/>
  <c r="M13" i="11"/>
  <c r="P13" i="11"/>
  <c r="AE13" i="11"/>
  <c r="S12" i="11"/>
  <c r="D12" i="11"/>
  <c r="G12" i="11"/>
  <c r="J12" i="11"/>
  <c r="Y12" i="11"/>
  <c r="AB14" i="11"/>
  <c r="V14" i="11"/>
  <c r="P14" i="11"/>
  <c r="M14" i="11"/>
  <c r="AE14" i="11"/>
  <c r="P15" i="11"/>
  <c r="G13" i="11"/>
  <c r="Y13" i="11"/>
  <c r="D13" i="11"/>
  <c r="J13" i="11"/>
  <c r="S13" i="11"/>
  <c r="AB15" i="11"/>
  <c r="M15" i="11"/>
  <c r="V15" i="11"/>
  <c r="AE15" i="11"/>
  <c r="AB16" i="11"/>
  <c r="D14" i="11"/>
  <c r="J14" i="11"/>
  <c r="Y14" i="11"/>
  <c r="G14" i="11"/>
  <c r="S14" i="11"/>
  <c r="V16" i="11"/>
  <c r="P16" i="11"/>
  <c r="M16" i="11"/>
  <c r="AE16" i="11"/>
  <c r="D15" i="11"/>
  <c r="Y15" i="11"/>
  <c r="S15" i="11"/>
  <c r="G15" i="11"/>
  <c r="J15" i="11"/>
  <c r="P17" i="11"/>
  <c r="M17" i="11"/>
  <c r="AE17" i="11"/>
  <c r="V17" i="11"/>
  <c r="AB17" i="11"/>
  <c r="D16" i="11"/>
  <c r="J16" i="11"/>
  <c r="S16" i="11"/>
  <c r="G16" i="11"/>
  <c r="Y16" i="11"/>
  <c r="P18" i="11"/>
  <c r="AE18" i="11"/>
  <c r="V18" i="11"/>
  <c r="AB18" i="11"/>
  <c r="M18" i="11"/>
  <c r="D17" i="11"/>
  <c r="J17" i="11"/>
  <c r="Y17" i="11"/>
  <c r="G17" i="11"/>
  <c r="S17" i="11"/>
  <c r="V19" i="11"/>
  <c r="AB19" i="11"/>
  <c r="P19" i="11"/>
  <c r="AE19" i="11"/>
  <c r="M19" i="11"/>
  <c r="S18" i="11"/>
  <c r="G18" i="11"/>
  <c r="Y18" i="11"/>
  <c r="J18" i="11"/>
  <c r="D18" i="11"/>
  <c r="P20" i="11"/>
  <c r="V20" i="11"/>
  <c r="M20" i="11"/>
  <c r="AB20" i="11"/>
  <c r="AE20" i="11"/>
  <c r="Y19" i="11"/>
  <c r="G19" i="11"/>
  <c r="S19" i="11"/>
  <c r="D19" i="11"/>
  <c r="J19" i="11"/>
  <c r="V21" i="11"/>
  <c r="M21" i="11"/>
  <c r="AB21" i="11"/>
  <c r="AE21" i="11"/>
  <c r="P21" i="11"/>
  <c r="AE22" i="11"/>
  <c r="D20" i="11"/>
  <c r="G20" i="11"/>
  <c r="Y20" i="11"/>
  <c r="J20" i="11"/>
  <c r="S20" i="11"/>
  <c r="P22" i="11"/>
  <c r="V22" i="11"/>
  <c r="AB22" i="11"/>
  <c r="M22" i="11"/>
  <c r="J21" i="11"/>
  <c r="Y21" i="11"/>
  <c r="S21" i="11"/>
  <c r="D21" i="11"/>
  <c r="G21" i="11"/>
  <c r="P23" i="11"/>
  <c r="AB23" i="11"/>
  <c r="V23" i="11"/>
  <c r="AE23" i="11"/>
  <c r="M23" i="11"/>
  <c r="D22" i="11"/>
  <c r="J22" i="11"/>
  <c r="Y22" i="11"/>
  <c r="G22" i="11"/>
  <c r="S22" i="11"/>
  <c r="V24" i="11"/>
  <c r="AE24" i="11"/>
  <c r="P24" i="11"/>
  <c r="M24" i="11"/>
  <c r="AB24" i="11"/>
  <c r="AE25" i="11"/>
  <c r="D23" i="11"/>
  <c r="G23" i="11"/>
  <c r="Y23" i="11"/>
  <c r="J23" i="11"/>
  <c r="S23" i="11"/>
  <c r="P25" i="11"/>
  <c r="V25" i="11"/>
  <c r="M25" i="11"/>
  <c r="AB25" i="11"/>
  <c r="J24" i="11"/>
  <c r="Y24" i="11"/>
  <c r="G24" i="11"/>
  <c r="S24" i="11"/>
  <c r="D24" i="11"/>
  <c r="AB26" i="11"/>
  <c r="P26" i="11"/>
  <c r="V26" i="11"/>
  <c r="AE26" i="11"/>
  <c r="M26" i="11"/>
  <c r="AB27" i="11"/>
  <c r="J25" i="11"/>
  <c r="S25" i="11"/>
  <c r="D25" i="11"/>
  <c r="G25" i="11"/>
  <c r="Y25" i="11"/>
  <c r="AE27" i="11"/>
  <c r="M27" i="11"/>
  <c r="P27" i="11"/>
  <c r="V27" i="11"/>
  <c r="S26" i="11"/>
  <c r="Y26" i="11"/>
  <c r="G26" i="11"/>
  <c r="D26" i="11"/>
  <c r="J26" i="11"/>
  <c r="V28" i="11"/>
  <c r="AE28" i="11"/>
  <c r="M28" i="11"/>
  <c r="P28" i="11"/>
  <c r="AB28" i="11"/>
  <c r="V29" i="11"/>
  <c r="S27" i="11"/>
  <c r="D27" i="11"/>
  <c r="G27" i="11"/>
  <c r="Y27" i="11"/>
  <c r="J27" i="11"/>
  <c r="AB29" i="11"/>
  <c r="M29" i="11"/>
  <c r="P29" i="11"/>
  <c r="AE29" i="11"/>
  <c r="M30" i="11"/>
  <c r="G28" i="11"/>
  <c r="D28" i="11"/>
  <c r="S28" i="11"/>
  <c r="Y28" i="11"/>
  <c r="J28" i="11"/>
  <c r="V30" i="11"/>
  <c r="P30" i="11"/>
  <c r="AE30" i="11"/>
  <c r="AB30" i="11"/>
  <c r="M31" i="11"/>
  <c r="V31" i="11"/>
  <c r="G29" i="11"/>
  <c r="D29" i="11"/>
  <c r="S29" i="11"/>
  <c r="J29" i="11"/>
  <c r="Y29" i="11"/>
  <c r="AE31" i="11"/>
  <c r="AB31" i="11"/>
  <c r="P31" i="11"/>
  <c r="V32" i="11"/>
  <c r="D30" i="11"/>
  <c r="G30" i="11"/>
  <c r="Y30" i="11"/>
  <c r="J30" i="11"/>
  <c r="S30" i="11"/>
  <c r="M32" i="11"/>
  <c r="AE32" i="11"/>
  <c r="AB32" i="11"/>
  <c r="P32" i="11"/>
  <c r="G31" i="11"/>
  <c r="D31" i="11"/>
  <c r="S31" i="11"/>
  <c r="Y31" i="11"/>
  <c r="J31" i="11"/>
  <c r="AE33" i="11"/>
  <c r="P33" i="11"/>
  <c r="M33" i="11"/>
  <c r="AB33" i="11"/>
  <c r="V33" i="11"/>
  <c r="AE34" i="11"/>
  <c r="AB34" i="11"/>
  <c r="Y32" i="11"/>
  <c r="G32" i="11"/>
  <c r="J32" i="11"/>
  <c r="D32" i="11"/>
  <c r="S32" i="11"/>
  <c r="V34" i="11"/>
  <c r="P34" i="11"/>
  <c r="M34" i="11"/>
  <c r="G33" i="11"/>
  <c r="Y33" i="11"/>
  <c r="S33" i="11"/>
  <c r="J33" i="11"/>
  <c r="D33" i="11"/>
  <c r="P35" i="11"/>
  <c r="V35" i="11"/>
  <c r="AB35" i="11"/>
  <c r="AE35" i="11"/>
  <c r="M35" i="11"/>
  <c r="J34" i="11"/>
  <c r="S34" i="11"/>
  <c r="D34" i="11"/>
  <c r="Y34" i="11"/>
  <c r="G34" i="11"/>
  <c r="M36" i="11"/>
  <c r="AE36" i="11"/>
  <c r="V36" i="11"/>
  <c r="P36" i="11"/>
  <c r="AB36" i="11"/>
  <c r="J35" i="11"/>
  <c r="G35" i="11"/>
  <c r="Y35" i="11"/>
  <c r="D35" i="11"/>
  <c r="S35" i="11"/>
  <c r="P37" i="11"/>
  <c r="V37" i="11"/>
  <c r="M37" i="11"/>
  <c r="AB37" i="11"/>
  <c r="AE37" i="11"/>
  <c r="Y36" i="11"/>
  <c r="J36" i="11"/>
  <c r="D36" i="11"/>
  <c r="S36" i="11"/>
  <c r="G36" i="11"/>
  <c r="M38" i="11"/>
  <c r="P38" i="11"/>
  <c r="AB38" i="11"/>
  <c r="V38" i="11"/>
  <c r="AE38" i="11"/>
  <c r="M39" i="11"/>
  <c r="D37" i="11"/>
  <c r="Y37" i="11"/>
  <c r="J37" i="11"/>
  <c r="G37" i="11"/>
  <c r="S37" i="11"/>
  <c r="P39" i="11"/>
  <c r="AB39" i="11"/>
  <c r="V39" i="11"/>
  <c r="AE39" i="11"/>
  <c r="D38" i="11"/>
  <c r="J38" i="11"/>
  <c r="Y38" i="11"/>
  <c r="S38" i="11"/>
  <c r="G38" i="11"/>
  <c r="M40" i="11"/>
  <c r="P40" i="11"/>
  <c r="AB40" i="11"/>
  <c r="V40" i="11"/>
  <c r="AE40" i="11"/>
  <c r="D39" i="11"/>
  <c r="Y39" i="11"/>
  <c r="G39" i="11"/>
  <c r="S39" i="11"/>
  <c r="J39" i="11"/>
  <c r="M41" i="11"/>
  <c r="AB41" i="11"/>
  <c r="P41" i="11"/>
  <c r="V41" i="11"/>
  <c r="AE41" i="11"/>
  <c r="AE42" i="11"/>
  <c r="G40" i="11"/>
  <c r="D40" i="11"/>
  <c r="J40" i="11"/>
  <c r="S40" i="11"/>
  <c r="Y40" i="11"/>
  <c r="M42" i="11"/>
  <c r="V42" i="11"/>
  <c r="AB42" i="11"/>
  <c r="P42" i="11"/>
  <c r="V43" i="11"/>
  <c r="G41" i="11"/>
  <c r="D41" i="11"/>
  <c r="S41" i="11"/>
  <c r="J41" i="11"/>
  <c r="Y41" i="11"/>
  <c r="P43" i="11"/>
  <c r="AE43" i="11"/>
  <c r="AB43" i="11"/>
  <c r="M43" i="11"/>
  <c r="G42" i="11"/>
  <c r="S42" i="11"/>
  <c r="J42" i="11"/>
  <c r="Y42" i="11"/>
  <c r="D42" i="11"/>
  <c r="V44" i="11"/>
  <c r="P44" i="11"/>
  <c r="AE44" i="11"/>
  <c r="AB44" i="11"/>
  <c r="M44" i="11"/>
  <c r="D43" i="11"/>
  <c r="J43" i="11"/>
  <c r="Y43" i="11"/>
  <c r="S43" i="11"/>
  <c r="G43" i="11"/>
  <c r="V45" i="11"/>
  <c r="M45" i="11"/>
  <c r="AB45" i="11"/>
  <c r="P45" i="11"/>
  <c r="AE45" i="11"/>
  <c r="S44" i="11"/>
  <c r="J44" i="11"/>
  <c r="Y44" i="11"/>
  <c r="D44" i="11"/>
  <c r="G44" i="11"/>
  <c r="V46" i="11"/>
  <c r="M46" i="11"/>
  <c r="AB46" i="11"/>
  <c r="P46" i="11"/>
  <c r="AE46" i="11"/>
  <c r="AE47" i="11"/>
  <c r="S45" i="11"/>
  <c r="G45" i="11"/>
  <c r="D45" i="11"/>
  <c r="Y45" i="11"/>
  <c r="J45" i="11"/>
  <c r="AB47" i="11"/>
  <c r="P47" i="11"/>
  <c r="V47" i="11"/>
  <c r="M47" i="11"/>
  <c r="J46" i="11"/>
  <c r="S46" i="11"/>
  <c r="D46" i="11"/>
  <c r="G46" i="11"/>
  <c r="Y46" i="11"/>
  <c r="V48" i="11"/>
  <c r="P48" i="11"/>
  <c r="AE48" i="11"/>
  <c r="M48" i="11"/>
  <c r="AB48" i="11"/>
  <c r="Y47" i="11"/>
  <c r="J47" i="11"/>
  <c r="AB49" i="11"/>
  <c r="G47" i="11"/>
  <c r="D47" i="11"/>
  <c r="S47" i="11"/>
  <c r="V49" i="11"/>
  <c r="M49" i="11"/>
  <c r="P49" i="11"/>
  <c r="AE49" i="11"/>
  <c r="M50" i="11"/>
  <c r="G48" i="11"/>
  <c r="S48" i="11"/>
  <c r="D48" i="11"/>
  <c r="Y48" i="11"/>
  <c r="J48" i="11"/>
  <c r="V50" i="11"/>
  <c r="P50" i="11"/>
  <c r="AB50" i="11"/>
  <c r="AE50" i="11"/>
  <c r="D49" i="11"/>
  <c r="G49" i="11"/>
  <c r="J49" i="11"/>
  <c r="Y49" i="11"/>
  <c r="S49" i="11"/>
  <c r="V51" i="11"/>
  <c r="P51" i="11"/>
  <c r="AB51" i="11"/>
  <c r="AE51" i="11"/>
  <c r="M51" i="11"/>
  <c r="D50" i="11"/>
  <c r="J50" i="11"/>
  <c r="S50" i="11"/>
  <c r="Y50" i="11"/>
  <c r="G50" i="11"/>
  <c r="AB52" i="11"/>
  <c r="V52" i="11"/>
  <c r="AE52" i="11"/>
  <c r="P52" i="11"/>
  <c r="M52" i="11"/>
  <c r="S51" i="11"/>
  <c r="Y51" i="11"/>
  <c r="G51" i="11"/>
  <c r="D51" i="11"/>
  <c r="J51" i="11"/>
  <c r="AB53" i="11"/>
  <c r="M53" i="11"/>
  <c r="P53" i="11"/>
  <c r="V53" i="11"/>
  <c r="AE53" i="11"/>
  <c r="M54" i="11"/>
  <c r="G52" i="11"/>
  <c r="S52" i="11"/>
  <c r="D52" i="11"/>
  <c r="Y52" i="11"/>
  <c r="J52" i="11"/>
  <c r="AE54" i="11"/>
  <c r="V54" i="11"/>
  <c r="P54" i="11"/>
  <c r="AB54" i="11"/>
  <c r="S53" i="11"/>
  <c r="J53" i="11"/>
  <c r="Y53" i="11"/>
  <c r="G53" i="11"/>
  <c r="D53" i="11"/>
  <c r="AE55" i="11"/>
  <c r="M55" i="11"/>
  <c r="P55" i="11"/>
  <c r="AB55" i="11"/>
  <c r="V55" i="11"/>
  <c r="AE56" i="11"/>
  <c r="AB56" i="11"/>
  <c r="Y54" i="11"/>
  <c r="S54" i="11"/>
  <c r="D54" i="11"/>
  <c r="J54" i="11"/>
  <c r="G54" i="11"/>
  <c r="P56" i="11"/>
  <c r="V56" i="11"/>
  <c r="M56" i="11"/>
  <c r="D55" i="11"/>
  <c r="S55" i="11"/>
  <c r="Y55" i="11"/>
  <c r="G55" i="11"/>
  <c r="J55" i="11"/>
  <c r="AB57" i="11"/>
  <c r="P57" i="11"/>
  <c r="AE57" i="11"/>
  <c r="V57" i="11"/>
  <c r="M57" i="11"/>
  <c r="G56" i="11"/>
  <c r="D56" i="11"/>
  <c r="J56" i="11"/>
  <c r="Y56" i="11"/>
  <c r="S56" i="11"/>
  <c r="AE58" i="11"/>
  <c r="P58" i="11"/>
  <c r="AB58" i="11"/>
  <c r="V58" i="11"/>
  <c r="M58" i="11"/>
  <c r="AB59" i="11"/>
  <c r="J57" i="11"/>
  <c r="G57" i="11"/>
  <c r="S57" i="11"/>
  <c r="Y57" i="11"/>
  <c r="D57" i="11"/>
  <c r="AE59" i="11"/>
  <c r="M59" i="11"/>
  <c r="V59" i="11"/>
  <c r="P59" i="11"/>
  <c r="G58" i="11"/>
  <c r="D58" i="11"/>
  <c r="J58" i="11"/>
  <c r="Y58" i="11"/>
  <c r="S58" i="11"/>
  <c r="P60" i="11"/>
  <c r="M60" i="11"/>
  <c r="AE60" i="11"/>
  <c r="AB60" i="11"/>
  <c r="V60" i="11"/>
  <c r="S59" i="11"/>
  <c r="Y59" i="11"/>
  <c r="G59" i="11"/>
  <c r="D59" i="11"/>
  <c r="J59" i="11"/>
  <c r="V61" i="11"/>
  <c r="M61" i="11"/>
  <c r="P61" i="11"/>
  <c r="AE61" i="11"/>
  <c r="AB61" i="11"/>
  <c r="D60" i="11"/>
  <c r="G60" i="11"/>
  <c r="Y60" i="11"/>
  <c r="S60" i="11"/>
  <c r="J60" i="11"/>
  <c r="P62" i="11"/>
  <c r="AE62" i="11"/>
  <c r="AB62" i="11"/>
  <c r="V62" i="11"/>
  <c r="M62" i="11"/>
  <c r="J61" i="11"/>
  <c r="S61" i="11"/>
  <c r="G61" i="11"/>
  <c r="D61" i="11"/>
  <c r="Y61" i="11"/>
  <c r="AB63" i="11"/>
  <c r="P63" i="11"/>
  <c r="V63" i="11"/>
  <c r="M63" i="11"/>
  <c r="AE63" i="11"/>
  <c r="M64" i="11"/>
  <c r="D62" i="11"/>
  <c r="Y62" i="11"/>
  <c r="J62" i="11"/>
  <c r="G62" i="11"/>
  <c r="S62" i="11"/>
  <c r="AE64" i="11"/>
  <c r="V64" i="11"/>
  <c r="P64" i="11"/>
  <c r="AB64" i="11"/>
  <c r="D63" i="11"/>
  <c r="S63" i="11"/>
  <c r="G63" i="11"/>
  <c r="Y63" i="11"/>
  <c r="J63" i="11"/>
  <c r="AB65" i="11"/>
  <c r="V65" i="11"/>
  <c r="M65" i="11"/>
  <c r="AE65" i="11"/>
  <c r="P65" i="11"/>
  <c r="AB66" i="11"/>
  <c r="D64" i="11"/>
  <c r="S64" i="11"/>
  <c r="J64" i="11"/>
  <c r="Y64" i="11"/>
  <c r="G64" i="11"/>
  <c r="P66" i="11"/>
  <c r="V66" i="11"/>
  <c r="AE66" i="11"/>
  <c r="M66" i="11"/>
  <c r="S65" i="11"/>
  <c r="G65" i="11"/>
  <c r="Y65" i="11"/>
  <c r="J65" i="11"/>
  <c r="D65" i="11"/>
  <c r="P67" i="11"/>
  <c r="AB67" i="11"/>
  <c r="AE67" i="11"/>
  <c r="M67" i="11"/>
  <c r="V67" i="11"/>
  <c r="J66" i="11"/>
  <c r="D66" i="11"/>
  <c r="S66" i="11"/>
  <c r="Y66" i="11"/>
  <c r="G66" i="11"/>
  <c r="AE68" i="11"/>
  <c r="P68" i="11"/>
  <c r="M68" i="11"/>
  <c r="V68" i="11"/>
  <c r="AB68" i="11"/>
  <c r="AB69" i="11"/>
  <c r="AE69" i="11"/>
  <c r="Y67" i="11"/>
  <c r="J67" i="11"/>
  <c r="D67" i="11"/>
  <c r="S67" i="11"/>
  <c r="G67" i="11"/>
  <c r="V69" i="11"/>
  <c r="M69" i="11"/>
  <c r="P69" i="11"/>
  <c r="J68" i="11"/>
  <c r="Y68" i="11"/>
  <c r="S68" i="11"/>
  <c r="G68" i="11"/>
  <c r="D68" i="11"/>
  <c r="AB70" i="11"/>
  <c r="AE70" i="11"/>
  <c r="V70" i="11"/>
  <c r="M70" i="11"/>
  <c r="P70" i="11"/>
  <c r="S69" i="11"/>
  <c r="D69" i="11"/>
  <c r="G69" i="11"/>
  <c r="J69" i="11"/>
  <c r="Y69" i="11"/>
  <c r="AE71" i="11"/>
  <c r="AB71" i="11"/>
  <c r="V71" i="11"/>
  <c r="P71" i="11"/>
  <c r="M71" i="11"/>
  <c r="V72" i="11"/>
  <c r="S70" i="11"/>
  <c r="Y70" i="11"/>
  <c r="J70" i="11"/>
  <c r="G70" i="11"/>
  <c r="D70" i="11"/>
  <c r="AB72" i="11"/>
  <c r="P72" i="11"/>
  <c r="M72" i="11"/>
  <c r="AE72" i="11"/>
  <c r="J71" i="11"/>
  <c r="Y71" i="11"/>
  <c r="D71" i="11"/>
  <c r="G71" i="11"/>
  <c r="S71" i="11"/>
  <c r="M73" i="11"/>
  <c r="V73" i="11"/>
  <c r="AB73" i="11"/>
  <c r="P73" i="11"/>
  <c r="AE73" i="11"/>
  <c r="AB74" i="11"/>
  <c r="D72" i="11"/>
  <c r="Y72" i="11"/>
  <c r="S72" i="11"/>
  <c r="G72" i="11"/>
  <c r="J72" i="11"/>
  <c r="V74" i="11"/>
  <c r="P74" i="11"/>
  <c r="AE74" i="11"/>
  <c r="M74" i="11"/>
  <c r="J73" i="11"/>
  <c r="D73" i="11"/>
  <c r="S73" i="11"/>
  <c r="G73" i="11"/>
  <c r="Y73" i="11"/>
  <c r="P75" i="11"/>
  <c r="M75" i="11"/>
  <c r="AB75" i="11"/>
  <c r="AE75" i="11"/>
  <c r="V75" i="11"/>
  <c r="D74" i="11"/>
  <c r="J74" i="11"/>
  <c r="S74" i="11"/>
  <c r="G74" i="11"/>
  <c r="Y74" i="11"/>
  <c r="AB76" i="11"/>
  <c r="P76" i="11"/>
  <c r="M76" i="11"/>
  <c r="AE76" i="11"/>
  <c r="V76" i="11"/>
  <c r="G75" i="11"/>
  <c r="S75" i="11"/>
  <c r="Y75" i="11"/>
  <c r="J75" i="11"/>
  <c r="D75" i="11"/>
  <c r="P77" i="11"/>
  <c r="M77" i="11"/>
  <c r="AB77" i="11"/>
  <c r="AE77" i="11"/>
  <c r="V77" i="11"/>
  <c r="G76" i="11"/>
  <c r="S76" i="11"/>
  <c r="D76" i="11"/>
  <c r="J76" i="11"/>
  <c r="Y76" i="11"/>
  <c r="V78" i="11"/>
  <c r="AB78" i="11"/>
  <c r="AE78" i="11"/>
  <c r="M78" i="11"/>
  <c r="P78" i="11"/>
  <c r="V79" i="11"/>
  <c r="S77" i="11"/>
  <c r="J77" i="11"/>
  <c r="G77" i="11"/>
  <c r="D77" i="11"/>
  <c r="Y77" i="11"/>
  <c r="AE79" i="11"/>
  <c r="P79" i="11"/>
  <c r="M79" i="11"/>
  <c r="AB79" i="11"/>
  <c r="Y78" i="11"/>
  <c r="D78" i="11"/>
  <c r="J78" i="11"/>
  <c r="S78" i="11"/>
  <c r="G78" i="11"/>
  <c r="AB80" i="11"/>
  <c r="P80" i="11"/>
  <c r="M80" i="11"/>
  <c r="AE80" i="11"/>
  <c r="V80" i="11"/>
  <c r="S79" i="11"/>
  <c r="J79" i="11"/>
  <c r="G79" i="11"/>
  <c r="D79" i="11"/>
  <c r="Y79" i="11"/>
  <c r="M81" i="11"/>
  <c r="AE81" i="11"/>
  <c r="P81" i="11"/>
  <c r="AB81" i="11"/>
  <c r="V81" i="11"/>
  <c r="Y80" i="11"/>
  <c r="S80" i="11"/>
  <c r="D80" i="11"/>
  <c r="G80" i="11"/>
  <c r="J80" i="11"/>
  <c r="AE82" i="11"/>
  <c r="V82" i="11"/>
  <c r="AB82" i="11"/>
  <c r="P82" i="11"/>
  <c r="M82" i="11"/>
  <c r="V83" i="11"/>
  <c r="Y81" i="11"/>
  <c r="D81" i="11"/>
  <c r="S81" i="11"/>
  <c r="G81" i="11"/>
  <c r="J81" i="11"/>
  <c r="AB83" i="11"/>
  <c r="AE83" i="11"/>
  <c r="M83" i="11"/>
  <c r="P83" i="11"/>
  <c r="AE84" i="11"/>
  <c r="M84" i="11"/>
  <c r="S82" i="11"/>
  <c r="G82" i="11"/>
  <c r="D82" i="11"/>
  <c r="Y82" i="11"/>
  <c r="J82" i="11"/>
  <c r="AB84" i="11"/>
  <c r="P84" i="11"/>
  <c r="V84" i="11"/>
  <c r="J83" i="11"/>
  <c r="D83" i="11"/>
  <c r="G83" i="11"/>
  <c r="S83" i="11"/>
  <c r="Y83" i="11"/>
  <c r="AB85" i="11"/>
  <c r="M85" i="11"/>
  <c r="P85" i="11"/>
  <c r="AE85" i="11"/>
  <c r="V85" i="11"/>
  <c r="J84" i="11"/>
  <c r="Y84" i="11"/>
  <c r="G84" i="11"/>
  <c r="S84" i="11"/>
  <c r="D84" i="11"/>
  <c r="M86" i="11"/>
  <c r="P86" i="11"/>
  <c r="AB86" i="11"/>
  <c r="AE86" i="11"/>
  <c r="V86" i="11"/>
  <c r="J85" i="11"/>
  <c r="G85" i="11"/>
  <c r="Y85" i="11"/>
  <c r="S85" i="11"/>
  <c r="D85" i="11"/>
  <c r="M87" i="11"/>
  <c r="AB87" i="11"/>
  <c r="AE87" i="11"/>
  <c r="V87" i="11"/>
  <c r="P87" i="11"/>
  <c r="AB88" i="11"/>
  <c r="G86" i="11"/>
  <c r="Y86" i="11"/>
  <c r="S86" i="11"/>
  <c r="J86" i="11"/>
  <c r="D86" i="11"/>
  <c r="AE88" i="11"/>
  <c r="M88" i="11"/>
  <c r="V88" i="11"/>
  <c r="P88" i="11"/>
  <c r="J87" i="11"/>
  <c r="S87" i="11"/>
  <c r="D87" i="11"/>
  <c r="Y87" i="11"/>
  <c r="G87" i="11"/>
  <c r="AE89" i="11"/>
  <c r="V89" i="11"/>
  <c r="M89" i="11"/>
  <c r="P89" i="11"/>
  <c r="AB89" i="11"/>
  <c r="M90" i="11"/>
  <c r="S88" i="11"/>
  <c r="J88" i="11"/>
  <c r="G88" i="11"/>
  <c r="Y88" i="11"/>
  <c r="D88" i="11"/>
  <c r="V90" i="11"/>
  <c r="AB90" i="11"/>
  <c r="P90" i="11"/>
  <c r="AE90" i="11"/>
  <c r="M91" i="11"/>
  <c r="J89" i="11"/>
  <c r="S89" i="11"/>
  <c r="Y89" i="11"/>
  <c r="G89" i="11"/>
  <c r="D89" i="11"/>
  <c r="P91" i="11"/>
  <c r="AB91" i="11"/>
  <c r="V91" i="11"/>
  <c r="AE91" i="11"/>
  <c r="V92" i="11"/>
  <c r="M92" i="11"/>
  <c r="S90" i="11"/>
  <c r="D90" i="11"/>
  <c r="G90" i="11"/>
  <c r="J90" i="11"/>
  <c r="Y90" i="11"/>
  <c r="AE92" i="11"/>
  <c r="AB92" i="11"/>
  <c r="P92" i="11"/>
  <c r="AB93" i="11"/>
  <c r="D91" i="11"/>
  <c r="Y91" i="11"/>
  <c r="G91" i="11"/>
  <c r="J91" i="11"/>
  <c r="S91" i="11"/>
  <c r="P93" i="11"/>
  <c r="V93" i="11"/>
  <c r="M93" i="11"/>
  <c r="AE93" i="11"/>
  <c r="S92" i="11"/>
  <c r="G92" i="11"/>
  <c r="Y92" i="11"/>
  <c r="J92" i="11"/>
  <c r="D92" i="11"/>
  <c r="AE94" i="11"/>
  <c r="AB94" i="11"/>
  <c r="M94" i="11"/>
  <c r="P94" i="11"/>
  <c r="V94" i="11"/>
  <c r="G93" i="11"/>
  <c r="J93" i="11"/>
  <c r="S93" i="11"/>
  <c r="D93" i="11"/>
  <c r="Y93" i="11"/>
  <c r="P95" i="11"/>
  <c r="V95" i="11"/>
  <c r="AE95" i="11"/>
  <c r="AB95" i="11"/>
  <c r="M95" i="11"/>
  <c r="S94" i="11"/>
  <c r="J94" i="11"/>
  <c r="Y94" i="11"/>
  <c r="D94" i="11"/>
  <c r="G94" i="11"/>
  <c r="V96" i="11"/>
  <c r="AE96" i="11"/>
  <c r="AB96" i="11"/>
  <c r="M96" i="11"/>
  <c r="P96" i="11"/>
  <c r="D95" i="11"/>
  <c r="G95" i="11"/>
  <c r="S95" i="11"/>
  <c r="Y95" i="11"/>
  <c r="J95" i="11"/>
  <c r="V97" i="11"/>
  <c r="P97" i="11"/>
  <c r="AE97" i="11"/>
  <c r="AB97" i="11"/>
  <c r="M97" i="11"/>
  <c r="G96" i="11"/>
  <c r="D96" i="11"/>
  <c r="Y96" i="11"/>
  <c r="J96" i="11"/>
  <c r="S96" i="11"/>
  <c r="M98" i="11"/>
  <c r="V98" i="11"/>
  <c r="AB98" i="11"/>
  <c r="P98" i="11"/>
  <c r="AE98" i="11"/>
  <c r="G97" i="11"/>
  <c r="D97" i="11"/>
  <c r="J97" i="11"/>
  <c r="S97" i="11"/>
  <c r="Y97" i="11"/>
  <c r="AE99" i="11"/>
  <c r="M99" i="11"/>
  <c r="V99" i="11"/>
  <c r="AB99" i="11"/>
  <c r="P99" i="11"/>
  <c r="D98" i="11"/>
  <c r="G98" i="11"/>
  <c r="Y98" i="11"/>
  <c r="S98" i="11"/>
  <c r="J98" i="11"/>
  <c r="P100" i="11"/>
  <c r="V100" i="11"/>
  <c r="M100" i="11"/>
  <c r="AB100" i="11"/>
  <c r="AE100" i="11"/>
  <c r="S99" i="11"/>
  <c r="J99" i="11"/>
  <c r="G99" i="11"/>
  <c r="D99" i="11"/>
  <c r="Y99" i="11"/>
  <c r="AB101" i="11"/>
  <c r="V101" i="11"/>
  <c r="P101" i="11"/>
  <c r="M101" i="11"/>
  <c r="AE101" i="11"/>
  <c r="Y100" i="11"/>
  <c r="S100" i="11"/>
  <c r="D100" i="11"/>
  <c r="G100" i="11"/>
  <c r="J100" i="11"/>
  <c r="AB102" i="11"/>
  <c r="P102" i="11"/>
  <c r="AE102" i="11"/>
  <c r="V102" i="11"/>
  <c r="M102" i="11"/>
  <c r="G101" i="11"/>
  <c r="D101" i="11"/>
  <c r="Y101" i="11"/>
  <c r="S101" i="11"/>
  <c r="J101" i="11"/>
  <c r="V103" i="11"/>
  <c r="AE103" i="11"/>
  <c r="M103" i="11"/>
  <c r="P103" i="11"/>
  <c r="AB103" i="11"/>
  <c r="G102" i="11"/>
  <c r="Y102" i="11"/>
  <c r="D102" i="11"/>
  <c r="S102" i="11"/>
  <c r="J102" i="11"/>
  <c r="V104" i="11"/>
  <c r="AE104" i="11"/>
  <c r="P104" i="11"/>
  <c r="M104" i="11"/>
  <c r="AB104" i="11"/>
  <c r="S103" i="11"/>
  <c r="D103" i="11"/>
  <c r="J103" i="11"/>
  <c r="Y103" i="11"/>
  <c r="G103" i="11"/>
  <c r="AB105" i="11"/>
  <c r="M105" i="11"/>
  <c r="V105" i="11"/>
  <c r="AE105" i="11"/>
  <c r="P105" i="11"/>
  <c r="J104" i="11"/>
  <c r="S104" i="11"/>
  <c r="Y104" i="11"/>
  <c r="D104" i="11"/>
  <c r="G104" i="11"/>
  <c r="AB106" i="11"/>
  <c r="M106" i="11"/>
  <c r="V106" i="11"/>
  <c r="P106" i="11"/>
  <c r="AE106" i="11"/>
  <c r="Y105" i="11"/>
  <c r="S105" i="11"/>
  <c r="G105" i="11"/>
  <c r="J105" i="11"/>
  <c r="D105" i="11"/>
  <c r="AB107" i="11"/>
  <c r="V107" i="11"/>
  <c r="P107" i="11"/>
  <c r="M107" i="11"/>
  <c r="AE107" i="11"/>
  <c r="Y106" i="11"/>
  <c r="D106" i="11"/>
  <c r="J106" i="11"/>
  <c r="G106" i="11"/>
  <c r="S106" i="11"/>
  <c r="M108" i="11"/>
  <c r="P108" i="11"/>
  <c r="AE108" i="11"/>
  <c r="AB108" i="11"/>
  <c r="V108" i="11"/>
  <c r="J107" i="11"/>
  <c r="Y107" i="11"/>
  <c r="G107" i="11"/>
  <c r="D107" i="11"/>
  <c r="S107" i="11"/>
  <c r="AE109" i="11"/>
  <c r="AB109" i="11"/>
  <c r="V109" i="11"/>
  <c r="P109" i="11"/>
  <c r="M109" i="11"/>
  <c r="G108" i="11"/>
  <c r="J108" i="11"/>
  <c r="S108" i="11"/>
  <c r="D108" i="11"/>
  <c r="Y108" i="11"/>
  <c r="M110" i="11"/>
  <c r="V110" i="11"/>
  <c r="AE110" i="11"/>
  <c r="P110" i="11"/>
  <c r="AB110" i="11"/>
  <c r="D109" i="11"/>
  <c r="S109" i="11"/>
  <c r="G109" i="11"/>
  <c r="J109" i="11"/>
  <c r="Y109" i="11"/>
  <c r="AB111" i="11"/>
  <c r="M111" i="11"/>
  <c r="AE111" i="11"/>
  <c r="P111" i="11"/>
  <c r="V111" i="11"/>
  <c r="G110" i="11"/>
  <c r="D110" i="11"/>
  <c r="J110" i="11"/>
  <c r="S110" i="11"/>
  <c r="Y110" i="11"/>
  <c r="AE112" i="11"/>
  <c r="V112" i="11"/>
  <c r="P112" i="11"/>
  <c r="AB112" i="11"/>
  <c r="M112" i="11"/>
  <c r="J111" i="11"/>
  <c r="Y111" i="11"/>
  <c r="S111" i="11"/>
  <c r="D111" i="11"/>
  <c r="G111" i="11"/>
  <c r="V113" i="11"/>
  <c r="AB113" i="11"/>
  <c r="P113" i="11"/>
  <c r="AE113" i="11"/>
  <c r="M113" i="11"/>
  <c r="Y112" i="11"/>
  <c r="J112" i="11"/>
  <c r="S112" i="11"/>
  <c r="G112" i="11"/>
  <c r="D112" i="11"/>
  <c r="AB114" i="11"/>
  <c r="AE114" i="11"/>
  <c r="M114" i="11"/>
  <c r="V114" i="11"/>
  <c r="P114" i="11"/>
  <c r="G113" i="11"/>
  <c r="S113" i="11"/>
  <c r="Y113" i="11"/>
  <c r="D113" i="11"/>
  <c r="J113" i="11"/>
  <c r="AB115" i="11"/>
  <c r="M115" i="11"/>
  <c r="V115" i="11"/>
  <c r="P115" i="11"/>
  <c r="AE115" i="11"/>
  <c r="G114" i="11"/>
  <c r="D114" i="11"/>
  <c r="S114" i="11"/>
  <c r="J114" i="11"/>
  <c r="Y114" i="11"/>
  <c r="M116" i="11"/>
  <c r="AB116" i="11"/>
  <c r="V116" i="11"/>
  <c r="AE116" i="11"/>
  <c r="P116" i="11"/>
  <c r="J115" i="11"/>
  <c r="D115" i="11"/>
  <c r="G115" i="11"/>
  <c r="S115" i="11"/>
  <c r="Y115" i="11"/>
  <c r="M117" i="11"/>
  <c r="AE117" i="11"/>
  <c r="V117" i="11"/>
  <c r="AB117" i="11"/>
  <c r="P117" i="11"/>
  <c r="G116" i="11"/>
  <c r="D116" i="11"/>
  <c r="S116" i="11"/>
  <c r="J116" i="11"/>
  <c r="Y116" i="11"/>
  <c r="AB118" i="11"/>
  <c r="AE118" i="11"/>
  <c r="P118" i="11"/>
  <c r="V118" i="11"/>
  <c r="M118" i="11"/>
  <c r="S117" i="11"/>
  <c r="G117" i="11"/>
  <c r="J117" i="11"/>
  <c r="D117" i="11"/>
  <c r="Y117" i="11"/>
  <c r="AE119" i="11"/>
  <c r="AB119" i="11"/>
  <c r="P119" i="11"/>
  <c r="M119" i="11"/>
  <c r="V119" i="11"/>
  <c r="S118" i="11"/>
  <c r="D118" i="11"/>
  <c r="J118" i="11"/>
  <c r="Y118" i="11"/>
  <c r="G118" i="11"/>
  <c r="V120" i="11"/>
  <c r="P120" i="11"/>
  <c r="M120" i="11"/>
  <c r="AE120" i="11"/>
  <c r="AB120" i="11"/>
  <c r="S119" i="11"/>
  <c r="J119" i="11"/>
  <c r="G119" i="11"/>
  <c r="Y119" i="11"/>
  <c r="D119" i="11"/>
  <c r="P121" i="11"/>
  <c r="M121" i="11"/>
  <c r="V121" i="11"/>
  <c r="AB121" i="11"/>
  <c r="AE121" i="11"/>
  <c r="G120" i="11"/>
  <c r="S120" i="11"/>
  <c r="Y120" i="11"/>
  <c r="D120" i="11"/>
  <c r="J120" i="11"/>
  <c r="AB122" i="11"/>
  <c r="P122" i="11"/>
  <c r="AE122" i="11"/>
  <c r="V122" i="11"/>
  <c r="M122" i="11"/>
  <c r="S121" i="11"/>
  <c r="G121" i="11"/>
  <c r="D121" i="11"/>
  <c r="J121" i="11"/>
  <c r="Y121" i="11"/>
  <c r="P123" i="11"/>
  <c r="AB123" i="11"/>
  <c r="AE123" i="11"/>
  <c r="V123" i="11"/>
  <c r="M123" i="11"/>
  <c r="Y122" i="11"/>
  <c r="D122" i="11"/>
  <c r="S122" i="11"/>
  <c r="J122" i="11"/>
  <c r="G122" i="11"/>
  <c r="AE124" i="11"/>
  <c r="P124" i="11"/>
  <c r="M124" i="11"/>
  <c r="AB124" i="11"/>
  <c r="V124" i="11"/>
  <c r="D123" i="11"/>
  <c r="G123" i="11"/>
  <c r="J123" i="11"/>
  <c r="S123" i="11"/>
  <c r="Y123" i="11"/>
  <c r="AE125" i="11"/>
  <c r="AB125" i="11"/>
  <c r="M125" i="11"/>
  <c r="P125" i="11"/>
  <c r="V125" i="11"/>
  <c r="S124" i="11"/>
  <c r="G124" i="11"/>
  <c r="D124" i="11"/>
  <c r="Y124" i="11"/>
  <c r="J124" i="11"/>
  <c r="P126" i="11"/>
  <c r="M126" i="11"/>
  <c r="AB126" i="11"/>
  <c r="AE126" i="11"/>
  <c r="V126" i="11"/>
  <c r="G125" i="11"/>
  <c r="Y125" i="11"/>
  <c r="D125" i="11"/>
  <c r="S125" i="11"/>
  <c r="J125" i="11"/>
  <c r="M127" i="11"/>
  <c r="AE127" i="11"/>
  <c r="P127" i="11"/>
  <c r="AB127" i="11"/>
  <c r="V127" i="11"/>
  <c r="J126" i="11"/>
  <c r="S126" i="11"/>
  <c r="Y126" i="11"/>
  <c r="D126" i="11"/>
  <c r="G126" i="11"/>
  <c r="AB128" i="11"/>
  <c r="M128" i="11"/>
  <c r="AE128" i="11"/>
  <c r="P128" i="11"/>
  <c r="V128" i="11"/>
  <c r="G127" i="11"/>
  <c r="Y127" i="11"/>
  <c r="S127" i="11"/>
  <c r="J127" i="11"/>
  <c r="D127" i="11"/>
  <c r="AB129" i="11"/>
  <c r="AE129" i="11"/>
  <c r="M129" i="11"/>
  <c r="P129" i="11"/>
  <c r="V129" i="11"/>
  <c r="G128" i="11"/>
  <c r="Y128" i="11"/>
  <c r="D128" i="11"/>
  <c r="J128" i="11"/>
  <c r="S128" i="11"/>
  <c r="AE130" i="11"/>
  <c r="P130" i="11"/>
  <c r="V130" i="11"/>
  <c r="AB130" i="11"/>
  <c r="M130" i="11"/>
  <c r="S129" i="11"/>
  <c r="J129" i="11"/>
  <c r="D129" i="11"/>
  <c r="Y129" i="11"/>
  <c r="G129" i="11"/>
  <c r="V131" i="11"/>
  <c r="AB131" i="11"/>
  <c r="AE131" i="11"/>
  <c r="P131" i="11"/>
  <c r="M131" i="11"/>
  <c r="S130" i="11"/>
  <c r="D130" i="11"/>
  <c r="J130" i="11"/>
  <c r="G130" i="11"/>
  <c r="Y130" i="11"/>
  <c r="M132" i="11"/>
  <c r="P132" i="11"/>
  <c r="AB132" i="11"/>
  <c r="V132" i="11"/>
  <c r="AE132" i="11"/>
  <c r="D131" i="11"/>
  <c r="S131" i="11"/>
  <c r="Y131" i="11"/>
  <c r="G131" i="11"/>
  <c r="J131" i="11"/>
  <c r="V133" i="11"/>
  <c r="AE133" i="11"/>
  <c r="AB133" i="11"/>
  <c r="M133" i="11"/>
  <c r="P133" i="11"/>
  <c r="J132" i="11"/>
  <c r="Y132" i="11"/>
  <c r="D132" i="11"/>
  <c r="G132" i="11"/>
  <c r="S132" i="11"/>
  <c r="M134" i="11"/>
  <c r="AB134" i="11"/>
  <c r="AE134" i="11"/>
  <c r="P134" i="11"/>
  <c r="V134" i="11"/>
  <c r="J133" i="11"/>
  <c r="G133" i="11"/>
  <c r="D133" i="11"/>
  <c r="Y133" i="11"/>
  <c r="S133" i="11"/>
  <c r="P135" i="11"/>
  <c r="V135" i="11"/>
  <c r="AE135" i="11"/>
  <c r="M135" i="11"/>
  <c r="AB135" i="11"/>
  <c r="G134" i="11"/>
  <c r="Y134" i="11"/>
  <c r="D134" i="11"/>
  <c r="S134" i="11"/>
  <c r="J134" i="11"/>
  <c r="AE136" i="11"/>
  <c r="M136" i="11"/>
  <c r="P136" i="11"/>
  <c r="V136" i="11"/>
  <c r="AB136" i="11"/>
  <c r="G135" i="11"/>
  <c r="J135" i="11"/>
  <c r="S135" i="11"/>
  <c r="D135" i="11"/>
  <c r="Y135" i="11"/>
  <c r="AB137" i="11"/>
  <c r="P137" i="11"/>
  <c r="AE137" i="11"/>
  <c r="V137" i="11"/>
  <c r="M137" i="11"/>
  <c r="J136" i="11"/>
  <c r="S136" i="11"/>
  <c r="G136" i="11"/>
  <c r="D136" i="11"/>
  <c r="Y136" i="11"/>
  <c r="M138" i="11"/>
  <c r="P138" i="11"/>
  <c r="AB138" i="11"/>
  <c r="V138" i="11"/>
  <c r="AE138" i="11"/>
  <c r="D137" i="11"/>
  <c r="J137" i="11"/>
  <c r="Y137" i="11"/>
  <c r="G137" i="11"/>
  <c r="S137" i="11"/>
  <c r="AB139" i="11"/>
  <c r="M139" i="11"/>
  <c r="V139" i="11"/>
  <c r="P139" i="11"/>
  <c r="AE139" i="11"/>
  <c r="J138" i="11"/>
  <c r="D138" i="11"/>
  <c r="G138" i="11"/>
  <c r="Y138" i="11"/>
  <c r="S138" i="11"/>
  <c r="P140" i="11"/>
  <c r="AB140" i="11"/>
  <c r="M140" i="11"/>
  <c r="AE140" i="11"/>
  <c r="V140" i="11"/>
  <c r="J139" i="11"/>
  <c r="S139" i="11"/>
  <c r="Y139" i="11"/>
  <c r="G139" i="11"/>
  <c r="D139" i="11"/>
  <c r="V141" i="11"/>
  <c r="AB141" i="11"/>
  <c r="AE141" i="11"/>
  <c r="M141" i="11"/>
  <c r="P141" i="11"/>
  <c r="S140" i="11"/>
  <c r="J140" i="11"/>
  <c r="G140" i="11"/>
  <c r="Y140" i="11"/>
  <c r="D140" i="11"/>
  <c r="P142" i="11"/>
  <c r="AB142" i="11"/>
  <c r="V142" i="11"/>
  <c r="M142" i="11"/>
  <c r="AE142" i="11"/>
  <c r="G141" i="11"/>
  <c r="Y141" i="11"/>
  <c r="S141" i="11"/>
  <c r="D141" i="11"/>
  <c r="J141" i="11"/>
  <c r="M143" i="11"/>
  <c r="AB143" i="11"/>
  <c r="V143" i="11"/>
  <c r="AE143" i="11"/>
  <c r="P143" i="11"/>
  <c r="Y142" i="11"/>
  <c r="G142" i="11"/>
  <c r="S142" i="11"/>
  <c r="J142" i="11"/>
  <c r="D142" i="11"/>
  <c r="V144" i="11"/>
  <c r="M144" i="11"/>
  <c r="P144" i="11"/>
  <c r="AE144" i="11"/>
  <c r="AB144" i="11"/>
  <c r="Y143" i="11"/>
  <c r="J143" i="11"/>
  <c r="S143" i="11"/>
  <c r="D143" i="11"/>
  <c r="G143" i="11"/>
  <c r="AE145" i="11"/>
  <c r="M145" i="11"/>
  <c r="AB145" i="11"/>
  <c r="V145" i="11"/>
  <c r="P145" i="11"/>
  <c r="S144" i="11"/>
  <c r="G144" i="11"/>
  <c r="J144" i="11"/>
  <c r="Y144" i="11"/>
  <c r="D144" i="11"/>
  <c r="AB146" i="11"/>
  <c r="V146" i="11"/>
  <c r="M146" i="11"/>
  <c r="P146" i="11"/>
  <c r="AE146" i="11"/>
  <c r="J145" i="11"/>
  <c r="Y145" i="11"/>
  <c r="D145" i="11"/>
  <c r="G145" i="11"/>
  <c r="S145" i="11"/>
  <c r="P147" i="11"/>
  <c r="AE147" i="11"/>
  <c r="V147" i="11"/>
  <c r="M147" i="11"/>
  <c r="AB147" i="11"/>
  <c r="S146" i="11"/>
  <c r="G146" i="11"/>
  <c r="Y146" i="11"/>
  <c r="J146" i="11"/>
  <c r="D146" i="11"/>
  <c r="AJ38" i="11"/>
  <c r="AJ45" i="11"/>
  <c r="AJ44" i="11"/>
  <c r="AJ46" i="11"/>
  <c r="AJ41" i="11"/>
  <c r="AL46" i="11"/>
  <c r="AL45" i="11"/>
  <c r="AL44" i="11"/>
  <c r="AL38" i="11"/>
  <c r="AL41" i="11"/>
  <c r="AO38" i="11"/>
  <c r="AO46" i="11"/>
  <c r="AO44" i="11"/>
  <c r="AO41" i="11"/>
  <c r="AO45" i="11"/>
  <c r="AK46" i="11"/>
  <c r="AK45" i="11"/>
  <c r="AK38" i="11"/>
  <c r="AK44" i="11"/>
  <c r="AK41" i="11"/>
  <c r="AR44" i="11"/>
  <c r="AR41" i="11"/>
  <c r="AR46" i="11"/>
  <c r="AR38" i="11"/>
  <c r="AR45" i="11"/>
  <c r="D147" i="11"/>
  <c r="M136" i="9"/>
  <c r="A136" i="10"/>
  <c r="M58" i="9"/>
  <c r="A58" i="10"/>
  <c r="M67" i="9"/>
  <c r="A67" i="10"/>
  <c r="M34" i="9"/>
  <c r="A34" i="10"/>
  <c r="M31" i="9"/>
  <c r="A31" i="10"/>
  <c r="M88" i="9"/>
  <c r="A88" i="10"/>
  <c r="M134" i="9"/>
  <c r="A134" i="10"/>
  <c r="M48" i="9"/>
  <c r="A48" i="10"/>
  <c r="M125" i="9"/>
  <c r="A125" i="10"/>
  <c r="M122" i="9"/>
  <c r="A122" i="10"/>
  <c r="M61" i="9"/>
  <c r="A61" i="10"/>
  <c r="M69" i="9"/>
  <c r="A69" i="10"/>
  <c r="M153" i="9"/>
  <c r="M139" i="9"/>
  <c r="A139" i="10"/>
  <c r="M117" i="9"/>
  <c r="A117" i="10"/>
  <c r="M65" i="9"/>
  <c r="A65" i="10"/>
  <c r="M47" i="9"/>
  <c r="A47" i="10"/>
  <c r="M121" i="9"/>
  <c r="A121" i="10"/>
  <c r="M15" i="9"/>
  <c r="A15" i="10"/>
  <c r="M66" i="9"/>
  <c r="A66" i="10"/>
  <c r="M98" i="9"/>
  <c r="A98" i="10"/>
  <c r="M60" i="9"/>
  <c r="A60" i="10"/>
  <c r="M105" i="9"/>
  <c r="A105" i="10"/>
  <c r="M128" i="9"/>
  <c r="A128" i="10"/>
  <c r="M149" i="9"/>
  <c r="M101" i="9"/>
  <c r="A101" i="10"/>
  <c r="M102" i="9"/>
  <c r="A102" i="10"/>
  <c r="M52" i="9"/>
  <c r="A52" i="10"/>
  <c r="M92" i="9"/>
  <c r="A92" i="10"/>
  <c r="M90" i="9"/>
  <c r="A90" i="10"/>
  <c r="M108" i="9"/>
  <c r="A108" i="10"/>
  <c r="M40" i="9"/>
  <c r="A40" i="10"/>
  <c r="M25" i="9"/>
  <c r="A25" i="10"/>
  <c r="M70" i="9"/>
  <c r="A70" i="10"/>
  <c r="M152" i="9"/>
  <c r="M23" i="9"/>
  <c r="A23" i="10"/>
  <c r="M135" i="9"/>
  <c r="A135" i="10"/>
  <c r="M120" i="9"/>
  <c r="A120" i="10"/>
  <c r="M150" i="9"/>
  <c r="M91" i="9"/>
  <c r="A91" i="10"/>
  <c r="M22" i="9"/>
  <c r="A22" i="10"/>
  <c r="M42" i="9"/>
  <c r="A42" i="10"/>
  <c r="M32" i="9"/>
  <c r="A32" i="10"/>
  <c r="M21" i="9"/>
  <c r="A21" i="10"/>
  <c r="M95" i="9"/>
  <c r="A95" i="10"/>
  <c r="M74" i="9"/>
  <c r="A74" i="10"/>
  <c r="M63" i="9"/>
  <c r="A63" i="10"/>
  <c r="M77" i="9"/>
  <c r="A77" i="10"/>
  <c r="M138" i="9"/>
  <c r="A138" i="10"/>
  <c r="M68" i="9"/>
  <c r="A68" i="10"/>
  <c r="M10" i="9"/>
  <c r="A10" i="10"/>
  <c r="M39" i="9"/>
  <c r="A39" i="10"/>
  <c r="M132" i="9"/>
  <c r="A132" i="10"/>
  <c r="M14" i="9"/>
  <c r="A14" i="10"/>
  <c r="M114" i="9"/>
  <c r="A114" i="10"/>
  <c r="M151" i="9"/>
  <c r="M46" i="9"/>
  <c r="A46" i="10"/>
  <c r="M100" i="9"/>
  <c r="A100" i="10"/>
  <c r="M54" i="9"/>
  <c r="A54" i="10"/>
  <c r="M17" i="9"/>
  <c r="A17" i="10"/>
  <c r="M38" i="9"/>
  <c r="A38" i="10"/>
  <c r="M119" i="9"/>
  <c r="A119" i="10"/>
  <c r="M19" i="9"/>
  <c r="A19" i="10"/>
  <c r="M123" i="9"/>
  <c r="A123" i="10"/>
  <c r="M112" i="9"/>
  <c r="A112" i="10"/>
  <c r="M145" i="9"/>
  <c r="A145" i="10"/>
  <c r="M62" i="9"/>
  <c r="A62" i="10"/>
  <c r="M118" i="9"/>
  <c r="A118" i="10"/>
  <c r="M56" i="9"/>
  <c r="A56" i="10"/>
  <c r="M41" i="9"/>
  <c r="A41" i="10"/>
  <c r="M130" i="9"/>
  <c r="A130" i="10"/>
  <c r="M126" i="9"/>
  <c r="A126" i="10"/>
  <c r="M57" i="9"/>
  <c r="A57" i="10"/>
  <c r="M96" i="9"/>
  <c r="A96" i="10"/>
  <c r="M28" i="9"/>
  <c r="A28" i="10"/>
  <c r="M137" i="9"/>
  <c r="A137" i="10"/>
  <c r="M97" i="9"/>
  <c r="A97" i="10"/>
  <c r="M55" i="9"/>
  <c r="A55" i="10"/>
  <c r="M84" i="9"/>
  <c r="A84" i="10"/>
  <c r="M143" i="9"/>
  <c r="A143" i="10"/>
  <c r="M27" i="9"/>
  <c r="A27" i="10"/>
  <c r="M11" i="9"/>
  <c r="A11" i="10"/>
  <c r="M89" i="9"/>
  <c r="A89" i="10"/>
  <c r="M110" i="9"/>
  <c r="A110" i="10"/>
  <c r="M44" i="9"/>
  <c r="A44" i="10"/>
  <c r="M140" i="9"/>
  <c r="A140" i="10"/>
  <c r="M81" i="9"/>
  <c r="A81" i="10"/>
  <c r="M75" i="9"/>
  <c r="A75" i="10"/>
  <c r="M76" i="9"/>
  <c r="A76" i="10"/>
  <c r="M107" i="9"/>
  <c r="A107" i="10"/>
  <c r="M72" i="9"/>
  <c r="A72" i="10"/>
  <c r="M59" i="9"/>
  <c r="A59" i="10"/>
  <c r="M115" i="9"/>
  <c r="A115" i="10"/>
  <c r="M133" i="9"/>
  <c r="A133" i="10"/>
  <c r="M86" i="9"/>
  <c r="A86" i="10"/>
  <c r="M116" i="9"/>
  <c r="A116" i="10"/>
  <c r="M9" i="9"/>
  <c r="A9" i="10"/>
  <c r="M104" i="9"/>
  <c r="A104" i="10"/>
  <c r="M127" i="9"/>
  <c r="A127" i="10"/>
  <c r="M131" i="9"/>
  <c r="A131" i="10"/>
  <c r="M99" i="9"/>
  <c r="A99" i="10"/>
  <c r="M51" i="9"/>
  <c r="A51" i="10"/>
  <c r="M113" i="9"/>
  <c r="A113" i="10"/>
  <c r="M64" i="9"/>
  <c r="A64" i="10"/>
  <c r="M109" i="9"/>
  <c r="A109" i="10"/>
  <c r="M147" i="9"/>
  <c r="M78" i="9"/>
  <c r="A78" i="10"/>
  <c r="M141" i="9"/>
  <c r="A141" i="10"/>
  <c r="M148" i="9"/>
  <c r="M43" i="9"/>
  <c r="A43" i="10"/>
  <c r="M129" i="9"/>
  <c r="A129" i="10"/>
  <c r="M71" i="9"/>
  <c r="A71" i="10"/>
  <c r="M49" i="9"/>
  <c r="A49" i="10"/>
  <c r="M12" i="9"/>
  <c r="A12" i="10"/>
  <c r="M18" i="9"/>
  <c r="A18" i="10"/>
  <c r="M73" i="9"/>
  <c r="A73" i="10"/>
  <c r="M24" i="9"/>
  <c r="A24" i="10"/>
  <c r="M29" i="9"/>
  <c r="A29" i="10"/>
  <c r="M36" i="9"/>
  <c r="A36" i="10"/>
  <c r="M35" i="9"/>
  <c r="A35" i="10"/>
  <c r="M124" i="9"/>
  <c r="A124" i="10"/>
  <c r="M13" i="9"/>
  <c r="A13" i="10"/>
  <c r="M26" i="9"/>
  <c r="A26" i="10"/>
  <c r="M82" i="9"/>
  <c r="A82" i="10"/>
  <c r="M33" i="9"/>
  <c r="A33" i="10"/>
  <c r="M45" i="9"/>
  <c r="A45" i="10"/>
  <c r="M83" i="9"/>
  <c r="A83" i="10"/>
  <c r="M87" i="9"/>
  <c r="A87" i="10"/>
  <c r="M50" i="9"/>
  <c r="A50" i="10"/>
  <c r="M79" i="9"/>
  <c r="A79" i="10"/>
  <c r="M8" i="9"/>
  <c r="M53" i="9"/>
  <c r="A53" i="10"/>
  <c r="M94" i="9"/>
  <c r="A94" i="10"/>
  <c r="M106" i="9"/>
  <c r="A106" i="10"/>
  <c r="M37" i="9"/>
  <c r="A37" i="10"/>
  <c r="M30" i="9"/>
  <c r="A30" i="10"/>
  <c r="M80" i="9"/>
  <c r="A80" i="10"/>
  <c r="M146" i="9"/>
  <c r="A146" i="10"/>
  <c r="M85" i="9"/>
  <c r="A85" i="10"/>
  <c r="M16" i="9"/>
  <c r="A16" i="10"/>
  <c r="M111" i="9"/>
  <c r="A111" i="10"/>
  <c r="M144" i="9"/>
  <c r="A144" i="10"/>
  <c r="M103" i="9"/>
  <c r="A103" i="10"/>
  <c r="M142" i="9"/>
  <c r="A142" i="10"/>
  <c r="M93" i="9"/>
  <c r="A93" i="10"/>
  <c r="S147" i="11"/>
  <c r="Y147" i="11"/>
  <c r="J147" i="11"/>
  <c r="G147" i="11"/>
  <c r="L151" i="9"/>
  <c r="AQ38" i="11"/>
  <c r="AQ45" i="11"/>
  <c r="AQ46" i="11"/>
  <c r="AQ44" i="11"/>
  <c r="AQ41" i="11"/>
  <c r="E111" i="10"/>
  <c r="H111" i="10"/>
  <c r="N111" i="10"/>
  <c r="L111" i="10"/>
  <c r="B111" i="10"/>
  <c r="K111" i="10"/>
  <c r="O111" i="10"/>
  <c r="F111" i="10"/>
  <c r="I111" i="10"/>
  <c r="C111" i="10"/>
  <c r="E94" i="10"/>
  <c r="N94" i="10"/>
  <c r="C94" i="10"/>
  <c r="K94" i="10"/>
  <c r="H94" i="10"/>
  <c r="L94" i="10"/>
  <c r="O94" i="10"/>
  <c r="I94" i="10"/>
  <c r="B94" i="10"/>
  <c r="F94" i="10"/>
  <c r="E33" i="10"/>
  <c r="L33" i="10"/>
  <c r="C33" i="10"/>
  <c r="O33" i="10"/>
  <c r="N33" i="10"/>
  <c r="B33" i="10"/>
  <c r="K33" i="10"/>
  <c r="F33" i="10"/>
  <c r="I33" i="10"/>
  <c r="H33" i="10"/>
  <c r="I24" i="10"/>
  <c r="L24" i="10"/>
  <c r="E24" i="10"/>
  <c r="C24" i="10"/>
  <c r="B24" i="10"/>
  <c r="N24" i="10"/>
  <c r="K24" i="10"/>
  <c r="H24" i="10"/>
  <c r="F24" i="10"/>
  <c r="O24" i="10"/>
  <c r="C109" i="10"/>
  <c r="F109" i="10"/>
  <c r="B109" i="10"/>
  <c r="I109" i="10"/>
  <c r="K109" i="10"/>
  <c r="O109" i="10"/>
  <c r="N109" i="10"/>
  <c r="E109" i="10"/>
  <c r="H109" i="10"/>
  <c r="L109" i="10"/>
  <c r="I9" i="10"/>
  <c r="E9" i="10"/>
  <c r="B9" i="10"/>
  <c r="O9" i="10"/>
  <c r="K9" i="10"/>
  <c r="F9" i="10"/>
  <c r="C9" i="10"/>
  <c r="N9" i="10"/>
  <c r="L9" i="10"/>
  <c r="H9" i="10"/>
  <c r="F107" i="10"/>
  <c r="C107" i="10"/>
  <c r="K107" i="10"/>
  <c r="N107" i="10"/>
  <c r="H107" i="10"/>
  <c r="L107" i="10"/>
  <c r="B107" i="10"/>
  <c r="I107" i="10"/>
  <c r="E107" i="10"/>
  <c r="O107" i="10"/>
  <c r="C11" i="10"/>
  <c r="B11" i="10"/>
  <c r="L11" i="10"/>
  <c r="H11" i="10"/>
  <c r="K11" i="10"/>
  <c r="I11" i="10"/>
  <c r="O11" i="10"/>
  <c r="E11" i="10"/>
  <c r="F11" i="10"/>
  <c r="N11" i="10"/>
  <c r="K55" i="10"/>
  <c r="L55" i="10"/>
  <c r="C55" i="10"/>
  <c r="N55" i="10"/>
  <c r="O55" i="10"/>
  <c r="B55" i="10"/>
  <c r="F55" i="10"/>
  <c r="E55" i="10"/>
  <c r="I55" i="10"/>
  <c r="H55" i="10"/>
  <c r="H41" i="10"/>
  <c r="I41" i="10"/>
  <c r="F41" i="10"/>
  <c r="K41" i="10"/>
  <c r="O41" i="10"/>
  <c r="N41" i="10"/>
  <c r="B41" i="10"/>
  <c r="L41" i="10"/>
  <c r="C41" i="10"/>
  <c r="E41" i="10"/>
  <c r="K119" i="10"/>
  <c r="I119" i="10"/>
  <c r="N119" i="10"/>
  <c r="F119" i="10"/>
  <c r="C119" i="10"/>
  <c r="O119" i="10"/>
  <c r="H119" i="10"/>
  <c r="B119" i="10"/>
  <c r="E119" i="10"/>
  <c r="L119" i="10"/>
  <c r="N68" i="10"/>
  <c r="O68" i="10"/>
  <c r="E68" i="10"/>
  <c r="I68" i="10"/>
  <c r="K68" i="10"/>
  <c r="H68" i="10"/>
  <c r="L68" i="10"/>
  <c r="C68" i="10"/>
  <c r="F68" i="10"/>
  <c r="B68" i="10"/>
  <c r="O42" i="10"/>
  <c r="H42" i="10"/>
  <c r="I42" i="10"/>
  <c r="K42" i="10"/>
  <c r="E42" i="10"/>
  <c r="N42" i="10"/>
  <c r="L42" i="10"/>
  <c r="B42" i="10"/>
  <c r="F42" i="10"/>
  <c r="C42" i="10"/>
  <c r="K70" i="10"/>
  <c r="F70" i="10"/>
  <c r="C70" i="10"/>
  <c r="E70" i="10"/>
  <c r="N70" i="10"/>
  <c r="O70" i="10"/>
  <c r="L70" i="10"/>
  <c r="H70" i="10"/>
  <c r="I70" i="10"/>
  <c r="B70" i="10"/>
  <c r="H101" i="10"/>
  <c r="O101" i="10"/>
  <c r="L101" i="10"/>
  <c r="B101" i="10"/>
  <c r="I101" i="10"/>
  <c r="K101" i="10"/>
  <c r="E101" i="10"/>
  <c r="F101" i="10"/>
  <c r="N101" i="10"/>
  <c r="C101" i="10"/>
  <c r="H121" i="10"/>
  <c r="O121" i="10"/>
  <c r="E121" i="10"/>
  <c r="N121" i="10"/>
  <c r="K121" i="10"/>
  <c r="C121" i="10"/>
  <c r="L121" i="10"/>
  <c r="B121" i="10"/>
  <c r="I121" i="10"/>
  <c r="F121" i="10"/>
  <c r="E122" i="10"/>
  <c r="B122" i="10"/>
  <c r="F122" i="10"/>
  <c r="C122" i="10"/>
  <c r="K122" i="10"/>
  <c r="L122" i="10"/>
  <c r="I122" i="10"/>
  <c r="N122" i="10"/>
  <c r="O122" i="10"/>
  <c r="H122" i="10"/>
  <c r="O58" i="10"/>
  <c r="H58" i="10"/>
  <c r="L58" i="10"/>
  <c r="C58" i="10"/>
  <c r="E58" i="10"/>
  <c r="B58" i="10"/>
  <c r="K58" i="10"/>
  <c r="N58" i="10"/>
  <c r="F58" i="10"/>
  <c r="I58" i="10"/>
  <c r="C142" i="10"/>
  <c r="K142" i="10"/>
  <c r="H142" i="10"/>
  <c r="E142" i="10"/>
  <c r="N142" i="10"/>
  <c r="L142" i="10"/>
  <c r="B142" i="10"/>
  <c r="I142" i="10"/>
  <c r="O142" i="10"/>
  <c r="F142" i="10"/>
  <c r="K30" i="10"/>
  <c r="B30" i="10"/>
  <c r="F30" i="10"/>
  <c r="I30" i="10"/>
  <c r="H30" i="10"/>
  <c r="O30" i="10"/>
  <c r="N30" i="10"/>
  <c r="L30" i="10"/>
  <c r="E30" i="10"/>
  <c r="C30" i="10"/>
  <c r="L87" i="10"/>
  <c r="B87" i="10"/>
  <c r="K87" i="10"/>
  <c r="C87" i="10"/>
  <c r="N87" i="10"/>
  <c r="I87" i="10"/>
  <c r="F87" i="10"/>
  <c r="E87" i="10"/>
  <c r="O87" i="10"/>
  <c r="H87" i="10"/>
  <c r="C35" i="10"/>
  <c r="B35" i="10"/>
  <c r="N35" i="10"/>
  <c r="K35" i="10"/>
  <c r="O35" i="10"/>
  <c r="F35" i="10"/>
  <c r="E35" i="10"/>
  <c r="H35" i="10"/>
  <c r="L35" i="10"/>
  <c r="I35" i="10"/>
  <c r="L71" i="10"/>
  <c r="B71" i="10"/>
  <c r="K71" i="10"/>
  <c r="F71" i="10"/>
  <c r="O71" i="10"/>
  <c r="E71" i="10"/>
  <c r="N71" i="10"/>
  <c r="I71" i="10"/>
  <c r="H71" i="10"/>
  <c r="C71" i="10"/>
  <c r="N64" i="10"/>
  <c r="O64" i="10"/>
  <c r="H64" i="10"/>
  <c r="I64" i="10"/>
  <c r="F64" i="10"/>
  <c r="L64" i="10"/>
  <c r="B64" i="10"/>
  <c r="C64" i="10"/>
  <c r="K64" i="10"/>
  <c r="E64" i="10"/>
  <c r="F116" i="10"/>
  <c r="N116" i="10"/>
  <c r="C116" i="10"/>
  <c r="H116" i="10"/>
  <c r="E116" i="10"/>
  <c r="L116" i="10"/>
  <c r="O116" i="10"/>
  <c r="B116" i="10"/>
  <c r="K116" i="10"/>
  <c r="I116" i="10"/>
  <c r="B76" i="10"/>
  <c r="K76" i="10"/>
  <c r="F76" i="10"/>
  <c r="E76" i="10"/>
  <c r="I76" i="10"/>
  <c r="H76" i="10"/>
  <c r="L76" i="10"/>
  <c r="N76" i="10"/>
  <c r="C76" i="10"/>
  <c r="O76" i="10"/>
  <c r="C27" i="10"/>
  <c r="H27" i="10"/>
  <c r="I27" i="10"/>
  <c r="F27" i="10"/>
  <c r="O27" i="10"/>
  <c r="L27" i="10"/>
  <c r="N27" i="10"/>
  <c r="K27" i="10"/>
  <c r="E27" i="10"/>
  <c r="B27" i="10"/>
  <c r="E57" i="10"/>
  <c r="H57" i="10"/>
  <c r="I57" i="10"/>
  <c r="F57" i="10"/>
  <c r="K57" i="10"/>
  <c r="B57" i="10"/>
  <c r="C57" i="10"/>
  <c r="N57" i="10"/>
  <c r="L57" i="10"/>
  <c r="O57" i="10"/>
  <c r="L112" i="10"/>
  <c r="C112" i="10"/>
  <c r="I112" i="10"/>
  <c r="B112" i="10"/>
  <c r="O112" i="10"/>
  <c r="H112" i="10"/>
  <c r="F112" i="10"/>
  <c r="K112" i="10"/>
  <c r="N112" i="10"/>
  <c r="E112" i="10"/>
  <c r="C46" i="10"/>
  <c r="B46" i="10"/>
  <c r="I46" i="10"/>
  <c r="K46" i="10"/>
  <c r="H46" i="10"/>
  <c r="F46" i="10"/>
  <c r="L46" i="10"/>
  <c r="N46" i="10"/>
  <c r="E46" i="10"/>
  <c r="O46" i="10"/>
  <c r="O138" i="10"/>
  <c r="H138" i="10"/>
  <c r="E138" i="10"/>
  <c r="B138" i="10"/>
  <c r="C138" i="10"/>
  <c r="N138" i="10"/>
  <c r="F138" i="10"/>
  <c r="I138" i="10"/>
  <c r="K138" i="10"/>
  <c r="L138" i="10"/>
  <c r="C22" i="10"/>
  <c r="N22" i="10"/>
  <c r="L22" i="10"/>
  <c r="O22" i="10"/>
  <c r="K22" i="10"/>
  <c r="E22" i="10"/>
  <c r="F22" i="10"/>
  <c r="I22" i="10"/>
  <c r="B22" i="10"/>
  <c r="H22" i="10"/>
  <c r="C25" i="10"/>
  <c r="F25" i="10"/>
  <c r="E25" i="10"/>
  <c r="O25" i="10"/>
  <c r="K25" i="10"/>
  <c r="I25" i="10"/>
  <c r="N25" i="10"/>
  <c r="L25" i="10"/>
  <c r="B25" i="10"/>
  <c r="H25" i="10"/>
  <c r="H47" i="10"/>
  <c r="I47" i="10"/>
  <c r="K47" i="10"/>
  <c r="E47" i="10"/>
  <c r="L47" i="10"/>
  <c r="N47" i="10"/>
  <c r="B47" i="10"/>
  <c r="F47" i="10"/>
  <c r="C47" i="10"/>
  <c r="O47" i="10"/>
  <c r="F31" i="10"/>
  <c r="B31" i="10"/>
  <c r="N31" i="10"/>
  <c r="I31" i="10"/>
  <c r="E31" i="10"/>
  <c r="O31" i="10"/>
  <c r="C31" i="10"/>
  <c r="H31" i="10"/>
  <c r="K31" i="10"/>
  <c r="L31" i="10"/>
  <c r="L136" i="10"/>
  <c r="C136" i="10"/>
  <c r="I136" i="10"/>
  <c r="H136" i="10"/>
  <c r="B136" i="10"/>
  <c r="O136" i="10"/>
  <c r="E136" i="10"/>
  <c r="F136" i="10"/>
  <c r="K136" i="10"/>
  <c r="N136" i="10"/>
  <c r="AI44" i="11"/>
  <c r="AI45" i="11"/>
  <c r="AI46" i="11"/>
  <c r="AI38" i="11"/>
  <c r="AI41" i="11"/>
  <c r="AP46" i="11"/>
  <c r="AP41" i="11"/>
  <c r="AP45" i="11"/>
  <c r="AP44" i="11"/>
  <c r="AP38" i="11"/>
  <c r="E103" i="10"/>
  <c r="H103" i="10"/>
  <c r="N103" i="10"/>
  <c r="L103" i="10"/>
  <c r="B103" i="10"/>
  <c r="K103" i="10"/>
  <c r="C103" i="10"/>
  <c r="F103" i="10"/>
  <c r="O103" i="10"/>
  <c r="I103" i="10"/>
  <c r="F85" i="10"/>
  <c r="B85" i="10"/>
  <c r="C85" i="10"/>
  <c r="L85" i="10"/>
  <c r="N85" i="10"/>
  <c r="K85" i="10"/>
  <c r="O85" i="10"/>
  <c r="E85" i="10"/>
  <c r="H85" i="10"/>
  <c r="I85" i="10"/>
  <c r="H37" i="10"/>
  <c r="C37" i="10"/>
  <c r="E37" i="10"/>
  <c r="I37" i="10"/>
  <c r="B37" i="10"/>
  <c r="F37" i="10"/>
  <c r="L37" i="10"/>
  <c r="N37" i="10"/>
  <c r="K37" i="10"/>
  <c r="O37" i="10"/>
  <c r="I83" i="10"/>
  <c r="K83" i="10"/>
  <c r="F83" i="10"/>
  <c r="O83" i="10"/>
  <c r="N83" i="10"/>
  <c r="L83" i="10"/>
  <c r="E83" i="10"/>
  <c r="B83" i="10"/>
  <c r="C83" i="10"/>
  <c r="H83" i="10"/>
  <c r="C26" i="10"/>
  <c r="L26" i="10"/>
  <c r="N26" i="10"/>
  <c r="K26" i="10"/>
  <c r="E26" i="10"/>
  <c r="B26" i="10"/>
  <c r="I26" i="10"/>
  <c r="O26" i="10"/>
  <c r="H26" i="10"/>
  <c r="F26" i="10"/>
  <c r="K36" i="10"/>
  <c r="E36" i="10"/>
  <c r="N36" i="10"/>
  <c r="B36" i="10"/>
  <c r="F36" i="10"/>
  <c r="O36" i="10"/>
  <c r="H36" i="10"/>
  <c r="I36" i="10"/>
  <c r="C36" i="10"/>
  <c r="L36" i="10"/>
  <c r="I18" i="10"/>
  <c r="K18" i="10"/>
  <c r="N18" i="10"/>
  <c r="C18" i="10"/>
  <c r="L18" i="10"/>
  <c r="H18" i="10"/>
  <c r="O18" i="10"/>
  <c r="B18" i="10"/>
  <c r="F18" i="10"/>
  <c r="E18" i="10"/>
  <c r="H129" i="10"/>
  <c r="O129" i="10"/>
  <c r="F129" i="10"/>
  <c r="B129" i="10"/>
  <c r="I129" i="10"/>
  <c r="E129" i="10"/>
  <c r="N129" i="10"/>
  <c r="L129" i="10"/>
  <c r="C129" i="10"/>
  <c r="K129" i="10"/>
  <c r="E78" i="10"/>
  <c r="N78" i="10"/>
  <c r="O78" i="10"/>
  <c r="H78" i="10"/>
  <c r="L78" i="10"/>
  <c r="K78" i="10"/>
  <c r="C78" i="10"/>
  <c r="B78" i="10"/>
  <c r="F78" i="10"/>
  <c r="I78" i="10"/>
  <c r="H113" i="10"/>
  <c r="O113" i="10"/>
  <c r="F113" i="10"/>
  <c r="N113" i="10"/>
  <c r="K113" i="10"/>
  <c r="C113" i="10"/>
  <c r="B113" i="10"/>
  <c r="E113" i="10"/>
  <c r="I113" i="10"/>
  <c r="L113" i="10"/>
  <c r="F127" i="10"/>
  <c r="C127" i="10"/>
  <c r="K127" i="10"/>
  <c r="I127" i="10"/>
  <c r="N127" i="10"/>
  <c r="L127" i="10"/>
  <c r="H127" i="10"/>
  <c r="O127" i="10"/>
  <c r="E127" i="10"/>
  <c r="B127" i="10"/>
  <c r="H86" i="10"/>
  <c r="I86" i="10"/>
  <c r="E86" i="10"/>
  <c r="N86" i="10"/>
  <c r="C86" i="10"/>
  <c r="K86" i="10"/>
  <c r="O86" i="10"/>
  <c r="L86" i="10"/>
  <c r="B86" i="10"/>
  <c r="F86" i="10"/>
  <c r="B59" i="10"/>
  <c r="H59" i="10"/>
  <c r="K59" i="10"/>
  <c r="I59" i="10"/>
  <c r="L59" i="10"/>
  <c r="N59" i="10"/>
  <c r="F59" i="10"/>
  <c r="E59" i="10"/>
  <c r="O59" i="10"/>
  <c r="C59" i="10"/>
  <c r="C75" i="10"/>
  <c r="B75" i="10"/>
  <c r="L75" i="10"/>
  <c r="H75" i="10"/>
  <c r="E75" i="10"/>
  <c r="N75" i="10"/>
  <c r="F75" i="10"/>
  <c r="K75" i="10"/>
  <c r="O75" i="10"/>
  <c r="I75" i="10"/>
  <c r="O110" i="10"/>
  <c r="B110" i="10"/>
  <c r="I110" i="10"/>
  <c r="L110" i="10"/>
  <c r="F110" i="10"/>
  <c r="N110" i="10"/>
  <c r="C110" i="10"/>
  <c r="H110" i="10"/>
  <c r="E110" i="10"/>
  <c r="K110" i="10"/>
  <c r="F143" i="10"/>
  <c r="O143" i="10"/>
  <c r="K143" i="10"/>
  <c r="I143" i="10"/>
  <c r="C143" i="10"/>
  <c r="B143" i="10"/>
  <c r="E143" i="10"/>
  <c r="N143" i="10"/>
  <c r="H143" i="10"/>
  <c r="L143" i="10"/>
  <c r="N137" i="10"/>
  <c r="K137" i="10"/>
  <c r="H137" i="10"/>
  <c r="O137" i="10"/>
  <c r="F137" i="10"/>
  <c r="L137" i="10"/>
  <c r="B137" i="10"/>
  <c r="E137" i="10"/>
  <c r="C137" i="10"/>
  <c r="I137" i="10"/>
  <c r="O126" i="10"/>
  <c r="B126" i="10"/>
  <c r="I126" i="10"/>
  <c r="L126" i="10"/>
  <c r="F126" i="10"/>
  <c r="E126" i="10"/>
  <c r="K126" i="10"/>
  <c r="N126" i="10"/>
  <c r="C126" i="10"/>
  <c r="H126" i="10"/>
  <c r="I118" i="10"/>
  <c r="L118" i="10"/>
  <c r="H118" i="10"/>
  <c r="O118" i="10"/>
  <c r="B118" i="10"/>
  <c r="N118" i="10"/>
  <c r="K118" i="10"/>
  <c r="C118" i="10"/>
  <c r="E118" i="10"/>
  <c r="F118" i="10"/>
  <c r="K123" i="10"/>
  <c r="N123" i="10"/>
  <c r="H123" i="10"/>
  <c r="F123" i="10"/>
  <c r="C123" i="10"/>
  <c r="O123" i="10"/>
  <c r="B123" i="10"/>
  <c r="E123" i="10"/>
  <c r="L123" i="10"/>
  <c r="I123" i="10"/>
  <c r="I17" i="10"/>
  <c r="E17" i="10"/>
  <c r="N17" i="10"/>
  <c r="O17" i="10"/>
  <c r="K17" i="10"/>
  <c r="H17" i="10"/>
  <c r="L17" i="10"/>
  <c r="C17" i="10"/>
  <c r="F17" i="10"/>
  <c r="B17" i="10"/>
  <c r="I39" i="10"/>
  <c r="F39" i="10"/>
  <c r="E39" i="10"/>
  <c r="B39" i="10"/>
  <c r="K39" i="10"/>
  <c r="L39" i="10"/>
  <c r="N39" i="10"/>
  <c r="O39" i="10"/>
  <c r="C39" i="10"/>
  <c r="H39" i="10"/>
  <c r="F77" i="10"/>
  <c r="O77" i="10"/>
  <c r="N77" i="10"/>
  <c r="I77" i="10"/>
  <c r="B77" i="10"/>
  <c r="E77" i="10"/>
  <c r="K77" i="10"/>
  <c r="C77" i="10"/>
  <c r="H77" i="10"/>
  <c r="L77" i="10"/>
  <c r="N21" i="10"/>
  <c r="F21" i="10"/>
  <c r="O21" i="10"/>
  <c r="I21" i="10"/>
  <c r="L21" i="10"/>
  <c r="B21" i="10"/>
  <c r="E21" i="10"/>
  <c r="K21" i="10"/>
  <c r="H21" i="10"/>
  <c r="C21" i="10"/>
  <c r="I91" i="10"/>
  <c r="B91" i="10"/>
  <c r="C91" i="10"/>
  <c r="K91" i="10"/>
  <c r="F91" i="10"/>
  <c r="E91" i="10"/>
  <c r="O91" i="10"/>
  <c r="L91" i="10"/>
  <c r="N91" i="10"/>
  <c r="H91" i="10"/>
  <c r="L23" i="10"/>
  <c r="N23" i="10"/>
  <c r="C23" i="10"/>
  <c r="O23" i="10"/>
  <c r="K23" i="10"/>
  <c r="F23" i="10"/>
  <c r="E23" i="10"/>
  <c r="H23" i="10"/>
  <c r="I23" i="10"/>
  <c r="B23" i="10"/>
  <c r="K40" i="10"/>
  <c r="B40" i="10"/>
  <c r="H40" i="10"/>
  <c r="C40" i="10"/>
  <c r="N40" i="10"/>
  <c r="L40" i="10"/>
  <c r="F40" i="10"/>
  <c r="I40" i="10"/>
  <c r="E40" i="10"/>
  <c r="O40" i="10"/>
  <c r="K52" i="10"/>
  <c r="H52" i="10"/>
  <c r="F52" i="10"/>
  <c r="B52" i="10"/>
  <c r="C52" i="10"/>
  <c r="L52" i="10"/>
  <c r="O52" i="10"/>
  <c r="I52" i="10"/>
  <c r="E52" i="10"/>
  <c r="N52" i="10"/>
  <c r="B128" i="10"/>
  <c r="O128" i="10"/>
  <c r="H128" i="10"/>
  <c r="K128" i="10"/>
  <c r="N128" i="10"/>
  <c r="I128" i="10"/>
  <c r="F128" i="10"/>
  <c r="C128" i="10"/>
  <c r="L128" i="10"/>
  <c r="E128" i="10"/>
  <c r="B66" i="10"/>
  <c r="E66" i="10"/>
  <c r="L66" i="10"/>
  <c r="I66" i="10"/>
  <c r="K66" i="10"/>
  <c r="F66" i="10"/>
  <c r="H66" i="10"/>
  <c r="C66" i="10"/>
  <c r="N66" i="10"/>
  <c r="O66" i="10"/>
  <c r="I65" i="10"/>
  <c r="E65" i="10"/>
  <c r="N65" i="10"/>
  <c r="O65" i="10"/>
  <c r="H65" i="10"/>
  <c r="F65" i="10"/>
  <c r="K65" i="10"/>
  <c r="L65" i="10"/>
  <c r="B65" i="10"/>
  <c r="C65" i="10"/>
  <c r="F69" i="10"/>
  <c r="B69" i="10"/>
  <c r="K69" i="10"/>
  <c r="C69" i="10"/>
  <c r="L69" i="10"/>
  <c r="N69" i="10"/>
  <c r="I69" i="10"/>
  <c r="H69" i="10"/>
  <c r="O69" i="10"/>
  <c r="E69" i="10"/>
  <c r="B48" i="10"/>
  <c r="L48" i="10"/>
  <c r="O48" i="10"/>
  <c r="I48" i="10"/>
  <c r="K48" i="10"/>
  <c r="C48" i="10"/>
  <c r="H48" i="10"/>
  <c r="F48" i="10"/>
  <c r="N48" i="10"/>
  <c r="E48" i="10"/>
  <c r="K34" i="10"/>
  <c r="H34" i="10"/>
  <c r="E34" i="10"/>
  <c r="F34" i="10"/>
  <c r="I34" i="10"/>
  <c r="N34" i="10"/>
  <c r="O34" i="10"/>
  <c r="B34" i="10"/>
  <c r="L34" i="10"/>
  <c r="C34" i="10"/>
  <c r="AH45" i="11"/>
  <c r="AH44" i="11"/>
  <c r="AH38" i="11"/>
  <c r="AH46" i="11"/>
  <c r="AH41" i="11"/>
  <c r="B93" i="10"/>
  <c r="I93" i="10"/>
  <c r="K93" i="10"/>
  <c r="C93" i="10"/>
  <c r="F93" i="10"/>
  <c r="H93" i="10"/>
  <c r="L93" i="10"/>
  <c r="N93" i="10"/>
  <c r="O93" i="10"/>
  <c r="E93" i="10"/>
  <c r="E80" i="10"/>
  <c r="L80" i="10"/>
  <c r="B80" i="10"/>
  <c r="K80" i="10"/>
  <c r="C80" i="10"/>
  <c r="I80" i="10"/>
  <c r="N80" i="10"/>
  <c r="H80" i="10"/>
  <c r="O80" i="10"/>
  <c r="F80" i="10"/>
  <c r="O50" i="10"/>
  <c r="E50" i="10"/>
  <c r="N50" i="10"/>
  <c r="C50" i="10"/>
  <c r="L50" i="10"/>
  <c r="H50" i="10"/>
  <c r="I50" i="10"/>
  <c r="B50" i="10"/>
  <c r="F50" i="10"/>
  <c r="K50" i="10"/>
  <c r="F124" i="10"/>
  <c r="N124" i="10"/>
  <c r="C124" i="10"/>
  <c r="L124" i="10"/>
  <c r="I124" i="10"/>
  <c r="O124" i="10"/>
  <c r="K124" i="10"/>
  <c r="H124" i="10"/>
  <c r="B124" i="10"/>
  <c r="E124" i="10"/>
  <c r="E49" i="10"/>
  <c r="L49" i="10"/>
  <c r="N49" i="10"/>
  <c r="C49" i="10"/>
  <c r="F49" i="10"/>
  <c r="B49" i="10"/>
  <c r="O49" i="10"/>
  <c r="I49" i="10"/>
  <c r="K49" i="10"/>
  <c r="H49" i="10"/>
  <c r="E99" i="10"/>
  <c r="B99" i="10"/>
  <c r="H99" i="10"/>
  <c r="L99" i="10"/>
  <c r="O99" i="10"/>
  <c r="N99" i="10"/>
  <c r="C99" i="10"/>
  <c r="K99" i="10"/>
  <c r="F99" i="10"/>
  <c r="I99" i="10"/>
  <c r="K20" i="10"/>
  <c r="E20" i="10"/>
  <c r="F20" i="10"/>
  <c r="O20" i="10"/>
  <c r="B20" i="10"/>
  <c r="L20" i="10"/>
  <c r="C20" i="10"/>
  <c r="N20" i="10"/>
  <c r="I20" i="10"/>
  <c r="B140" i="10"/>
  <c r="K140" i="10"/>
  <c r="L140" i="10"/>
  <c r="I140" i="10"/>
  <c r="O140" i="10"/>
  <c r="H140" i="10"/>
  <c r="N140" i="10"/>
  <c r="E140" i="10"/>
  <c r="F140" i="10"/>
  <c r="C140" i="10"/>
  <c r="B96" i="10"/>
  <c r="O96" i="10"/>
  <c r="L96" i="10"/>
  <c r="C96" i="10"/>
  <c r="I96" i="10"/>
  <c r="H96" i="10"/>
  <c r="N96" i="10"/>
  <c r="K96" i="10"/>
  <c r="F96" i="10"/>
  <c r="E96" i="10"/>
  <c r="H145" i="10"/>
  <c r="O145" i="10"/>
  <c r="F145" i="10"/>
  <c r="N145" i="10"/>
  <c r="K145" i="10"/>
  <c r="L145" i="10"/>
  <c r="I145" i="10"/>
  <c r="E145" i="10"/>
  <c r="B145" i="10"/>
  <c r="C145" i="10"/>
  <c r="H100" i="10"/>
  <c r="E100" i="10"/>
  <c r="F100" i="10"/>
  <c r="N100" i="10"/>
  <c r="C100" i="10"/>
  <c r="L100" i="10"/>
  <c r="O100" i="10"/>
  <c r="K100" i="10"/>
  <c r="B100" i="10"/>
  <c r="I100" i="10"/>
  <c r="B14" i="10"/>
  <c r="L14" i="10"/>
  <c r="H14" i="10"/>
  <c r="C14" i="10"/>
  <c r="N14" i="10"/>
  <c r="K14" i="10"/>
  <c r="O14" i="10"/>
  <c r="F14" i="10"/>
  <c r="I14" i="10"/>
  <c r="E14" i="10"/>
  <c r="H74" i="10"/>
  <c r="O74" i="10"/>
  <c r="B74" i="10"/>
  <c r="C74" i="10"/>
  <c r="E74" i="10"/>
  <c r="F74" i="10"/>
  <c r="K74" i="10"/>
  <c r="I74" i="10"/>
  <c r="N74" i="10"/>
  <c r="L74" i="10"/>
  <c r="H120" i="10"/>
  <c r="E120" i="10"/>
  <c r="B120" i="10"/>
  <c r="O120" i="10"/>
  <c r="N120" i="10"/>
  <c r="K120" i="10"/>
  <c r="C120" i="10"/>
  <c r="F120" i="10"/>
  <c r="I120" i="10"/>
  <c r="L120" i="10"/>
  <c r="K90" i="10"/>
  <c r="L90" i="10"/>
  <c r="I90" i="10"/>
  <c r="E90" i="10"/>
  <c r="N90" i="10"/>
  <c r="O90" i="10"/>
  <c r="F90" i="10"/>
  <c r="C90" i="10"/>
  <c r="B90" i="10"/>
  <c r="H90" i="10"/>
  <c r="H60" i="10"/>
  <c r="O60" i="10"/>
  <c r="N60" i="10"/>
  <c r="L60" i="10"/>
  <c r="E60" i="10"/>
  <c r="K60" i="10"/>
  <c r="B60" i="10"/>
  <c r="I60" i="10"/>
  <c r="F60" i="10"/>
  <c r="C60" i="10"/>
  <c r="K139" i="10"/>
  <c r="N139" i="10"/>
  <c r="I139" i="10"/>
  <c r="F139" i="10"/>
  <c r="C139" i="10"/>
  <c r="L139" i="10"/>
  <c r="O139" i="10"/>
  <c r="H139" i="10"/>
  <c r="E139" i="10"/>
  <c r="B139" i="10"/>
  <c r="E88" i="10"/>
  <c r="O88" i="10"/>
  <c r="H88" i="10"/>
  <c r="F88" i="10"/>
  <c r="B88" i="10"/>
  <c r="K88" i="10"/>
  <c r="L88" i="10"/>
  <c r="I88" i="10"/>
  <c r="N88" i="10"/>
  <c r="C88" i="10"/>
  <c r="B16" i="10"/>
  <c r="E16" i="10"/>
  <c r="O16" i="10"/>
  <c r="K16" i="10"/>
  <c r="L16" i="10"/>
  <c r="H16" i="10"/>
  <c r="F16" i="10"/>
  <c r="C16" i="10"/>
  <c r="N16" i="10"/>
  <c r="I16" i="10"/>
  <c r="I53" i="10"/>
  <c r="B53" i="10"/>
  <c r="C53" i="10"/>
  <c r="O53" i="10"/>
  <c r="H53" i="10"/>
  <c r="F53" i="10"/>
  <c r="N53" i="10"/>
  <c r="K53" i="10"/>
  <c r="E53" i="10"/>
  <c r="L53" i="10"/>
  <c r="E82" i="10"/>
  <c r="N82" i="10"/>
  <c r="F82" i="10"/>
  <c r="K82" i="10"/>
  <c r="L82" i="10"/>
  <c r="I82" i="10"/>
  <c r="B82" i="10"/>
  <c r="O82" i="10"/>
  <c r="C82" i="10"/>
  <c r="H82" i="10"/>
  <c r="I73" i="10"/>
  <c r="E73" i="10"/>
  <c r="B73" i="10"/>
  <c r="C73" i="10"/>
  <c r="L73" i="10"/>
  <c r="N73" i="10"/>
  <c r="K73" i="10"/>
  <c r="F73" i="10"/>
  <c r="H73" i="10"/>
  <c r="O73" i="10"/>
  <c r="H141" i="10"/>
  <c r="O141" i="10"/>
  <c r="L141" i="10"/>
  <c r="N141" i="10"/>
  <c r="E141" i="10"/>
  <c r="F141" i="10"/>
  <c r="I141" i="10"/>
  <c r="B141" i="10"/>
  <c r="C141" i="10"/>
  <c r="K141" i="10"/>
  <c r="K131" i="10"/>
  <c r="N131" i="10"/>
  <c r="H131" i="10"/>
  <c r="F131" i="10"/>
  <c r="C131" i="10"/>
  <c r="O131" i="10"/>
  <c r="B131" i="10"/>
  <c r="I131" i="10"/>
  <c r="L131" i="10"/>
  <c r="E131" i="10"/>
  <c r="E115" i="10"/>
  <c r="B115" i="10"/>
  <c r="H115" i="10"/>
  <c r="K115" i="10"/>
  <c r="N115" i="10"/>
  <c r="I115" i="10"/>
  <c r="C115" i="10"/>
  <c r="L115" i="10"/>
  <c r="O115" i="10"/>
  <c r="F115" i="10"/>
  <c r="F44" i="10"/>
  <c r="C44" i="10"/>
  <c r="H44" i="10"/>
  <c r="O44" i="10"/>
  <c r="E44" i="10"/>
  <c r="K44" i="10"/>
  <c r="N44" i="10"/>
  <c r="I44" i="10"/>
  <c r="L44" i="10"/>
  <c r="B44" i="10"/>
  <c r="B97" i="10"/>
  <c r="I97" i="10"/>
  <c r="F97" i="10"/>
  <c r="C97" i="10"/>
  <c r="L97" i="10"/>
  <c r="H97" i="10"/>
  <c r="E97" i="10"/>
  <c r="N97" i="10"/>
  <c r="K97" i="10"/>
  <c r="O97" i="10"/>
  <c r="E56" i="10"/>
  <c r="C56" i="10"/>
  <c r="H56" i="10"/>
  <c r="L56" i="10"/>
  <c r="O56" i="10"/>
  <c r="F56" i="10"/>
  <c r="I56" i="10"/>
  <c r="B56" i="10"/>
  <c r="N56" i="10"/>
  <c r="K56" i="10"/>
  <c r="K38" i="10"/>
  <c r="L38" i="10"/>
  <c r="H38" i="10"/>
  <c r="F38" i="10"/>
  <c r="I38" i="10"/>
  <c r="O38" i="10"/>
  <c r="C38" i="10"/>
  <c r="B38" i="10"/>
  <c r="E38" i="10"/>
  <c r="N38" i="10"/>
  <c r="B132" i="10"/>
  <c r="K132" i="10"/>
  <c r="H132" i="10"/>
  <c r="C132" i="10"/>
  <c r="F132" i="10"/>
  <c r="O132" i="10"/>
  <c r="I132" i="10"/>
  <c r="L132" i="10"/>
  <c r="N132" i="10"/>
  <c r="E132" i="10"/>
  <c r="L95" i="10"/>
  <c r="B95" i="10"/>
  <c r="F95" i="10"/>
  <c r="C95" i="10"/>
  <c r="H95" i="10"/>
  <c r="I95" i="10"/>
  <c r="E95" i="10"/>
  <c r="N95" i="10"/>
  <c r="K95" i="10"/>
  <c r="O95" i="10"/>
  <c r="K135" i="10"/>
  <c r="I135" i="10"/>
  <c r="C135" i="10"/>
  <c r="E135" i="10"/>
  <c r="H135" i="10"/>
  <c r="N135" i="10"/>
  <c r="F135" i="10"/>
  <c r="B135" i="10"/>
  <c r="L135" i="10"/>
  <c r="O135" i="10"/>
  <c r="C92" i="10"/>
  <c r="I92" i="10"/>
  <c r="E92" i="10"/>
  <c r="N92" i="10"/>
  <c r="L92" i="10"/>
  <c r="O92" i="10"/>
  <c r="F92" i="10"/>
  <c r="B92" i="10"/>
  <c r="K92" i="10"/>
  <c r="H92" i="10"/>
  <c r="C98" i="10"/>
  <c r="K98" i="10"/>
  <c r="L98" i="10"/>
  <c r="F98" i="10"/>
  <c r="I98" i="10"/>
  <c r="H98" i="10"/>
  <c r="O98" i="10"/>
  <c r="N98" i="10"/>
  <c r="E98" i="10"/>
  <c r="B98" i="10"/>
  <c r="H125" i="10"/>
  <c r="O125" i="10"/>
  <c r="K125" i="10"/>
  <c r="C125" i="10"/>
  <c r="N125" i="10"/>
  <c r="E125" i="10"/>
  <c r="F125" i="10"/>
  <c r="B125" i="10"/>
  <c r="I125" i="10"/>
  <c r="L125" i="10"/>
  <c r="AN38" i="11"/>
  <c r="AN41" i="11"/>
  <c r="AN44" i="11"/>
  <c r="AN46" i="11"/>
  <c r="AN45" i="11"/>
  <c r="F144" i="10"/>
  <c r="N144" i="10"/>
  <c r="K144" i="10"/>
  <c r="H144" i="10"/>
  <c r="E144" i="10"/>
  <c r="C144" i="10"/>
  <c r="O144" i="10"/>
  <c r="I144" i="10"/>
  <c r="B144" i="10"/>
  <c r="L144" i="10"/>
  <c r="E146" i="10"/>
  <c r="B146" i="10"/>
  <c r="C146" i="10"/>
  <c r="K146" i="10"/>
  <c r="N146" i="10"/>
  <c r="I146" i="10"/>
  <c r="L146" i="10"/>
  <c r="H146" i="10"/>
  <c r="O146" i="10"/>
  <c r="F146" i="10"/>
  <c r="E106" i="10"/>
  <c r="B106" i="10"/>
  <c r="C106" i="10"/>
  <c r="K106" i="10"/>
  <c r="L106" i="10"/>
  <c r="I106" i="10"/>
  <c r="N106" i="10"/>
  <c r="H106" i="10"/>
  <c r="O106" i="10"/>
  <c r="F106" i="10"/>
  <c r="L79" i="10"/>
  <c r="B79" i="10"/>
  <c r="K79" i="10"/>
  <c r="C79" i="10"/>
  <c r="N79" i="10"/>
  <c r="I79" i="10"/>
  <c r="F79" i="10"/>
  <c r="E79" i="10"/>
  <c r="H79" i="10"/>
  <c r="O79" i="10"/>
  <c r="E45" i="10"/>
  <c r="B45" i="10"/>
  <c r="H45" i="10"/>
  <c r="I45" i="10"/>
  <c r="K45" i="10"/>
  <c r="N45" i="10"/>
  <c r="F45" i="10"/>
  <c r="C45" i="10"/>
  <c r="L45" i="10"/>
  <c r="O45" i="10"/>
  <c r="C13" i="10"/>
  <c r="L13" i="10"/>
  <c r="B13" i="10"/>
  <c r="I13" i="10"/>
  <c r="K13" i="10"/>
  <c r="H13" i="10"/>
  <c r="O13" i="10"/>
  <c r="N13" i="10"/>
  <c r="F13" i="10"/>
  <c r="E13" i="10"/>
  <c r="L29" i="10"/>
  <c r="N29" i="10"/>
  <c r="H29" i="10"/>
  <c r="E29" i="10"/>
  <c r="O29" i="10"/>
  <c r="K29" i="10"/>
  <c r="B29" i="10"/>
  <c r="C29" i="10"/>
  <c r="F29" i="10"/>
  <c r="I29" i="10"/>
  <c r="H12" i="10"/>
  <c r="C12" i="10"/>
  <c r="L12" i="10"/>
  <c r="B12" i="10"/>
  <c r="K12" i="10"/>
  <c r="F12" i="10"/>
  <c r="O12" i="10"/>
  <c r="E12" i="10"/>
  <c r="I12" i="10"/>
  <c r="N12" i="10"/>
  <c r="L43" i="10"/>
  <c r="H43" i="10"/>
  <c r="B43" i="10"/>
  <c r="K43" i="10"/>
  <c r="O43" i="10"/>
  <c r="E43" i="10"/>
  <c r="F43" i="10"/>
  <c r="N43" i="10"/>
  <c r="I43" i="10"/>
  <c r="C43" i="10"/>
  <c r="H51" i="10"/>
  <c r="O51" i="10"/>
  <c r="K51" i="10"/>
  <c r="E51" i="10"/>
  <c r="F51" i="10"/>
  <c r="C51" i="10"/>
  <c r="B51" i="10"/>
  <c r="N51" i="10"/>
  <c r="I51" i="10"/>
  <c r="L51" i="10"/>
  <c r="H104" i="10"/>
  <c r="E104" i="10"/>
  <c r="F104" i="10"/>
  <c r="N104" i="10"/>
  <c r="I104" i="10"/>
  <c r="C104" i="10"/>
  <c r="B104" i="10"/>
  <c r="K104" i="10"/>
  <c r="L104" i="10"/>
  <c r="O104" i="10"/>
  <c r="N133" i="10"/>
  <c r="E133" i="10"/>
  <c r="H133" i="10"/>
  <c r="O133" i="10"/>
  <c r="L133" i="10"/>
  <c r="F133" i="10"/>
  <c r="B133" i="10"/>
  <c r="K133" i="10"/>
  <c r="C133" i="10"/>
  <c r="I133" i="10"/>
  <c r="N72" i="10"/>
  <c r="O72" i="10"/>
  <c r="E72" i="10"/>
  <c r="L72" i="10"/>
  <c r="K72" i="10"/>
  <c r="H72" i="10"/>
  <c r="F72" i="10"/>
  <c r="B72" i="10"/>
  <c r="I72" i="10"/>
  <c r="C72" i="10"/>
  <c r="C81" i="10"/>
  <c r="L81" i="10"/>
  <c r="N81" i="10"/>
  <c r="F81" i="10"/>
  <c r="H81" i="10"/>
  <c r="E81" i="10"/>
  <c r="K81" i="10"/>
  <c r="I81" i="10"/>
  <c r="O81" i="10"/>
  <c r="B81" i="10"/>
  <c r="C89" i="10"/>
  <c r="L89" i="10"/>
  <c r="B89" i="10"/>
  <c r="F89" i="10"/>
  <c r="K89" i="10"/>
  <c r="E89" i="10"/>
  <c r="H89" i="10"/>
  <c r="N89" i="10"/>
  <c r="O89" i="10"/>
  <c r="I89" i="10"/>
  <c r="B84" i="10"/>
  <c r="K84" i="10"/>
  <c r="F84" i="10"/>
  <c r="E84" i="10"/>
  <c r="I84" i="10"/>
  <c r="C84" i="10"/>
  <c r="O84" i="10"/>
  <c r="H84" i="10"/>
  <c r="N84" i="10"/>
  <c r="L84" i="10"/>
  <c r="C28" i="10"/>
  <c r="K28" i="10"/>
  <c r="L28" i="10"/>
  <c r="F28" i="10"/>
  <c r="B28" i="10"/>
  <c r="E28" i="10"/>
  <c r="N28" i="10"/>
  <c r="H28" i="10"/>
  <c r="I28" i="10"/>
  <c r="O28" i="10"/>
  <c r="O130" i="10"/>
  <c r="H130" i="10"/>
  <c r="I130" i="10"/>
  <c r="F130" i="10"/>
  <c r="L130" i="10"/>
  <c r="B130" i="10"/>
  <c r="C130" i="10"/>
  <c r="N130" i="10"/>
  <c r="E130" i="10"/>
  <c r="K130" i="10"/>
  <c r="K62" i="10"/>
  <c r="F62" i="10"/>
  <c r="O62" i="10"/>
  <c r="B62" i="10"/>
  <c r="L62" i="10"/>
  <c r="H62" i="10"/>
  <c r="E62" i="10"/>
  <c r="C62" i="10"/>
  <c r="I62" i="10"/>
  <c r="N62" i="10"/>
  <c r="I19" i="10"/>
  <c r="E19" i="10"/>
  <c r="B19" i="10"/>
  <c r="O19" i="10"/>
  <c r="K19" i="10"/>
  <c r="F19" i="10"/>
  <c r="C19" i="10"/>
  <c r="N19" i="10"/>
  <c r="H19" i="10"/>
  <c r="L19" i="10"/>
  <c r="K54" i="10"/>
  <c r="B54" i="10"/>
  <c r="I54" i="10"/>
  <c r="C54" i="10"/>
  <c r="H54" i="10"/>
  <c r="O54" i="10"/>
  <c r="L54" i="10"/>
  <c r="F54" i="10"/>
  <c r="N54" i="10"/>
  <c r="E54" i="10"/>
  <c r="O114" i="10"/>
  <c r="H114" i="10"/>
  <c r="E114" i="10"/>
  <c r="B114" i="10"/>
  <c r="C114" i="10"/>
  <c r="N114" i="10"/>
  <c r="F114" i="10"/>
  <c r="L114" i="10"/>
  <c r="K114" i="10"/>
  <c r="I114" i="10"/>
  <c r="B10" i="10"/>
  <c r="F10" i="10"/>
  <c r="H10" i="10"/>
  <c r="O10" i="10"/>
  <c r="E10" i="10"/>
  <c r="C10" i="10"/>
  <c r="L10" i="10"/>
  <c r="I10" i="10"/>
  <c r="N10" i="10"/>
  <c r="K10" i="10"/>
  <c r="I63" i="10"/>
  <c r="H63" i="10"/>
  <c r="C63" i="10"/>
  <c r="N63" i="10"/>
  <c r="O63" i="10"/>
  <c r="L63" i="10"/>
  <c r="B63" i="10"/>
  <c r="F63" i="10"/>
  <c r="E63" i="10"/>
  <c r="K63" i="10"/>
  <c r="B32" i="10"/>
  <c r="H32" i="10"/>
  <c r="K32" i="10"/>
  <c r="I32" i="10"/>
  <c r="L32" i="10"/>
  <c r="N32" i="10"/>
  <c r="E32" i="10"/>
  <c r="C32" i="10"/>
  <c r="F32" i="10"/>
  <c r="O32" i="10"/>
  <c r="H108" i="10"/>
  <c r="C108" i="10"/>
  <c r="B108" i="10"/>
  <c r="K108" i="10"/>
  <c r="F108" i="10"/>
  <c r="O108" i="10"/>
  <c r="I108" i="10"/>
  <c r="L108" i="10"/>
  <c r="E108" i="10"/>
  <c r="N108" i="10"/>
  <c r="E102" i="10"/>
  <c r="N102" i="10"/>
  <c r="O102" i="10"/>
  <c r="B102" i="10"/>
  <c r="C102" i="10"/>
  <c r="H102" i="10"/>
  <c r="I102" i="10"/>
  <c r="F102" i="10"/>
  <c r="K102" i="10"/>
  <c r="L102" i="10"/>
  <c r="B105" i="10"/>
  <c r="I105" i="10"/>
  <c r="F105" i="10"/>
  <c r="C105" i="10"/>
  <c r="E105" i="10"/>
  <c r="O105" i="10"/>
  <c r="H105" i="10"/>
  <c r="K105" i="10"/>
  <c r="N105" i="10"/>
  <c r="L105" i="10"/>
  <c r="I15" i="10"/>
  <c r="H15" i="10"/>
  <c r="F15" i="10"/>
  <c r="O15" i="10"/>
  <c r="E15" i="10"/>
  <c r="L15" i="10"/>
  <c r="B15" i="10"/>
  <c r="K15" i="10"/>
  <c r="C15" i="10"/>
  <c r="N15" i="10"/>
  <c r="C117" i="10"/>
  <c r="F117" i="10"/>
  <c r="B117" i="10"/>
  <c r="I117" i="10"/>
  <c r="K117" i="10"/>
  <c r="H117" i="10"/>
  <c r="O117" i="10"/>
  <c r="L117" i="10"/>
  <c r="N117" i="10"/>
  <c r="E117" i="10"/>
  <c r="I61" i="10"/>
  <c r="K61" i="10"/>
  <c r="H61" i="10"/>
  <c r="O61" i="10"/>
  <c r="E61" i="10"/>
  <c r="F61" i="10"/>
  <c r="B61" i="10"/>
  <c r="L61" i="10"/>
  <c r="N61" i="10"/>
  <c r="C61" i="10"/>
  <c r="I134" i="10"/>
  <c r="L134" i="10"/>
  <c r="F134" i="10"/>
  <c r="E134" i="10"/>
  <c r="O134" i="10"/>
  <c r="B134" i="10"/>
  <c r="N134" i="10"/>
  <c r="K134" i="10"/>
  <c r="C134" i="10"/>
  <c r="H134" i="10"/>
  <c r="L67" i="10"/>
  <c r="H67" i="10"/>
  <c r="E67" i="10"/>
  <c r="K67" i="10"/>
  <c r="C67" i="10"/>
  <c r="B67" i="10"/>
  <c r="I67" i="10"/>
  <c r="O67" i="10"/>
  <c r="F67" i="10"/>
  <c r="N67" i="10"/>
  <c r="M23" i="8"/>
  <c r="N23" i="8"/>
  <c r="AS41" i="11"/>
  <c r="AS40" i="11"/>
  <c r="M25" i="8"/>
  <c r="O25" i="8"/>
  <c r="AM41" i="11"/>
  <c r="H25" i="8"/>
  <c r="I25" i="8"/>
  <c r="AS46" i="11"/>
  <c r="AS38" i="11"/>
  <c r="AS37" i="11"/>
  <c r="P63" i="10"/>
  <c r="P19" i="10"/>
  <c r="P28" i="10"/>
  <c r="P133" i="10"/>
  <c r="P144" i="10"/>
  <c r="AS44" i="11"/>
  <c r="P92" i="10"/>
  <c r="P124" i="10"/>
  <c r="P117" i="10"/>
  <c r="P51" i="10"/>
  <c r="P125" i="10"/>
  <c r="P98" i="10"/>
  <c r="P38" i="10"/>
  <c r="P141" i="10"/>
  <c r="P53" i="10"/>
  <c r="P23" i="10"/>
  <c r="P143" i="10"/>
  <c r="P31" i="10"/>
  <c r="P71" i="10"/>
  <c r="J25" i="8"/>
  <c r="P108" i="10"/>
  <c r="P32" i="10"/>
  <c r="P10" i="10"/>
  <c r="P13" i="10"/>
  <c r="P21" i="10"/>
  <c r="P126" i="10"/>
  <c r="P78" i="10"/>
  <c r="P85" i="10"/>
  <c r="P121" i="10"/>
  <c r="P55" i="10"/>
  <c r="P134" i="10"/>
  <c r="P102" i="10"/>
  <c r="P62" i="10"/>
  <c r="P79" i="10"/>
  <c r="P147" i="10"/>
  <c r="P146" i="10"/>
  <c r="M24" i="8"/>
  <c r="P132" i="10"/>
  <c r="P82" i="10"/>
  <c r="P145" i="10"/>
  <c r="AM45" i="11"/>
  <c r="P86" i="10"/>
  <c r="P67" i="10"/>
  <c r="P114" i="10"/>
  <c r="P54" i="10"/>
  <c r="P12" i="10"/>
  <c r="P45" i="10"/>
  <c r="P106" i="10"/>
  <c r="P97" i="10"/>
  <c r="P131" i="10"/>
  <c r="P73" i="10"/>
  <c r="P16" i="10"/>
  <c r="P60" i="10"/>
  <c r="P90" i="10"/>
  <c r="P120" i="10"/>
  <c r="P100" i="10"/>
  <c r="P96" i="10"/>
  <c r="P99" i="10"/>
  <c r="P50" i="10"/>
  <c r="AM44" i="11"/>
  <c r="H26" i="8"/>
  <c r="J26" i="8"/>
  <c r="P48" i="10"/>
  <c r="P65" i="10"/>
  <c r="P128" i="10"/>
  <c r="P77" i="10"/>
  <c r="P123" i="10"/>
  <c r="P118" i="10"/>
  <c r="P59" i="10"/>
  <c r="P113" i="10"/>
  <c r="P37" i="10"/>
  <c r="P103" i="10"/>
  <c r="P136" i="10"/>
  <c r="P22" i="10"/>
  <c r="P76" i="10"/>
  <c r="P142" i="10"/>
  <c r="P107" i="10"/>
  <c r="P109" i="10"/>
  <c r="P24" i="10"/>
  <c r="P94" i="10"/>
  <c r="P44" i="10"/>
  <c r="P69" i="10"/>
  <c r="P75" i="10"/>
  <c r="P18" i="10"/>
  <c r="P27" i="10"/>
  <c r="P87" i="10"/>
  <c r="P122" i="10"/>
  <c r="P33" i="10"/>
  <c r="P130" i="10"/>
  <c r="P81" i="10"/>
  <c r="P72" i="10"/>
  <c r="AS45" i="11"/>
  <c r="P88" i="10"/>
  <c r="P74" i="10"/>
  <c r="P14" i="10"/>
  <c r="P140" i="10"/>
  <c r="P49" i="10"/>
  <c r="AM46" i="11"/>
  <c r="P66" i="10"/>
  <c r="P137" i="10"/>
  <c r="P47" i="10"/>
  <c r="P25" i="10"/>
  <c r="P64" i="10"/>
  <c r="P41" i="10"/>
  <c r="P9" i="10"/>
  <c r="P111" i="10"/>
  <c r="P61" i="10"/>
  <c r="P15" i="10"/>
  <c r="P105" i="10"/>
  <c r="P84" i="10"/>
  <c r="P89" i="10"/>
  <c r="P104" i="10"/>
  <c r="P43" i="10"/>
  <c r="P29" i="10"/>
  <c r="P135" i="10"/>
  <c r="P95" i="10"/>
  <c r="P56" i="10"/>
  <c r="P115" i="10"/>
  <c r="P139" i="10"/>
  <c r="P20" i="10"/>
  <c r="P80" i="10"/>
  <c r="P93" i="10"/>
  <c r="H23" i="8"/>
  <c r="AM38" i="11"/>
  <c r="AM37" i="11"/>
  <c r="H24" i="8"/>
  <c r="P34" i="10"/>
  <c r="P52" i="10"/>
  <c r="P40" i="10"/>
  <c r="P91" i="10"/>
  <c r="P39" i="10"/>
  <c r="P17" i="10"/>
  <c r="P110" i="10"/>
  <c r="P127" i="10"/>
  <c r="P129" i="10"/>
  <c r="P36" i="10"/>
  <c r="P26" i="10"/>
  <c r="P83" i="10"/>
  <c r="P138" i="10"/>
  <c r="P46" i="10"/>
  <c r="P112" i="10"/>
  <c r="P57" i="10"/>
  <c r="P116" i="10"/>
  <c r="P35" i="10"/>
  <c r="P30" i="10"/>
  <c r="P58" i="10"/>
  <c r="P101" i="10"/>
  <c r="P70" i="10"/>
  <c r="P42" i="10"/>
  <c r="P68" i="10"/>
  <c r="P119" i="10"/>
  <c r="P11" i="10"/>
  <c r="N25" i="8"/>
  <c r="O23" i="8"/>
  <c r="M26" i="8"/>
  <c r="O26" i="8"/>
  <c r="AS43" i="11"/>
  <c r="M27" i="8"/>
  <c r="N27" i="8"/>
  <c r="H22" i="8"/>
  <c r="J22" i="8"/>
  <c r="AM43" i="11"/>
  <c r="H27" i="8"/>
  <c r="J23" i="8"/>
  <c r="I23" i="8"/>
  <c r="M21" i="8"/>
  <c r="I24" i="8"/>
  <c r="J24" i="8"/>
  <c r="I26" i="8"/>
  <c r="M22" i="8"/>
  <c r="O24" i="8"/>
  <c r="N24" i="8"/>
  <c r="N26" i="8"/>
  <c r="O27" i="8"/>
  <c r="I22" i="8"/>
  <c r="J27" i="8"/>
  <c r="I27" i="8"/>
  <c r="H21" i="8"/>
  <c r="AU25" i="11"/>
  <c r="O22" i="8"/>
  <c r="N22" i="8"/>
  <c r="N21" i="8"/>
  <c r="M28" i="8"/>
  <c r="O21" i="8"/>
  <c r="M16" i="8"/>
  <c r="I21" i="8"/>
  <c r="J21" i="8"/>
  <c r="H16" i="8"/>
  <c r="H28" i="8"/>
  <c r="H30" i="8"/>
</calcChain>
</file>

<file path=xl/sharedStrings.xml><?xml version="1.0" encoding="utf-8"?>
<sst xmlns="http://schemas.openxmlformats.org/spreadsheetml/2006/main" count="251" uniqueCount="146">
  <si>
    <t>EMPLOI DU TEMPS</t>
  </si>
  <si>
    <t>HEURE</t>
  </si>
  <si>
    <t>LUNDI</t>
  </si>
  <si>
    <t>MARDI</t>
  </si>
  <si>
    <t>MERCREDI</t>
  </si>
  <si>
    <t>JEUDI</t>
  </si>
  <si>
    <t>VENDREDI</t>
  </si>
  <si>
    <t>LISTE DES COURS</t>
  </si>
  <si>
    <t>ID</t>
  </si>
  <si>
    <t>INTITULE OFFICIEL</t>
  </si>
  <si>
    <t>JOUR</t>
  </si>
  <si>
    <t>DDM</t>
  </si>
  <si>
    <t>LEGENDE :</t>
  </si>
  <si>
    <t>Dans la colonne "ID", taper (majuscule ou minuscule, peu importe) :</t>
  </si>
  <si>
    <t>EN MATHEMATIQUES</t>
  </si>
  <si>
    <t>GM</t>
  </si>
  <si>
    <t>pour Grandeurs et mesures</t>
  </si>
  <si>
    <t>NC</t>
  </si>
  <si>
    <t>EN Français (cycle 2)</t>
  </si>
  <si>
    <t>O</t>
  </si>
  <si>
    <t>pour Orthographe</t>
  </si>
  <si>
    <t>G</t>
  </si>
  <si>
    <t>pour Grammaire</t>
  </si>
  <si>
    <t>LO</t>
  </si>
  <si>
    <t>pour Langage oral</t>
  </si>
  <si>
    <t>Auquel il faut ajouter (cycle 3)</t>
  </si>
  <si>
    <t>EM</t>
  </si>
  <si>
    <t>pour Education musicale</t>
  </si>
  <si>
    <t>EN EPS</t>
  </si>
  <si>
    <t>EPS</t>
  </si>
  <si>
    <t>pour Education physique et sportive</t>
  </si>
  <si>
    <t>EN LANGUE VIVANTE</t>
  </si>
  <si>
    <t>LV</t>
  </si>
  <si>
    <t>pour Langue vivante</t>
  </si>
  <si>
    <t>EN APC</t>
  </si>
  <si>
    <t>APC</t>
  </si>
  <si>
    <t>pour Activités pédagogiques complémentaires</t>
  </si>
  <si>
    <t>S</t>
  </si>
  <si>
    <t>H</t>
  </si>
  <si>
    <t>pour Histoire</t>
  </si>
  <si>
    <t>Geo</t>
  </si>
  <si>
    <t>pour Géographie</t>
  </si>
  <si>
    <t>EN GENERAL</t>
  </si>
  <si>
    <t>Rec</t>
  </si>
  <si>
    <t>P</t>
  </si>
  <si>
    <t>pour Pause méridienne</t>
  </si>
  <si>
    <t>pour Récréation</t>
  </si>
  <si>
    <t>Année scolaire :</t>
  </si>
  <si>
    <t>Nom de(s) enseignant(s) :</t>
  </si>
  <si>
    <t>Heure minimum de début des cours :</t>
  </si>
  <si>
    <t>(ex: 8:30)</t>
  </si>
  <si>
    <t>(ex: 16:00)</t>
  </si>
  <si>
    <t>(ex: par défaut = 5)</t>
  </si>
  <si>
    <t xml:space="preserve">EN SCIENCES </t>
  </si>
  <si>
    <t>EN PRATIQUES ARTISTIQUES</t>
  </si>
  <si>
    <t>Heure maximum de fin des cours, APC comprises (en min):</t>
  </si>
  <si>
    <t>Pour réinitialiser cette feuille et tout recommencer :</t>
  </si>
  <si>
    <t>gm</t>
  </si>
  <si>
    <t>Domaines disciplinaires</t>
  </si>
  <si>
    <t>Durée hebdomadaire des enseignements</t>
  </si>
  <si>
    <t>Minutes à compenser</t>
  </si>
  <si>
    <t>A ajouter</t>
  </si>
  <si>
    <t>A retirer</t>
  </si>
  <si>
    <t>Français</t>
  </si>
  <si>
    <t>Mathématiques</t>
  </si>
  <si>
    <t>Education physique et sportive</t>
  </si>
  <si>
    <t>Langue vivante</t>
  </si>
  <si>
    <t>TOTAL</t>
  </si>
  <si>
    <t>pour Histoire des Arts</t>
  </si>
  <si>
    <t>VOLUMES HORAIRES</t>
  </si>
  <si>
    <t>HORAIRE</t>
  </si>
  <si>
    <t>VOLUMES HORAIRES DE L'ECOLE ELEMENTAIRE</t>
  </si>
  <si>
    <t>Temps hebd. Dévolu aux récréations (proposé par l'IEN) (en minutes)</t>
  </si>
  <si>
    <t>Durée hebdomadaire des enseignements moins deux heures (proposés par l'EN)</t>
  </si>
  <si>
    <t>Temps dévolu à chaque domaine d'après l'emploi du temps</t>
  </si>
  <si>
    <t>Pause méridienne</t>
  </si>
  <si>
    <t>Début :</t>
  </si>
  <si>
    <t>Fin :</t>
  </si>
  <si>
    <t>Horaire Fin</t>
  </si>
  <si>
    <t>Horaire Début</t>
  </si>
  <si>
    <t>Ex : 13:15 (même si accueil à 13:05)</t>
  </si>
  <si>
    <t>Intervalle entre deux horaires en min (pour l'affichage sur l'emploi du temps) :</t>
  </si>
  <si>
    <t>Heures de récréation</t>
  </si>
  <si>
    <t>APC :</t>
  </si>
  <si>
    <t>Jours d'APC</t>
  </si>
  <si>
    <t>Matin</t>
  </si>
  <si>
    <t>Après-midi :</t>
  </si>
  <si>
    <t>(Ne remplir que le nécessaire)</t>
  </si>
  <si>
    <t>Bonjour,
Bienvenue dans ce programme excel qui va vous permettre :</t>
  </si>
  <si>
    <t>* de mettre en page votre emploi du temps automatiquement sans effort
* d'utiliser les intitulés officiels
* de comptabiliser le temps réservé à  chaque domaine disciplinaire
* d'ajuster votre emploi du temps en fonction des volumes horaires préconisés</t>
  </si>
  <si>
    <t>Conception :</t>
  </si>
  <si>
    <t>Valérie Perreaut - Atice 58 - valerie.perreaut@ac-dijon.fr</t>
  </si>
  <si>
    <t>Merci ensuite de renseigner les champs suivants :</t>
  </si>
  <si>
    <t>Pour commencer, enregistrer ce fichier excel en le renommant (afin de conserver l'original vierge dans un coin de votre ordinateur)</t>
  </si>
  <si>
    <t>Classe à 2 niveaux</t>
  </si>
  <si>
    <t>Niveau(x)  :</t>
  </si>
  <si>
    <t>Ecrire 1 seul niveau par cellule</t>
  </si>
  <si>
    <t>,</t>
  </si>
  <si>
    <t>CLIC</t>
  </si>
  <si>
    <t>2/ Etirer les cellules sélectionnées vers le bas jusqu'à la ligne 150</t>
  </si>
  <si>
    <t>F</t>
  </si>
  <si>
    <t>M</t>
  </si>
  <si>
    <t>Fin</t>
  </si>
  <si>
    <t>Dans les cellules à remplir (de B8 à K…), saisir uniquement les sigles proposés en bleu ci-contre. Le programme se chargera de les transcrire en intitulés officiels.</t>
  </si>
  <si>
    <t>Temps hebd. dévolu aux récréations (proposé par l'IEN) (en minutes)</t>
  </si>
  <si>
    <t>Temps hebd. dévolu aux récréations (proportionnellement) (en minutes)</t>
  </si>
  <si>
    <t>EMC</t>
  </si>
  <si>
    <t>pour Enseignement Moral et Civique</t>
  </si>
  <si>
    <t>Questionner le monde, Enseig. mor et civ.</t>
  </si>
  <si>
    <t>Sciences et technologie</t>
  </si>
  <si>
    <t>Histoire et géographie, enseignement moral et civique</t>
  </si>
  <si>
    <t>CYCLE 2 (CP / CE1 / CE2)</t>
  </si>
  <si>
    <t>Prat. Art.</t>
  </si>
  <si>
    <t>HDA (cycle 3)</t>
  </si>
  <si>
    <t>S (cycle 3)</t>
  </si>
  <si>
    <t>EN CULTURE HUMANISTE (cycle 3)</t>
  </si>
  <si>
    <t>EN DECOUVERTE DU MONDE (cycle 2)</t>
  </si>
  <si>
    <t>1/ Sélectionner les cases B7 à K7 (à côté de la flèche rouge)</t>
  </si>
  <si>
    <t>EN "QUESTIONNER LE MONDE, Enseig. moral et civique" (cycle 2)</t>
  </si>
  <si>
    <t>EN HISTOIRE ET GEOGRAPHIE, Enseig. moral et civique (cycle 3)</t>
  </si>
  <si>
    <t>H / Géo / EMC</t>
  </si>
  <si>
    <t>EN SCIENCES ET TECHNO (cycle 3)</t>
  </si>
  <si>
    <t>CYCLE 3 (CM1 / CM2 / 6ème)</t>
  </si>
  <si>
    <t>Durée annuelle des enseignements</t>
  </si>
  <si>
    <t>pour Mathématiques</t>
  </si>
  <si>
    <t>pour Français</t>
  </si>
  <si>
    <t>HDA</t>
  </si>
  <si>
    <t>EG</t>
  </si>
  <si>
    <t>L</t>
  </si>
  <si>
    <t>LC</t>
  </si>
  <si>
    <t>CLA</t>
  </si>
  <si>
    <t>E</t>
  </si>
  <si>
    <t>QM</t>
  </si>
  <si>
    <t>pour Nombres et calculs</t>
  </si>
  <si>
    <t>pour Espace et Géométrie</t>
  </si>
  <si>
    <t>pour Lexique</t>
  </si>
  <si>
    <t>pour Lecture etcompréhension de l'écrit</t>
  </si>
  <si>
    <t>pour Culture littéraire et artistique</t>
  </si>
  <si>
    <t>pour Ecriture</t>
  </si>
  <si>
    <t>pour Questionner le monde</t>
  </si>
  <si>
    <t>pour Sciences et technologie</t>
  </si>
  <si>
    <t>Sigle à saisir manuellement sur clavier.</t>
  </si>
  <si>
    <t>AP</t>
  </si>
  <si>
    <t>pour Arts plastiques</t>
  </si>
  <si>
    <t>Arts plastiques, éducation musicale</t>
  </si>
  <si>
    <t>Arts plastiques, éducation musicale, histoire des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</si>
</sst>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Arial Black"/>
      <family val="2"/>
    </font>
    <font>
      <sz val="9"/>
      <color theme="0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u/>
      <sz val="9"/>
      <color theme="1" tint="0.3499862666707357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14"/>
      <color theme="0"/>
      <name val="Arial Black"/>
      <family val="2"/>
    </font>
    <font>
      <sz val="11"/>
      <color theme="0"/>
      <name val="Arial Black"/>
      <family val="2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Arial Black"/>
      <family val="2"/>
    </font>
    <font>
      <sz val="8"/>
      <color theme="4" tint="0.59999389629810485"/>
      <name val="Verdana"/>
      <family val="2"/>
    </font>
    <font>
      <sz val="11"/>
      <color rgb="FFFFFF00"/>
      <name val="Calibri"/>
      <family val="2"/>
      <scheme val="minor"/>
    </font>
    <font>
      <sz val="16"/>
      <color rgb="FFFFC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name val="Arial Black"/>
      <family val="2"/>
    </font>
    <font>
      <b/>
      <sz val="9"/>
      <color theme="4" tint="-0.499984740745262"/>
      <name val="Calibri"/>
      <family val="2"/>
      <scheme val="minor"/>
    </font>
    <font>
      <b/>
      <sz val="10"/>
      <color theme="0"/>
      <name val="Arial Black"/>
      <family val="2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gradientFill degree="270">
        <stop position="0">
          <color theme="0"/>
        </stop>
        <stop position="1">
          <color theme="9" tint="-0.25098422193060094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theme="8" tint="-0.499984740745262"/>
      </top>
      <bottom/>
      <diagonal/>
    </border>
    <border>
      <left style="hair">
        <color theme="8" tint="-0.499984740745262"/>
      </left>
      <right/>
      <top/>
      <bottom/>
      <diagonal/>
    </border>
    <border>
      <left/>
      <right style="hair">
        <color theme="8" tint="-0.499984740745262"/>
      </right>
      <top/>
      <bottom/>
      <diagonal/>
    </border>
    <border>
      <left style="hair">
        <color theme="8" tint="-0.499984740745262"/>
      </left>
      <right/>
      <top style="hair">
        <color theme="8" tint="-0.499984740745262"/>
      </top>
      <bottom/>
      <diagonal/>
    </border>
    <border>
      <left/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/>
      <top/>
      <bottom style="hair">
        <color theme="8" tint="-0.499984740745262"/>
      </bottom>
      <diagonal/>
    </border>
    <border>
      <left/>
      <right/>
      <top/>
      <bottom style="hair">
        <color theme="8" tint="-0.499984740745262"/>
      </bottom>
      <diagonal/>
    </border>
    <border>
      <left/>
      <right style="hair">
        <color theme="8" tint="-0.499984740745262"/>
      </right>
      <top/>
      <bottom style="hair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theme="8" tint="-0.499984740745262"/>
      </left>
      <right style="hair">
        <color theme="8" tint="-0.499984740745262"/>
      </right>
      <top/>
      <bottom/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/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 style="thin">
        <color theme="1"/>
      </right>
      <top style="medium">
        <color auto="1"/>
      </top>
      <bottom/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90">
    <xf numFmtId="0" fontId="0" fillId="0" borderId="0" xfId="0"/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left" vertical="center"/>
    </xf>
    <xf numFmtId="16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3" xfId="0" applyBorder="1"/>
    <xf numFmtId="0" fontId="0" fillId="0" borderId="0" xfId="0" applyBorder="1"/>
    <xf numFmtId="0" fontId="7" fillId="2" borderId="2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 hidden="1"/>
    </xf>
    <xf numFmtId="0" fontId="10" fillId="0" borderId="0" xfId="0" applyFont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1" fillId="0" borderId="0" xfId="0" applyFont="1"/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>
      <alignment horizontal="center" vertical="center"/>
    </xf>
    <xf numFmtId="0" fontId="0" fillId="0" borderId="11" xfId="0" applyBorder="1"/>
    <xf numFmtId="0" fontId="5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0" fontId="5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0" fillId="5" borderId="9" xfId="0" applyFill="1" applyBorder="1"/>
    <xf numFmtId="0" fontId="0" fillId="5" borderId="13" xfId="0" applyFill="1" applyBorder="1"/>
    <xf numFmtId="0" fontId="3" fillId="5" borderId="0" xfId="0" applyFont="1" applyFill="1" applyBorder="1" applyAlignment="1">
      <alignment horizontal="left" vertical="center"/>
    </xf>
    <xf numFmtId="0" fontId="0" fillId="5" borderId="0" xfId="0" applyFill="1" applyBorder="1"/>
    <xf numFmtId="0" fontId="0" fillId="5" borderId="11" xfId="0" applyFill="1" applyBorder="1"/>
    <xf numFmtId="0" fontId="9" fillId="4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/>
    <xf numFmtId="0" fontId="12" fillId="0" borderId="0" xfId="0" applyFont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7" borderId="22" xfId="0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164" fontId="0" fillId="7" borderId="22" xfId="0" applyNumberFormat="1" applyFill="1" applyBorder="1" applyAlignment="1">
      <alignment horizontal="center"/>
    </xf>
    <xf numFmtId="0" fontId="0" fillId="7" borderId="22" xfId="0" applyNumberFormat="1" applyFill="1" applyBorder="1" applyAlignment="1">
      <alignment horizontal="center"/>
    </xf>
    <xf numFmtId="20" fontId="0" fillId="0" borderId="22" xfId="0" applyNumberFormat="1" applyBorder="1" applyAlignment="1">
      <alignment horizontal="center"/>
    </xf>
    <xf numFmtId="20" fontId="0" fillId="7" borderId="22" xfId="0" applyNumberForma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2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164" fontId="0" fillId="7" borderId="22" xfId="0" applyNumberFormat="1" applyFill="1" applyBorder="1" applyAlignment="1">
      <alignment horizontal="center" vertical="center"/>
    </xf>
    <xf numFmtId="0" fontId="0" fillId="7" borderId="22" xfId="0" applyNumberFormat="1" applyFill="1" applyBorder="1" applyAlignment="1">
      <alignment horizontal="center" vertical="center"/>
    </xf>
    <xf numFmtId="20" fontId="0" fillId="7" borderId="22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20" fontId="0" fillId="4" borderId="0" xfId="0" applyNumberForma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20" fontId="1" fillId="2" borderId="34" xfId="0" applyNumberFormat="1" applyFont="1" applyFill="1" applyBorder="1" applyAlignment="1">
      <alignment horizontal="center"/>
    </xf>
    <xf numFmtId="164" fontId="1" fillId="2" borderId="35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7" borderId="28" xfId="0" applyFill="1" applyBorder="1" applyAlignment="1">
      <alignment horizontal="center"/>
    </xf>
    <xf numFmtId="164" fontId="0" fillId="7" borderId="29" xfId="0" applyNumberFormat="1" applyFill="1" applyBorder="1" applyAlignment="1">
      <alignment horizontal="center"/>
    </xf>
    <xf numFmtId="0" fontId="0" fillId="4" borderId="22" xfId="0" applyNumberFormat="1" applyFill="1" applyBorder="1" applyAlignment="1">
      <alignment horizontal="center" vertical="center"/>
    </xf>
    <xf numFmtId="164" fontId="0" fillId="7" borderId="29" xfId="0" applyNumberFormat="1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6" borderId="23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36" xfId="0" applyBorder="1"/>
    <xf numFmtId="164" fontId="1" fillId="2" borderId="2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0" fontId="18" fillId="0" borderId="0" xfId="0" applyNumberFormat="1" applyFont="1" applyFill="1" applyBorder="1" applyAlignment="1">
      <alignment horizontal="center"/>
    </xf>
    <xf numFmtId="20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164" fontId="19" fillId="0" borderId="0" xfId="0" applyNumberFormat="1" applyFont="1" applyFill="1" applyBorder="1"/>
    <xf numFmtId="20" fontId="0" fillId="0" borderId="0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20" fontId="8" fillId="2" borderId="1" xfId="0" applyNumberFormat="1" applyFont="1" applyFill="1" applyBorder="1" applyAlignment="1">
      <alignment horizontal="center"/>
    </xf>
    <xf numFmtId="2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/>
    </xf>
    <xf numFmtId="0" fontId="0" fillId="0" borderId="0" xfId="0" applyFill="1"/>
    <xf numFmtId="164" fontId="10" fillId="4" borderId="38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 hidden="1"/>
    </xf>
    <xf numFmtId="0" fontId="7" fillId="2" borderId="0" xfId="0" applyFont="1" applyFill="1" applyBorder="1" applyAlignment="1">
      <alignment horizontal="center" vertical="top"/>
    </xf>
    <xf numFmtId="164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3" fillId="2" borderId="10" xfId="0" applyFont="1" applyFill="1" applyBorder="1" applyAlignment="1">
      <alignment horizontal="center" vertical="top"/>
    </xf>
    <xf numFmtId="20" fontId="0" fillId="3" borderId="1" xfId="0" applyNumberFormat="1" applyFill="1" applyBorder="1" applyAlignment="1" applyProtection="1">
      <alignment horizontal="left"/>
      <protection locked="0" hidden="1"/>
    </xf>
    <xf numFmtId="20" fontId="18" fillId="3" borderId="1" xfId="0" applyNumberFormat="1" applyFont="1" applyFill="1" applyBorder="1" applyAlignment="1" applyProtection="1">
      <alignment horizontal="center"/>
      <protection locked="0" hidden="1"/>
    </xf>
    <xf numFmtId="164" fontId="18" fillId="3" borderId="1" xfId="0" applyNumberFormat="1" applyFont="1" applyFill="1" applyBorder="1" applyAlignment="1" applyProtection="1">
      <alignment horizontal="center"/>
      <protection locked="0" hidden="1"/>
    </xf>
    <xf numFmtId="164" fontId="10" fillId="3" borderId="1" xfId="0" applyNumberFormat="1" applyFont="1" applyFill="1" applyBorder="1" applyAlignment="1" applyProtection="1">
      <alignment horizontal="center"/>
      <protection locked="0" hidden="1"/>
    </xf>
    <xf numFmtId="0" fontId="8" fillId="9" borderId="1" xfId="0" applyFont="1" applyFill="1" applyBorder="1" applyAlignment="1" applyProtection="1">
      <alignment horizontal="center"/>
      <protection locked="0" hidden="1"/>
    </xf>
    <xf numFmtId="0" fontId="1" fillId="8" borderId="0" xfId="0" applyFont="1" applyFill="1" applyAlignment="1">
      <alignment vertical="top" wrapText="1"/>
    </xf>
    <xf numFmtId="0" fontId="25" fillId="2" borderId="1" xfId="1" applyFill="1" applyBorder="1" applyAlignment="1">
      <alignment horizontal="center"/>
    </xf>
    <xf numFmtId="0" fontId="3" fillId="5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 hidden="1"/>
    </xf>
    <xf numFmtId="49" fontId="3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0" fillId="0" borderId="0" xfId="0" applyNumberFormat="1"/>
    <xf numFmtId="0" fontId="1" fillId="2" borderId="0" xfId="0" applyFont="1" applyFill="1" applyBorder="1" applyAlignment="1">
      <alignment horizontal="right"/>
    </xf>
    <xf numFmtId="0" fontId="0" fillId="0" borderId="0" xfId="0" applyFill="1" applyBorder="1"/>
    <xf numFmtId="0" fontId="25" fillId="0" borderId="0" xfId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21" xfId="0" applyBorder="1"/>
    <xf numFmtId="164" fontId="6" fillId="0" borderId="0" xfId="0" applyNumberFormat="1" applyFont="1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10" fillId="0" borderId="49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10" fillId="0" borderId="52" xfId="0" applyFont="1" applyBorder="1" applyAlignment="1">
      <alignment horizontal="left" vertical="center" wrapText="1"/>
    </xf>
    <xf numFmtId="0" fontId="0" fillId="0" borderId="53" xfId="0" applyBorder="1"/>
    <xf numFmtId="0" fontId="10" fillId="0" borderId="4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0" fillId="0" borderId="51" xfId="0" applyBorder="1"/>
    <xf numFmtId="0" fontId="0" fillId="0" borderId="52" xfId="0" applyBorder="1"/>
    <xf numFmtId="0" fontId="14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164" fontId="0" fillId="6" borderId="23" xfId="0" applyNumberFormat="1" applyFill="1" applyBorder="1" applyAlignment="1">
      <alignment horizontal="center"/>
    </xf>
    <xf numFmtId="0" fontId="0" fillId="4" borderId="14" xfId="0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>
      <alignment horizontal="center" vertical="top"/>
    </xf>
    <xf numFmtId="164" fontId="29" fillId="0" borderId="0" xfId="0" applyNumberFormat="1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7" fillId="0" borderId="0" xfId="0" applyFont="1" applyBorder="1" applyAlignment="1" applyProtection="1">
      <alignment horizontal="center" vertical="center" wrapText="1"/>
      <protection locked="0" hidden="1"/>
    </xf>
    <xf numFmtId="0" fontId="29" fillId="0" borderId="0" xfId="0" applyFont="1" applyBorder="1" applyAlignment="1" applyProtection="1">
      <alignment horizontal="center" vertical="center" wrapText="1"/>
      <protection locked="0" hidden="1"/>
    </xf>
    <xf numFmtId="0" fontId="0" fillId="2" borderId="44" xfId="0" applyFill="1" applyBorder="1" applyAlignment="1" applyProtection="1">
      <alignment horizontal="center"/>
      <protection locked="0" hidden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0" fillId="3" borderId="57" xfId="0" applyFill="1" applyBorder="1" applyAlignment="1" applyProtection="1">
      <alignment horizontal="center"/>
      <protection locked="0" hidden="1"/>
    </xf>
    <xf numFmtId="0" fontId="17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 wrapText="1"/>
    </xf>
    <xf numFmtId="0" fontId="28" fillId="2" borderId="8" xfId="0" applyFont="1" applyFill="1" applyBorder="1" applyAlignment="1">
      <alignment horizontal="center" vertical="center"/>
    </xf>
    <xf numFmtId="0" fontId="0" fillId="0" borderId="5" xfId="0" applyBorder="1"/>
    <xf numFmtId="164" fontId="1" fillId="2" borderId="0" xfId="0" applyNumberFormat="1" applyFon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27" fillId="0" borderId="58" xfId="0" applyNumberFormat="1" applyFont="1" applyBorder="1" applyAlignment="1">
      <alignment horizontal="center" vertical="center"/>
    </xf>
    <xf numFmtId="164" fontId="27" fillId="0" borderId="57" xfId="0" applyNumberFormat="1" applyFont="1" applyBorder="1" applyAlignment="1">
      <alignment horizontal="center" vertical="center"/>
    </xf>
    <xf numFmtId="0" fontId="0" fillId="0" borderId="57" xfId="0" applyBorder="1"/>
    <xf numFmtId="0" fontId="13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20" fontId="10" fillId="3" borderId="1" xfId="0" applyNumberFormat="1" applyFont="1" applyFill="1" applyBorder="1" applyAlignment="1" applyProtection="1">
      <alignment horizontal="center" vertical="center"/>
      <protection locked="0" hidden="1"/>
    </xf>
    <xf numFmtId="20" fontId="18" fillId="3" borderId="1" xfId="0" applyNumberFormat="1" applyFont="1" applyFill="1" applyBorder="1" applyAlignment="1" applyProtection="1">
      <alignment horizontal="center" vertical="center"/>
      <protection locked="0" hidden="1"/>
    </xf>
    <xf numFmtId="0" fontId="30" fillId="11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24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0" fillId="3" borderId="1" xfId="0" applyFill="1" applyBorder="1" applyAlignment="1" applyProtection="1">
      <alignment horizontal="left"/>
      <protection locked="0" hidden="1"/>
    </xf>
    <xf numFmtId="0" fontId="1" fillId="10" borderId="41" xfId="0" applyFont="1" applyFill="1" applyBorder="1" applyAlignment="1">
      <alignment horizontal="center"/>
    </xf>
    <xf numFmtId="0" fontId="1" fillId="10" borderId="42" xfId="0" applyFont="1" applyFill="1" applyBorder="1" applyAlignment="1">
      <alignment horizontal="center"/>
    </xf>
    <xf numFmtId="0" fontId="1" fillId="10" borderId="43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8" fillId="5" borderId="46" xfId="0" applyFont="1" applyFill="1" applyBorder="1" applyAlignment="1">
      <alignment horizontal="left" vertical="center"/>
    </xf>
    <xf numFmtId="0" fontId="8" fillId="5" borderId="47" xfId="0" applyFont="1" applyFill="1" applyBorder="1" applyAlignment="1">
      <alignment horizontal="left" vertical="center"/>
    </xf>
    <xf numFmtId="0" fontId="8" fillId="5" borderId="48" xfId="0" applyFont="1" applyFill="1" applyBorder="1" applyAlignment="1">
      <alignment horizontal="left" vertical="center"/>
    </xf>
    <xf numFmtId="0" fontId="10" fillId="0" borderId="4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/>
      <protection locked="0" hidden="1"/>
    </xf>
    <xf numFmtId="0" fontId="3" fillId="5" borderId="46" xfId="0" applyFont="1" applyFill="1" applyBorder="1" applyAlignment="1">
      <alignment horizontal="left" vertical="center"/>
    </xf>
    <xf numFmtId="0" fontId="3" fillId="5" borderId="47" xfId="0" applyFont="1" applyFill="1" applyBorder="1" applyAlignment="1">
      <alignment horizontal="left" vertical="center"/>
    </xf>
    <xf numFmtId="0" fontId="3" fillId="5" borderId="48" xfId="0" applyFont="1" applyFill="1" applyBorder="1" applyAlignment="1">
      <alignment horizontal="left" vertical="center"/>
    </xf>
    <xf numFmtId="0" fontId="25" fillId="0" borderId="0" xfId="1"/>
    <xf numFmtId="0" fontId="13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45" xfId="0" applyNumberFormat="1" applyFont="1" applyFill="1" applyBorder="1" applyAlignment="1">
      <alignment horizontal="center" vertical="center"/>
    </xf>
    <xf numFmtId="164" fontId="13" fillId="2" borderId="1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left" wrapText="1"/>
    </xf>
    <xf numFmtId="0" fontId="22" fillId="2" borderId="8" xfId="0" applyFont="1" applyFill="1" applyBorder="1" applyAlignment="1">
      <alignment horizontal="left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wrapText="1"/>
    </xf>
    <xf numFmtId="0" fontId="16" fillId="2" borderId="21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168">
    <dxf>
      <font>
        <color theme="0"/>
      </font>
      <fill>
        <patternFill>
          <bgColor theme="2" tint="-0.749961851863155"/>
        </patternFill>
      </fill>
    </dxf>
    <dxf>
      <fill>
        <patternFill>
          <bgColor rgb="FFA28D76"/>
        </patternFill>
      </fill>
    </dxf>
    <dxf>
      <fill>
        <patternFill patternType="solid">
          <bgColor rgb="FFA28D76"/>
        </patternFill>
      </fill>
    </dxf>
    <dxf>
      <font>
        <color rgb="FFA28D76"/>
      </font>
      <fill>
        <patternFill patternType="none">
          <fgColor indexed="64"/>
          <bgColor auto="1"/>
        </patternFill>
      </fill>
    </dxf>
    <dxf>
      <font>
        <color theme="3" tint="-0.499984740745262"/>
      </font>
    </dxf>
    <dxf>
      <font>
        <color rgb="FFF2A068"/>
      </font>
    </dxf>
    <dxf>
      <font>
        <color rgb="FFFFD966"/>
      </font>
    </dxf>
    <dxf>
      <font>
        <color rgb="FFA9D08E"/>
      </font>
    </dxf>
    <dxf>
      <font>
        <color rgb="FFED8BAE"/>
      </font>
    </dxf>
    <dxf>
      <font>
        <color rgb="FFED8BAE"/>
      </font>
    </dxf>
    <dxf>
      <font>
        <color theme="7" tint="0.39994506668294322"/>
      </font>
    </dxf>
    <dxf>
      <font>
        <color rgb="FFA9D08E"/>
      </font>
    </dxf>
    <dxf>
      <font>
        <color rgb="FFA9D08E"/>
      </font>
    </dxf>
    <dxf>
      <font>
        <color rgb="FF8EA9DB"/>
      </font>
    </dxf>
    <dxf>
      <font>
        <color rgb="FFA9D08E"/>
      </font>
    </dxf>
    <dxf>
      <font>
        <color rgb="FFA28D76"/>
      </font>
      <fill>
        <patternFill patternType="solid">
          <bgColor rgb="FFA28D76"/>
        </patternFill>
      </fill>
    </dxf>
    <dxf>
      <font>
        <color rgb="FFA28D76"/>
      </font>
      <fill>
        <patternFill>
          <bgColor rgb="FFA28D76"/>
        </patternFill>
      </fill>
    </dxf>
    <dxf>
      <font>
        <color rgb="FFFF6565"/>
      </font>
    </dxf>
    <dxf>
      <font>
        <color rgb="FFA28D76"/>
      </font>
    </dxf>
    <dxf>
      <font>
        <color rgb="FFED8BAE"/>
      </font>
    </dxf>
    <dxf>
      <font>
        <color rgb="FFA9D08E"/>
      </font>
    </dxf>
    <dxf>
      <font>
        <color rgb="FFA9D08E"/>
      </font>
    </dxf>
    <dxf>
      <font>
        <color theme="2" tint="-0.749961851863155"/>
      </font>
      <fill>
        <patternFill patternType="solid">
          <bgColor theme="2" tint="-0.749961851863155"/>
        </patternFill>
      </fill>
    </dxf>
    <dxf>
      <font>
        <color rgb="FFB889DB"/>
      </font>
    </dxf>
    <dxf>
      <font>
        <color rgb="FFA9D08E"/>
      </font>
    </dxf>
    <dxf>
      <font>
        <color rgb="FFFFD966"/>
      </font>
    </dxf>
    <dxf>
      <font>
        <color rgb="FFFFD966"/>
      </font>
    </dxf>
    <dxf>
      <font>
        <color rgb="FFFFD966"/>
      </font>
    </dxf>
    <dxf>
      <font>
        <color rgb="FFC00000"/>
      </font>
      <fill>
        <patternFill>
          <bgColor theme="9" tint="0.39994506668294322"/>
        </patternFill>
      </fill>
    </dxf>
    <dxf>
      <font>
        <color rgb="FFF2A068"/>
      </font>
    </dxf>
    <dxf>
      <font>
        <color rgb="FFFFD966"/>
      </font>
    </dxf>
    <dxf>
      <font>
        <color rgb="FFA9D08E"/>
      </font>
    </dxf>
    <dxf>
      <font>
        <color rgb="FFED8BAE"/>
      </font>
    </dxf>
    <dxf>
      <font>
        <color rgb="FFED8BAE"/>
      </font>
    </dxf>
    <dxf>
      <font>
        <color rgb="FFA9D08E"/>
      </font>
    </dxf>
    <dxf>
      <font>
        <color theme="3" tint="-0.499984740745262"/>
      </font>
    </dxf>
    <dxf>
      <font>
        <color rgb="FFA9D08E"/>
      </font>
    </dxf>
    <dxf>
      <font>
        <color rgb="FFA9D08E"/>
      </font>
    </dxf>
    <dxf>
      <font>
        <color rgb="FFB889DB"/>
      </font>
    </dxf>
    <dxf>
      <font>
        <color rgb="FFFFD966"/>
      </font>
    </dxf>
    <dxf>
      <font>
        <color rgb="FFFFD966"/>
      </font>
    </dxf>
    <dxf>
      <font>
        <color rgb="FFFFD966"/>
      </font>
    </dxf>
    <dxf>
      <font>
        <color rgb="FFA9D08E"/>
      </font>
    </dxf>
    <dxf>
      <font>
        <color rgb="FFA9D08E"/>
      </font>
    </dxf>
    <dxf>
      <font>
        <color rgb="FFED8BAE"/>
      </font>
    </dxf>
    <dxf>
      <font>
        <color rgb="FFA28D76"/>
      </font>
    </dxf>
    <dxf>
      <font>
        <color rgb="FFFF6565"/>
      </font>
    </dxf>
    <dxf>
      <font>
        <color rgb="FFA28D76"/>
      </font>
    </dxf>
    <dxf>
      <font>
        <color rgb="FFA9D08E"/>
      </font>
    </dxf>
    <dxf>
      <font>
        <color rgb="FF8EA9DB"/>
      </font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9" tint="0.39994506668294322"/>
      </font>
      <fill>
        <patternFill patternType="solid">
          <bgColor theme="9" tint="0.39994506668294322"/>
        </patternFill>
      </fill>
    </dxf>
    <dxf>
      <fill>
        <patternFill>
          <bgColor theme="7" tint="0.39994506668294322"/>
        </patternFill>
      </fill>
    </dxf>
    <dxf>
      <font>
        <color theme="7" tint="0.39994506668294322"/>
      </font>
    </dxf>
    <dxf>
      <fill>
        <patternFill>
          <bgColor rgb="FFF2A068"/>
        </patternFill>
      </fill>
    </dxf>
    <dxf>
      <fill>
        <patternFill>
          <bgColor rgb="FFFF6565"/>
        </patternFill>
      </fill>
    </dxf>
    <dxf>
      <fill>
        <patternFill>
          <bgColor rgb="FFB889DB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rgb="FFFFC000"/>
      </font>
      <fill>
        <patternFill>
          <bgColor theme="3" tint="-0.499984740745262"/>
        </patternFill>
      </fill>
    </dxf>
    <dxf>
      <fill>
        <patternFill>
          <bgColor rgb="FFED8BAE"/>
        </patternFill>
      </fill>
    </dxf>
    <dxf>
      <fill>
        <patternFill>
          <bgColor rgb="FFED8BAE"/>
        </patternFill>
      </fill>
    </dxf>
    <dxf>
      <fill>
        <patternFill>
          <bgColor rgb="FFA28D76"/>
        </patternFill>
      </fill>
    </dxf>
    <dxf>
      <fill>
        <patternFill>
          <bgColor rgb="FF8EA9DB"/>
        </patternFill>
      </fill>
    </dxf>
    <dxf>
      <font>
        <color rgb="FFFFD966"/>
      </font>
      <fill>
        <patternFill>
          <bgColor theme="7" tint="0.39994506668294322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ont>
        <color theme="3" tint="-0.499984740745262"/>
      </font>
    </dxf>
    <dxf>
      <font>
        <color rgb="FFA9D08E"/>
      </font>
      <fill>
        <patternFill patternType="solid">
          <fgColor indexed="64"/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9" tint="0.39994506668294322"/>
      </font>
      <fill>
        <patternFill patternType="solid"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2A068"/>
        </patternFill>
      </fill>
    </dxf>
    <dxf>
      <fill>
        <patternFill>
          <bgColor rgb="FFFF6565"/>
        </patternFill>
      </fill>
    </dxf>
    <dxf>
      <fill>
        <patternFill>
          <bgColor rgb="FFB889DB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rgb="FFFFC000"/>
      </font>
      <fill>
        <patternFill>
          <bgColor theme="3" tint="-0.499984740745262"/>
        </patternFill>
      </fill>
    </dxf>
    <dxf>
      <fill>
        <patternFill>
          <bgColor rgb="FFED8BAE"/>
        </patternFill>
      </fill>
    </dxf>
    <dxf>
      <fill>
        <patternFill>
          <bgColor rgb="FFED8BAE"/>
        </patternFill>
      </fill>
    </dxf>
    <dxf>
      <fill>
        <patternFill>
          <bgColor theme="9" tint="0.39994506668294322"/>
        </patternFill>
      </fill>
    </dxf>
    <dxf>
      <font>
        <color theme="3" tint="-0.2499465926084170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A28D76"/>
        </patternFill>
      </fill>
    </dxf>
    <dxf>
      <fill>
        <patternFill>
          <bgColor rgb="FF8EA9DB"/>
        </patternFill>
      </fill>
    </dxf>
    <dxf>
      <font>
        <color theme="3" tint="-0.24994659260841701"/>
      </font>
    </dxf>
    <dxf>
      <fill>
        <patternFill>
          <bgColor theme="9" tint="0.39994506668294322"/>
        </patternFill>
      </fill>
    </dxf>
    <dxf>
      <fill>
        <patternFill>
          <bgColor rgb="FFED8BAE"/>
        </patternFill>
      </fill>
    </dxf>
    <dxf>
      <fill>
        <patternFill>
          <bgColor rgb="FFED8BAE"/>
        </patternFill>
      </fill>
    </dxf>
    <dxf>
      <font>
        <color theme="3" tint="-0.499984740745262"/>
      </font>
    </dxf>
    <dxf>
      <font>
        <color rgb="FFFFC00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rgb="FFB889DB"/>
        </patternFill>
      </fill>
    </dxf>
    <dxf>
      <fill>
        <patternFill>
          <bgColor rgb="FFFF6565"/>
        </patternFill>
      </fill>
    </dxf>
    <dxf>
      <fill>
        <patternFill>
          <bgColor rgb="FFF2A068"/>
        </patternFill>
      </fill>
    </dxf>
    <dxf>
      <fill>
        <patternFill>
          <bgColor theme="7" tint="0.39994506668294322"/>
        </patternFill>
      </fill>
    </dxf>
    <dxf>
      <font>
        <color theme="9" tint="0.39994506668294322"/>
      </font>
      <fill>
        <patternFill patternType="solid"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rgb="FFA9D08E"/>
      </font>
      <fill>
        <patternFill patternType="solid">
          <fgColor indexed="64"/>
          <bgColor theme="9" tint="0.39994506668294322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ont>
        <color rgb="FFFFD966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2" tint="-0.749961851863155"/>
        </patternFill>
      </fill>
    </dxf>
    <dxf>
      <fill>
        <patternFill>
          <bgColor rgb="FFA28D76"/>
        </patternFill>
      </fill>
    </dxf>
    <dxf>
      <fill>
        <patternFill patternType="solid">
          <bgColor rgb="FFA28D76"/>
        </patternFill>
      </fill>
    </dxf>
    <dxf>
      <font>
        <color rgb="FFA28D76"/>
      </font>
      <fill>
        <patternFill patternType="none">
          <fgColor indexed="64"/>
          <bgColor auto="1"/>
        </patternFill>
      </fill>
    </dxf>
    <dxf>
      <font>
        <color theme="3" tint="-0.499984740745262"/>
      </font>
    </dxf>
    <dxf>
      <font>
        <color rgb="FFF2A068"/>
      </font>
    </dxf>
    <dxf>
      <font>
        <color rgb="FFFFD966"/>
      </font>
    </dxf>
    <dxf>
      <font>
        <color rgb="FFA9D08E"/>
      </font>
    </dxf>
    <dxf>
      <font>
        <color rgb="FFED8BAE"/>
      </font>
    </dxf>
    <dxf>
      <font>
        <color rgb="FFED8BAE"/>
      </font>
    </dxf>
    <dxf>
      <font>
        <color theme="7" tint="0.39994506668294322"/>
      </font>
    </dxf>
    <dxf>
      <font>
        <color rgb="FFA9D08E"/>
      </font>
    </dxf>
    <dxf>
      <font>
        <color rgb="FFA9D08E"/>
      </font>
    </dxf>
    <dxf>
      <font>
        <color rgb="FF8EA9DB"/>
      </font>
    </dxf>
    <dxf>
      <font>
        <color rgb="FFA9D08E"/>
      </font>
    </dxf>
    <dxf>
      <font>
        <color rgb="FFA28D76"/>
      </font>
      <fill>
        <patternFill patternType="solid">
          <bgColor rgb="FFA28D76"/>
        </patternFill>
      </fill>
    </dxf>
    <dxf>
      <font>
        <color rgb="FFA28D76"/>
      </font>
      <fill>
        <patternFill>
          <bgColor rgb="FFA28D76"/>
        </patternFill>
      </fill>
    </dxf>
    <dxf>
      <font>
        <color rgb="FFFF6565"/>
      </font>
    </dxf>
    <dxf>
      <font>
        <color rgb="FFA28D76"/>
      </font>
    </dxf>
    <dxf>
      <font>
        <color rgb="FFED8BAE"/>
      </font>
    </dxf>
    <dxf>
      <font>
        <color rgb="FFA9D08E"/>
      </font>
    </dxf>
    <dxf>
      <font>
        <color rgb="FFA9D08E"/>
      </font>
    </dxf>
    <dxf>
      <font>
        <color theme="2" tint="-0.749961851863155"/>
      </font>
      <fill>
        <patternFill patternType="solid">
          <bgColor theme="2" tint="-0.749961851863155"/>
        </patternFill>
      </fill>
    </dxf>
    <dxf>
      <font>
        <color rgb="FFB889DB"/>
      </font>
    </dxf>
    <dxf>
      <font>
        <color rgb="FFA9D08E"/>
      </font>
    </dxf>
    <dxf>
      <font>
        <color rgb="FFFFD966"/>
      </font>
    </dxf>
    <dxf>
      <font>
        <color rgb="FFFFD966"/>
      </font>
    </dxf>
    <dxf>
      <font>
        <color rgb="FFFFD966"/>
      </font>
    </dxf>
    <dxf>
      <font>
        <color rgb="FFC00000"/>
      </font>
      <fill>
        <patternFill>
          <bgColor theme="9" tint="0.39994506668294322"/>
        </patternFill>
      </fill>
    </dxf>
    <dxf>
      <font>
        <color rgb="FFF2A068"/>
      </font>
    </dxf>
    <dxf>
      <font>
        <color rgb="FFFFD966"/>
      </font>
    </dxf>
    <dxf>
      <font>
        <color rgb="FFA9D08E"/>
      </font>
    </dxf>
    <dxf>
      <font>
        <color rgb="FFED8BAE"/>
      </font>
    </dxf>
    <dxf>
      <font>
        <color rgb="FFED8BAE"/>
      </font>
    </dxf>
    <dxf>
      <font>
        <color rgb="FFA9D08E"/>
      </font>
    </dxf>
    <dxf>
      <font>
        <color theme="3" tint="-0.499984740745262"/>
      </font>
    </dxf>
    <dxf>
      <font>
        <color rgb="FFA9D08E"/>
      </font>
    </dxf>
    <dxf>
      <font>
        <color rgb="FFA9D08E"/>
      </font>
    </dxf>
    <dxf>
      <font>
        <color rgb="FFB889DB"/>
      </font>
    </dxf>
    <dxf>
      <font>
        <color rgb="FFFFD966"/>
      </font>
    </dxf>
    <dxf>
      <font>
        <color rgb="FFFFD966"/>
      </font>
    </dxf>
    <dxf>
      <font>
        <color rgb="FFFFD966"/>
      </font>
    </dxf>
    <dxf>
      <font>
        <color rgb="FFA9D08E"/>
      </font>
    </dxf>
    <dxf>
      <font>
        <color rgb="FFA9D08E"/>
      </font>
    </dxf>
    <dxf>
      <font>
        <color rgb="FFED8BAE"/>
      </font>
    </dxf>
    <dxf>
      <font>
        <color rgb="FFA28D76"/>
      </font>
    </dxf>
    <dxf>
      <font>
        <color rgb="FFFF6565"/>
      </font>
    </dxf>
    <dxf>
      <font>
        <color rgb="FFA28D76"/>
      </font>
    </dxf>
    <dxf>
      <font>
        <color rgb="FFA9D08E"/>
      </font>
    </dxf>
    <dxf>
      <font>
        <color rgb="FF8EA9DB"/>
      </font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9" tint="0.39994506668294322"/>
      </font>
      <fill>
        <patternFill patternType="solid">
          <bgColor theme="9" tint="0.39994506668294322"/>
        </patternFill>
      </fill>
    </dxf>
    <dxf>
      <fill>
        <patternFill>
          <bgColor theme="7" tint="0.39994506668294322"/>
        </patternFill>
      </fill>
    </dxf>
    <dxf>
      <font>
        <color theme="7" tint="0.39994506668294322"/>
      </font>
    </dxf>
    <dxf>
      <fill>
        <patternFill>
          <bgColor rgb="FFF2A068"/>
        </patternFill>
      </fill>
    </dxf>
    <dxf>
      <fill>
        <patternFill>
          <bgColor rgb="FFFF6565"/>
        </patternFill>
      </fill>
    </dxf>
    <dxf>
      <fill>
        <patternFill>
          <bgColor rgb="FFB889DB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rgb="FFFFC000"/>
      </font>
      <fill>
        <patternFill>
          <bgColor theme="3" tint="-0.499984740745262"/>
        </patternFill>
      </fill>
    </dxf>
    <dxf>
      <fill>
        <patternFill>
          <bgColor rgb="FFED8BAE"/>
        </patternFill>
      </fill>
    </dxf>
    <dxf>
      <fill>
        <patternFill>
          <bgColor rgb="FFED8BA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28D76"/>
      <color rgb="FF8EA9DB"/>
      <color rgb="FFFF5050"/>
      <color rgb="FFED8BAE"/>
      <color rgb="FFED86AE"/>
      <color rgb="FFB889DB"/>
      <color rgb="FFF2A068"/>
      <color rgb="FFFF6565"/>
      <color rgb="FFFCAB5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31</xdr:row>
      <xdr:rowOff>161925</xdr:rowOff>
    </xdr:from>
    <xdr:to>
      <xdr:col>0</xdr:col>
      <xdr:colOff>1228725</xdr:colOff>
      <xdr:row>33</xdr:row>
      <xdr:rowOff>152400</xdr:rowOff>
    </xdr:to>
    <xdr:sp macro="" textlink="">
      <xdr:nvSpPr>
        <xdr:cNvPr id="2" name="Flèche vers le bas 1"/>
        <xdr:cNvSpPr/>
      </xdr:nvSpPr>
      <xdr:spPr>
        <a:xfrm>
          <a:off x="114299" y="6524625"/>
          <a:ext cx="1114426" cy="371475"/>
        </a:xfrm>
        <a:prstGeom prst="downArrow">
          <a:avLst>
            <a:gd name="adj1" fmla="val 50000"/>
            <a:gd name="adj2" fmla="val 5256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GO!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6</xdr:row>
      <xdr:rowOff>38100</xdr:rowOff>
    </xdr:from>
    <xdr:to>
      <xdr:col>6</xdr:col>
      <xdr:colOff>676275</xdr:colOff>
      <xdr:row>6</xdr:row>
      <xdr:rowOff>161925</xdr:rowOff>
    </xdr:to>
    <xdr:sp macro="" textlink="">
      <xdr:nvSpPr>
        <xdr:cNvPr id="2" name="Flèche droite 1"/>
        <xdr:cNvSpPr/>
      </xdr:nvSpPr>
      <xdr:spPr>
        <a:xfrm>
          <a:off x="8734425" y="1228725"/>
          <a:ext cx="571500" cy="123825"/>
        </a:xfrm>
        <a:prstGeom prst="rightArrow">
          <a:avLst/>
        </a:prstGeom>
        <a:solidFill>
          <a:srgbClr val="7030A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104775</xdr:colOff>
      <xdr:row>7</xdr:row>
      <xdr:rowOff>38100</xdr:rowOff>
    </xdr:from>
    <xdr:to>
      <xdr:col>6</xdr:col>
      <xdr:colOff>676275</xdr:colOff>
      <xdr:row>7</xdr:row>
      <xdr:rowOff>161925</xdr:rowOff>
    </xdr:to>
    <xdr:sp macro="" textlink="">
      <xdr:nvSpPr>
        <xdr:cNvPr id="3" name="Flèche droite 2"/>
        <xdr:cNvSpPr/>
      </xdr:nvSpPr>
      <xdr:spPr>
        <a:xfrm>
          <a:off x="8734425" y="1419225"/>
          <a:ext cx="571500" cy="123825"/>
        </a:xfrm>
        <a:prstGeom prst="rightArrow">
          <a:avLst/>
        </a:prstGeom>
        <a:solidFill>
          <a:srgbClr val="7030A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104775</xdr:colOff>
      <xdr:row>8</xdr:row>
      <xdr:rowOff>38100</xdr:rowOff>
    </xdr:from>
    <xdr:to>
      <xdr:col>6</xdr:col>
      <xdr:colOff>676275</xdr:colOff>
      <xdr:row>8</xdr:row>
      <xdr:rowOff>161925</xdr:rowOff>
    </xdr:to>
    <xdr:sp macro="" textlink="">
      <xdr:nvSpPr>
        <xdr:cNvPr id="4" name="Flèche droite 3"/>
        <xdr:cNvSpPr/>
      </xdr:nvSpPr>
      <xdr:spPr>
        <a:xfrm>
          <a:off x="8734425" y="1609725"/>
          <a:ext cx="571500" cy="123825"/>
        </a:xfrm>
        <a:prstGeom prst="rightArrow">
          <a:avLst/>
        </a:prstGeom>
        <a:solidFill>
          <a:srgbClr val="7030A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104775</xdr:colOff>
      <xdr:row>9</xdr:row>
      <xdr:rowOff>19050</xdr:rowOff>
    </xdr:from>
    <xdr:to>
      <xdr:col>6</xdr:col>
      <xdr:colOff>676275</xdr:colOff>
      <xdr:row>9</xdr:row>
      <xdr:rowOff>142875</xdr:rowOff>
    </xdr:to>
    <xdr:sp macro="" textlink="">
      <xdr:nvSpPr>
        <xdr:cNvPr id="5" name="Flèche droite 4"/>
        <xdr:cNvSpPr/>
      </xdr:nvSpPr>
      <xdr:spPr>
        <a:xfrm>
          <a:off x="8734425" y="1781175"/>
          <a:ext cx="571500" cy="123825"/>
        </a:xfrm>
        <a:prstGeom prst="rightArrow">
          <a:avLst/>
        </a:prstGeom>
        <a:solidFill>
          <a:srgbClr val="7030A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104775</xdr:colOff>
      <xdr:row>10</xdr:row>
      <xdr:rowOff>28575</xdr:rowOff>
    </xdr:from>
    <xdr:to>
      <xdr:col>6</xdr:col>
      <xdr:colOff>676275</xdr:colOff>
      <xdr:row>10</xdr:row>
      <xdr:rowOff>152400</xdr:rowOff>
    </xdr:to>
    <xdr:sp macro="" textlink="">
      <xdr:nvSpPr>
        <xdr:cNvPr id="6" name="Flèche droite 5"/>
        <xdr:cNvSpPr/>
      </xdr:nvSpPr>
      <xdr:spPr>
        <a:xfrm>
          <a:off x="8734425" y="1981200"/>
          <a:ext cx="571500" cy="123825"/>
        </a:xfrm>
        <a:prstGeom prst="rightArrow">
          <a:avLst/>
        </a:prstGeom>
        <a:solidFill>
          <a:srgbClr val="7030A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104775</xdr:colOff>
      <xdr:row>11</xdr:row>
      <xdr:rowOff>38100</xdr:rowOff>
    </xdr:from>
    <xdr:to>
      <xdr:col>6</xdr:col>
      <xdr:colOff>676275</xdr:colOff>
      <xdr:row>11</xdr:row>
      <xdr:rowOff>161925</xdr:rowOff>
    </xdr:to>
    <xdr:sp macro="" textlink="">
      <xdr:nvSpPr>
        <xdr:cNvPr id="7" name="Flèche droite 6"/>
        <xdr:cNvSpPr/>
      </xdr:nvSpPr>
      <xdr:spPr>
        <a:xfrm>
          <a:off x="8734425" y="2181225"/>
          <a:ext cx="571500" cy="123825"/>
        </a:xfrm>
        <a:prstGeom prst="rightArrow">
          <a:avLst/>
        </a:prstGeom>
        <a:solidFill>
          <a:srgbClr val="7030A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104775</xdr:colOff>
      <xdr:row>20</xdr:row>
      <xdr:rowOff>38100</xdr:rowOff>
    </xdr:from>
    <xdr:to>
      <xdr:col>6</xdr:col>
      <xdr:colOff>676275</xdr:colOff>
      <xdr:row>20</xdr:row>
      <xdr:rowOff>161925</xdr:rowOff>
    </xdr:to>
    <xdr:sp macro="" textlink="">
      <xdr:nvSpPr>
        <xdr:cNvPr id="8" name="Flèche droite 7"/>
        <xdr:cNvSpPr/>
      </xdr:nvSpPr>
      <xdr:spPr>
        <a:xfrm>
          <a:off x="8734425" y="1228725"/>
          <a:ext cx="571500" cy="123825"/>
        </a:xfrm>
        <a:prstGeom prst="rightArrow">
          <a:avLst/>
        </a:prstGeom>
        <a:solidFill>
          <a:srgbClr val="7030A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104775</xdr:colOff>
      <xdr:row>21</xdr:row>
      <xdr:rowOff>38100</xdr:rowOff>
    </xdr:from>
    <xdr:to>
      <xdr:col>6</xdr:col>
      <xdr:colOff>676275</xdr:colOff>
      <xdr:row>21</xdr:row>
      <xdr:rowOff>161925</xdr:rowOff>
    </xdr:to>
    <xdr:sp macro="" textlink="">
      <xdr:nvSpPr>
        <xdr:cNvPr id="9" name="Flèche droite 8"/>
        <xdr:cNvSpPr/>
      </xdr:nvSpPr>
      <xdr:spPr>
        <a:xfrm>
          <a:off x="8734425" y="1419225"/>
          <a:ext cx="571500" cy="123825"/>
        </a:xfrm>
        <a:prstGeom prst="rightArrow">
          <a:avLst/>
        </a:prstGeom>
        <a:solidFill>
          <a:srgbClr val="7030A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104775</xdr:colOff>
      <xdr:row>22</xdr:row>
      <xdr:rowOff>104775</xdr:rowOff>
    </xdr:from>
    <xdr:to>
      <xdr:col>6</xdr:col>
      <xdr:colOff>676275</xdr:colOff>
      <xdr:row>22</xdr:row>
      <xdr:rowOff>228600</xdr:rowOff>
    </xdr:to>
    <xdr:sp macro="" textlink="">
      <xdr:nvSpPr>
        <xdr:cNvPr id="10" name="Flèche droite 9"/>
        <xdr:cNvSpPr/>
      </xdr:nvSpPr>
      <xdr:spPr>
        <a:xfrm>
          <a:off x="8734425" y="4638675"/>
          <a:ext cx="571500" cy="123825"/>
        </a:xfrm>
        <a:prstGeom prst="rightArrow">
          <a:avLst/>
        </a:prstGeom>
        <a:solidFill>
          <a:srgbClr val="7030A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104775</xdr:colOff>
      <xdr:row>23</xdr:row>
      <xdr:rowOff>104775</xdr:rowOff>
    </xdr:from>
    <xdr:to>
      <xdr:col>6</xdr:col>
      <xdr:colOff>676275</xdr:colOff>
      <xdr:row>23</xdr:row>
      <xdr:rowOff>228600</xdr:rowOff>
    </xdr:to>
    <xdr:sp macro="" textlink="">
      <xdr:nvSpPr>
        <xdr:cNvPr id="11" name="Flèche droite 10"/>
        <xdr:cNvSpPr/>
      </xdr:nvSpPr>
      <xdr:spPr>
        <a:xfrm>
          <a:off x="8734425" y="4953000"/>
          <a:ext cx="571500" cy="123825"/>
        </a:xfrm>
        <a:prstGeom prst="rightArrow">
          <a:avLst/>
        </a:prstGeom>
        <a:solidFill>
          <a:srgbClr val="7030A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104775</xdr:colOff>
      <xdr:row>24</xdr:row>
      <xdr:rowOff>95250</xdr:rowOff>
    </xdr:from>
    <xdr:to>
      <xdr:col>6</xdr:col>
      <xdr:colOff>676275</xdr:colOff>
      <xdr:row>24</xdr:row>
      <xdr:rowOff>219075</xdr:rowOff>
    </xdr:to>
    <xdr:sp macro="" textlink="">
      <xdr:nvSpPr>
        <xdr:cNvPr id="12" name="Flèche droite 11"/>
        <xdr:cNvSpPr/>
      </xdr:nvSpPr>
      <xdr:spPr>
        <a:xfrm>
          <a:off x="8734425" y="5257800"/>
          <a:ext cx="571500" cy="123825"/>
        </a:xfrm>
        <a:prstGeom prst="rightArrow">
          <a:avLst/>
        </a:prstGeom>
        <a:solidFill>
          <a:srgbClr val="7030A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104775</xdr:colOff>
      <xdr:row>25</xdr:row>
      <xdr:rowOff>228600</xdr:rowOff>
    </xdr:from>
    <xdr:to>
      <xdr:col>6</xdr:col>
      <xdr:colOff>676275</xdr:colOff>
      <xdr:row>25</xdr:row>
      <xdr:rowOff>352425</xdr:rowOff>
    </xdr:to>
    <xdr:sp macro="" textlink="">
      <xdr:nvSpPr>
        <xdr:cNvPr id="13" name="Flèche droite 12"/>
        <xdr:cNvSpPr/>
      </xdr:nvSpPr>
      <xdr:spPr>
        <a:xfrm>
          <a:off x="8734425" y="5705475"/>
          <a:ext cx="571500" cy="123825"/>
        </a:xfrm>
        <a:prstGeom prst="rightArrow">
          <a:avLst/>
        </a:prstGeom>
        <a:solidFill>
          <a:srgbClr val="7030A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114300</xdr:colOff>
      <xdr:row>26</xdr:row>
      <xdr:rowOff>228600</xdr:rowOff>
    </xdr:from>
    <xdr:to>
      <xdr:col>6</xdr:col>
      <xdr:colOff>685800</xdr:colOff>
      <xdr:row>26</xdr:row>
      <xdr:rowOff>352425</xdr:rowOff>
    </xdr:to>
    <xdr:sp macro="" textlink="">
      <xdr:nvSpPr>
        <xdr:cNvPr id="14" name="Flèche droite 13"/>
        <xdr:cNvSpPr/>
      </xdr:nvSpPr>
      <xdr:spPr>
        <a:xfrm>
          <a:off x="8743950" y="6286500"/>
          <a:ext cx="571500" cy="123825"/>
        </a:xfrm>
        <a:prstGeom prst="rightArrow">
          <a:avLst/>
        </a:prstGeom>
        <a:solidFill>
          <a:srgbClr val="7030A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502920</xdr:colOff>
      <xdr:row>6</xdr:row>
      <xdr:rowOff>45720</xdr:rowOff>
    </xdr:from>
    <xdr:to>
      <xdr:col>0</xdr:col>
      <xdr:colOff>762000</xdr:colOff>
      <xdr:row>6</xdr:row>
      <xdr:rowOff>45721</xdr:rowOff>
    </xdr:to>
    <xdr:cxnSp macro="">
      <xdr:nvCxnSpPr>
        <xdr:cNvPr id="4" name="Connecteur droit avec flèche 3"/>
        <xdr:cNvCxnSpPr/>
      </xdr:nvCxnSpPr>
      <xdr:spPr>
        <a:xfrm flipV="1">
          <a:off x="502920" y="1607820"/>
          <a:ext cx="259080" cy="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7</xdr:row>
      <xdr:rowOff>133349</xdr:rowOff>
    </xdr:from>
    <xdr:to>
      <xdr:col>19</xdr:col>
      <xdr:colOff>247650</xdr:colOff>
      <xdr:row>13</xdr:row>
      <xdr:rowOff>219075</xdr:rowOff>
    </xdr:to>
    <xdr:sp macro="" textlink="">
      <xdr:nvSpPr>
        <xdr:cNvPr id="2" name="Rectangle avec flèche vers la gauche 1"/>
        <xdr:cNvSpPr/>
      </xdr:nvSpPr>
      <xdr:spPr>
        <a:xfrm>
          <a:off x="9658350" y="1362074"/>
          <a:ext cx="2362200" cy="1800226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Certaines</a:t>
          </a:r>
          <a:r>
            <a:rPr lang="fr-FR" sz="1100" baseline="0"/>
            <a:t> cases de la colonne A peuvent apparaitre en rouge. Dans ce cas, vous pouvez masquer la ligne entière correspondante pour gagner de la place lors de l'impression.</a:t>
          </a:r>
          <a:endParaRPr lang="fr-FR" sz="1100"/>
        </a:p>
      </xdr:txBody>
    </xdr:sp>
    <xdr:clientData/>
  </xdr:twoCellAnchor>
  <xdr:twoCellAnchor>
    <xdr:from>
      <xdr:col>16</xdr:col>
      <xdr:colOff>171450</xdr:colOff>
      <xdr:row>14</xdr:row>
      <xdr:rowOff>19048</xdr:rowOff>
    </xdr:from>
    <xdr:to>
      <xdr:col>19</xdr:col>
      <xdr:colOff>247650</xdr:colOff>
      <xdr:row>23</xdr:row>
      <xdr:rowOff>161924</xdr:rowOff>
    </xdr:to>
    <xdr:sp macro="" textlink="">
      <xdr:nvSpPr>
        <xdr:cNvPr id="3" name="Rectangle avec flèche vers la gauche 2"/>
        <xdr:cNvSpPr/>
      </xdr:nvSpPr>
      <xdr:spPr>
        <a:xfrm>
          <a:off x="9658350" y="3248023"/>
          <a:ext cx="2362200" cy="2152651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Vous pouvez également réduire la hauteur d'une</a:t>
          </a:r>
          <a:r>
            <a:rPr lang="fr-FR" sz="1100" baseline="0"/>
            <a:t> ligne entière pour réduire la hauteur de votre emploi du temps. Il s'agit en général de réduire les lignes "RECREATION" ou "PAUSE MERIDIENNE"...</a:t>
          </a:r>
        </a:p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36"/>
  <sheetViews>
    <sheetView tabSelected="1" zoomScale="90" zoomScaleNormal="90" zoomScalePageLayoutView="90" workbookViewId="0">
      <selection activeCell="D9" sqref="D9:G9"/>
    </sheetView>
  </sheetViews>
  <sheetFormatPr baseColWidth="10" defaultRowHeight="14.4" x14ac:dyDescent="0.3"/>
  <cols>
    <col min="1" max="1" width="20" customWidth="1"/>
    <col min="3" max="3" width="13.6640625" customWidth="1"/>
    <col min="4" max="4" width="20" customWidth="1"/>
    <col min="5" max="5" width="12.44140625" customWidth="1"/>
    <col min="6" max="6" width="15.77734375" customWidth="1"/>
    <col min="8" max="8" width="11.44140625" hidden="1" customWidth="1"/>
  </cols>
  <sheetData>
    <row r="1" spans="1:9" ht="15" customHeight="1" x14ac:dyDescent="0.3">
      <c r="A1" s="208" t="s">
        <v>88</v>
      </c>
      <c r="B1" s="208"/>
      <c r="C1" s="208"/>
      <c r="D1" s="208"/>
      <c r="E1" s="208"/>
      <c r="F1" s="208"/>
      <c r="G1" s="208"/>
    </row>
    <row r="2" spans="1:9" ht="30.75" customHeight="1" x14ac:dyDescent="0.3">
      <c r="A2" s="208"/>
      <c r="B2" s="208"/>
      <c r="C2" s="208"/>
      <c r="D2" s="208"/>
      <c r="E2" s="208"/>
      <c r="F2" s="208"/>
      <c r="G2" s="208"/>
    </row>
    <row r="3" spans="1:9" ht="15" customHeight="1" x14ac:dyDescent="0.3">
      <c r="A3" s="137"/>
      <c r="B3" s="209" t="s">
        <v>89</v>
      </c>
      <c r="C3" s="209"/>
      <c r="D3" s="209"/>
      <c r="E3" s="209"/>
      <c r="F3" s="209"/>
      <c r="G3" s="209"/>
    </row>
    <row r="4" spans="1:9" ht="15" customHeight="1" x14ac:dyDescent="0.3">
      <c r="A4" s="137"/>
      <c r="B4" s="209"/>
      <c r="C4" s="209"/>
      <c r="D4" s="209"/>
      <c r="E4" s="209"/>
      <c r="F4" s="209"/>
      <c r="G4" s="209"/>
    </row>
    <row r="5" spans="1:9" ht="16.5" customHeight="1" x14ac:dyDescent="0.3">
      <c r="A5" s="137"/>
      <c r="B5" s="209"/>
      <c r="C5" s="209"/>
      <c r="D5" s="209"/>
      <c r="E5" s="209"/>
      <c r="F5" s="209"/>
      <c r="G5" s="209"/>
    </row>
    <row r="6" spans="1:9" ht="16.5" customHeight="1" x14ac:dyDescent="0.3">
      <c r="A6" s="137"/>
      <c r="B6" s="209"/>
      <c r="C6" s="209"/>
      <c r="D6" s="209"/>
      <c r="E6" s="209"/>
      <c r="F6" s="209"/>
      <c r="G6" s="209"/>
    </row>
    <row r="7" spans="1:9" x14ac:dyDescent="0.3">
      <c r="A7" s="210" t="s">
        <v>93</v>
      </c>
      <c r="B7" s="210"/>
      <c r="C7" s="210"/>
      <c r="D7" s="210"/>
      <c r="E7" s="210"/>
      <c r="F7" s="210"/>
      <c r="G7" s="210"/>
      <c r="H7" s="210"/>
      <c r="I7" s="210"/>
    </row>
    <row r="8" spans="1:9" x14ac:dyDescent="0.3">
      <c r="A8" t="s">
        <v>92</v>
      </c>
    </row>
    <row r="9" spans="1:9" x14ac:dyDescent="0.3">
      <c r="A9" s="218" t="s">
        <v>48</v>
      </c>
      <c r="B9" s="218"/>
      <c r="C9" s="218"/>
      <c r="D9" s="220"/>
      <c r="E9" s="220"/>
      <c r="F9" s="220"/>
      <c r="G9" s="220"/>
    </row>
    <row r="10" spans="1:9" x14ac:dyDescent="0.3">
      <c r="A10" s="218" t="s">
        <v>95</v>
      </c>
      <c r="B10" s="218"/>
      <c r="C10" s="219"/>
      <c r="D10" s="189"/>
      <c r="E10" s="144"/>
      <c r="F10" s="206"/>
      <c r="G10" s="206"/>
      <c r="H10" t="s">
        <v>96</v>
      </c>
    </row>
    <row r="11" spans="1:9" x14ac:dyDescent="0.3">
      <c r="A11" s="218" t="s">
        <v>47</v>
      </c>
      <c r="B11" s="218"/>
      <c r="C11" s="218"/>
      <c r="D11" s="220"/>
      <c r="E11" s="220"/>
      <c r="F11" s="220"/>
      <c r="G11" s="220"/>
    </row>
    <row r="13" spans="1:9" x14ac:dyDescent="0.3">
      <c r="A13" s="213" t="s">
        <v>49</v>
      </c>
      <c r="B13" s="213"/>
      <c r="C13" s="213"/>
      <c r="D13" s="213"/>
      <c r="E13" s="132"/>
      <c r="F13" t="s">
        <v>50</v>
      </c>
    </row>
    <row r="14" spans="1:9" x14ac:dyDescent="0.3">
      <c r="A14" s="213" t="s">
        <v>55</v>
      </c>
      <c r="B14" s="213"/>
      <c r="C14" s="213"/>
      <c r="D14" s="213"/>
      <c r="E14" s="132"/>
      <c r="F14" t="s">
        <v>51</v>
      </c>
    </row>
    <row r="16" spans="1:9" x14ac:dyDescent="0.3">
      <c r="A16" s="105" t="s">
        <v>75</v>
      </c>
      <c r="B16" s="105" t="s">
        <v>76</v>
      </c>
      <c r="C16" s="203"/>
      <c r="D16" s="116" t="s">
        <v>102</v>
      </c>
      <c r="E16" s="202"/>
      <c r="F16" s="216" t="s">
        <v>80</v>
      </c>
      <c r="G16" s="216"/>
    </row>
    <row r="17" spans="1:8" s="120" customFormat="1" x14ac:dyDescent="0.3">
      <c r="A17" s="114"/>
      <c r="B17" s="114"/>
      <c r="C17" s="109"/>
      <c r="D17" s="114"/>
      <c r="E17" s="113"/>
      <c r="F17" s="115"/>
      <c r="G17" s="115"/>
    </row>
    <row r="18" spans="1:8" s="111" customFormat="1" x14ac:dyDescent="0.3">
      <c r="A18" s="108"/>
      <c r="B18" s="108"/>
      <c r="C18" s="109"/>
      <c r="D18" s="108"/>
      <c r="E18" s="110"/>
      <c r="F18" s="107"/>
      <c r="G18" s="107"/>
    </row>
    <row r="19" spans="1:8" s="111" customFormat="1" x14ac:dyDescent="0.3">
      <c r="A19" s="108"/>
      <c r="B19" s="213" t="s">
        <v>85</v>
      </c>
      <c r="C19" s="213"/>
      <c r="D19" s="213" t="s">
        <v>86</v>
      </c>
      <c r="E19" s="213"/>
      <c r="F19" s="107"/>
      <c r="G19" s="107"/>
    </row>
    <row r="20" spans="1:8" s="111" customFormat="1" ht="15.75" customHeight="1" x14ac:dyDescent="0.3">
      <c r="A20" s="211" t="s">
        <v>82</v>
      </c>
      <c r="B20" s="118" t="s">
        <v>76</v>
      </c>
      <c r="C20" s="117" t="s">
        <v>77</v>
      </c>
      <c r="D20" s="118" t="s">
        <v>76</v>
      </c>
      <c r="E20" s="117" t="s">
        <v>77</v>
      </c>
      <c r="F20" s="107"/>
      <c r="G20" s="107"/>
    </row>
    <row r="21" spans="1:8" s="111" customFormat="1" x14ac:dyDescent="0.3">
      <c r="A21" s="211"/>
      <c r="B21" s="134"/>
      <c r="C21" s="133"/>
      <c r="D21" s="133"/>
      <c r="E21" s="133"/>
      <c r="F21" s="107"/>
      <c r="G21" s="107"/>
      <c r="H21" s="112">
        <v>1.0416666666666666E-2</v>
      </c>
    </row>
    <row r="22" spans="1:8" s="111" customFormat="1" x14ac:dyDescent="0.3">
      <c r="A22" s="108"/>
      <c r="B22" s="108"/>
      <c r="C22" s="109"/>
      <c r="D22" s="108"/>
      <c r="E22" s="110"/>
      <c r="F22" s="107"/>
      <c r="G22" s="107"/>
    </row>
    <row r="23" spans="1:8" x14ac:dyDescent="0.3">
      <c r="A23" s="119"/>
      <c r="B23" s="105"/>
      <c r="C23" s="116" t="s">
        <v>79</v>
      </c>
      <c r="D23" s="105" t="s">
        <v>78</v>
      </c>
      <c r="E23" s="110"/>
      <c r="F23" s="106"/>
      <c r="G23" s="106"/>
    </row>
    <row r="24" spans="1:8" x14ac:dyDescent="0.3">
      <c r="A24" s="211" t="s">
        <v>84</v>
      </c>
      <c r="B24" s="136"/>
      <c r="C24" s="134"/>
      <c r="D24" s="135"/>
      <c r="E24" s="110"/>
      <c r="F24" s="106"/>
      <c r="G24" s="106"/>
      <c r="H24" t="str">
        <f>IF(C24="","",CONCATENATE(B24&amp;" ",TEXT('POUR COMMENCER'!C24,"hh:mm")&amp;"/",TEXT('POUR COMMENCER'!D24,"hh:mm")))</f>
        <v/>
      </c>
    </row>
    <row r="25" spans="1:8" x14ac:dyDescent="0.3">
      <c r="A25" s="211"/>
      <c r="B25" s="136"/>
      <c r="C25" s="134"/>
      <c r="D25" s="135"/>
      <c r="E25" s="110" t="s">
        <v>87</v>
      </c>
      <c r="F25" s="106"/>
      <c r="G25" s="106"/>
      <c r="H25" t="str">
        <f>IF(C25="","",CONCATENATE(B25&amp;" ",TEXT('POUR COMMENCER'!C25,"hh:mm")&amp;"/",TEXT('POUR COMMENCER'!D25,"hh:mm")))</f>
        <v/>
      </c>
    </row>
    <row r="26" spans="1:8" x14ac:dyDescent="0.3">
      <c r="A26" s="211"/>
      <c r="B26" s="136"/>
      <c r="C26" s="134"/>
      <c r="D26" s="135"/>
      <c r="E26" s="110"/>
      <c r="F26" s="106"/>
      <c r="G26" s="106"/>
      <c r="H26" t="str">
        <f>IF(C26="","",CONCATENATE(B26&amp;" ",TEXT('POUR COMMENCER'!C26,"hh:mm")&amp;"/",TEXT('POUR COMMENCER'!D26,"hh:mm")))</f>
        <v/>
      </c>
    </row>
    <row r="27" spans="1:8" x14ac:dyDescent="0.3">
      <c r="A27" s="211"/>
      <c r="B27" s="136"/>
      <c r="C27" s="135"/>
      <c r="D27" s="135"/>
      <c r="E27" s="110"/>
      <c r="H27" t="str">
        <f>IF(C27="","",CONCATENATE(B27&amp;" ",TEXT('POUR COMMENCER'!C27,"hh:mm")&amp;"/",TEXT('POUR COMMENCER'!D27,"hh:mm")))</f>
        <v/>
      </c>
    </row>
    <row r="28" spans="1:8" s="111" customFormat="1" x14ac:dyDescent="0.3">
      <c r="A28" s="108"/>
      <c r="B28" s="108"/>
      <c r="C28" s="108"/>
      <c r="D28" s="108"/>
      <c r="E28" s="110"/>
    </row>
    <row r="29" spans="1:8" ht="15" hidden="1" thickBot="1" x14ac:dyDescent="0.35">
      <c r="A29" s="214" t="s">
        <v>81</v>
      </c>
      <c r="B29" s="214"/>
      <c r="C29" s="214"/>
      <c r="D29" s="215"/>
      <c r="E29" s="186">
        <v>5</v>
      </c>
      <c r="F29" t="s">
        <v>52</v>
      </c>
      <c r="H29" s="2">
        <f>TIME(0,E29,0)</f>
        <v>3.472222222222222E-3</v>
      </c>
    </row>
    <row r="30" spans="1:8" ht="3.45" hidden="1" customHeight="1" x14ac:dyDescent="0.3">
      <c r="A30" s="212"/>
      <c r="B30" s="212"/>
      <c r="C30" s="212"/>
      <c r="D30" s="212"/>
      <c r="E30" s="212"/>
      <c r="F30" s="212"/>
      <c r="G30" s="212"/>
    </row>
    <row r="31" spans="1:8" hidden="1" x14ac:dyDescent="0.3">
      <c r="A31" s="212"/>
      <c r="B31" s="212"/>
      <c r="C31" s="212"/>
      <c r="D31" s="212"/>
      <c r="E31" s="212"/>
      <c r="F31" s="212"/>
      <c r="G31" s="212"/>
    </row>
    <row r="32" spans="1:8" x14ac:dyDescent="0.3">
      <c r="A32" s="38"/>
      <c r="B32" s="38"/>
      <c r="C32" s="38"/>
      <c r="D32" s="38"/>
      <c r="E32" s="38"/>
      <c r="F32" s="38"/>
      <c r="G32" s="38"/>
    </row>
    <row r="33" spans="1:7" x14ac:dyDescent="0.3">
      <c r="A33" s="217"/>
      <c r="B33" s="217"/>
      <c r="C33" s="217"/>
      <c r="D33" s="217"/>
      <c r="E33" s="217"/>
      <c r="F33" s="217"/>
    </row>
    <row r="34" spans="1:7" x14ac:dyDescent="0.3">
      <c r="A34" s="217"/>
      <c r="B34" s="217"/>
      <c r="C34" s="217"/>
      <c r="D34" s="217"/>
      <c r="E34" s="217"/>
      <c r="F34" s="217"/>
    </row>
    <row r="35" spans="1:7" x14ac:dyDescent="0.3">
      <c r="A35" s="138" t="s">
        <v>94</v>
      </c>
      <c r="B35" s="7"/>
      <c r="C35" s="7"/>
      <c r="D35" s="7"/>
      <c r="E35" s="7"/>
      <c r="F35" s="7"/>
      <c r="G35" s="7"/>
    </row>
    <row r="36" spans="1:7" x14ac:dyDescent="0.3">
      <c r="B36" s="7"/>
      <c r="C36" s="7"/>
      <c r="D36" s="7"/>
      <c r="E36" s="7"/>
      <c r="F36" s="7"/>
      <c r="G36" s="7"/>
    </row>
  </sheetData>
  <sheetProtection selectLockedCells="1"/>
  <mergeCells count="18">
    <mergeCell ref="A33:F34"/>
    <mergeCell ref="A9:C9"/>
    <mergeCell ref="A10:C10"/>
    <mergeCell ref="A11:C11"/>
    <mergeCell ref="D9:G9"/>
    <mergeCell ref="D11:G11"/>
    <mergeCell ref="A1:G2"/>
    <mergeCell ref="B3:G6"/>
    <mergeCell ref="A7:I7"/>
    <mergeCell ref="A20:A21"/>
    <mergeCell ref="A30:G31"/>
    <mergeCell ref="A13:D13"/>
    <mergeCell ref="A14:D14"/>
    <mergeCell ref="A29:D29"/>
    <mergeCell ref="F16:G16"/>
    <mergeCell ref="A24:A27"/>
    <mergeCell ref="B19:C19"/>
    <mergeCell ref="D19:E19"/>
  </mergeCells>
  <dataValidations count="1">
    <dataValidation type="list" allowBlank="1" showInputMessage="1" showErrorMessage="1" sqref="B24:B28">
      <formula1>"Lundi, Mardi, Mercredi, Jeudi, Vendredi"</formula1>
    </dataValidation>
  </dataValidations>
  <hyperlinks>
    <hyperlink ref="A35" location="'EDT-2niveaux'!A1" display="Classe à 2 niveaux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R30"/>
  <sheetViews>
    <sheetView topLeftCell="A17" workbookViewId="0">
      <selection activeCell="A27" sqref="A27"/>
    </sheetView>
  </sheetViews>
  <sheetFormatPr baseColWidth="10" defaultRowHeight="14.4" x14ac:dyDescent="0.3"/>
  <cols>
    <col min="1" max="1" width="36.44140625" customWidth="1"/>
    <col min="2" max="3" width="12.44140625" customWidth="1"/>
    <col min="4" max="4" width="13.33203125" customWidth="1"/>
    <col min="5" max="5" width="13.77734375" customWidth="1"/>
    <col min="6" max="6" width="14.6640625" customWidth="1"/>
    <col min="8" max="8" width="21.6640625" customWidth="1"/>
    <col min="9" max="10" width="10" customWidth="1"/>
    <col min="11" max="11" width="13" customWidth="1"/>
    <col min="12" max="12" width="2.33203125" customWidth="1"/>
    <col min="13" max="13" width="17.33203125" customWidth="1"/>
    <col min="16" max="16" width="13.109375" customWidth="1"/>
  </cols>
  <sheetData>
    <row r="1" spans="1:18" ht="18" thickBot="1" x14ac:dyDescent="0.5">
      <c r="A1" s="235" t="s">
        <v>71</v>
      </c>
      <c r="B1" s="236"/>
      <c r="C1" s="236"/>
      <c r="D1" s="236"/>
      <c r="E1" s="236"/>
      <c r="F1" s="237"/>
    </row>
    <row r="2" spans="1:18" ht="15" thickBot="1" x14ac:dyDescent="0.35">
      <c r="A2" s="238" t="s">
        <v>111</v>
      </c>
      <c r="B2" s="239"/>
      <c r="C2" s="239"/>
      <c r="D2" s="239"/>
      <c r="E2" s="239"/>
      <c r="F2" s="240"/>
      <c r="H2" s="221" t="str">
        <f>IF(H7="","CYCLE 2",CONCATENATE("CYCLE 2"&amp;" : "&amp;'POUR COMMENCER'!D10))</f>
        <v>CYCLE 2</v>
      </c>
      <c r="I2" s="222"/>
      <c r="J2" s="222"/>
      <c r="K2" s="223"/>
      <c r="M2" s="221" t="str">
        <f>IF(M7="","CYCLE 2",CONCATENATE("CYCLE 2"&amp;" : "&amp;'POUR COMMENCER'!E10))</f>
        <v>CYCLE 2</v>
      </c>
      <c r="N2" s="222"/>
      <c r="O2" s="222"/>
      <c r="P2" s="223"/>
    </row>
    <row r="3" spans="1:18" ht="15" customHeight="1" x14ac:dyDescent="0.3">
      <c r="A3" s="225" t="s">
        <v>58</v>
      </c>
      <c r="B3" s="241" t="s">
        <v>123</v>
      </c>
      <c r="C3" s="241" t="s">
        <v>59</v>
      </c>
      <c r="D3" s="241" t="s">
        <v>105</v>
      </c>
      <c r="E3" s="241" t="s">
        <v>72</v>
      </c>
      <c r="F3" s="242" t="s">
        <v>73</v>
      </c>
      <c r="H3" s="224" t="s">
        <v>74</v>
      </c>
      <c r="I3" s="227" t="s">
        <v>60</v>
      </c>
      <c r="J3" s="227"/>
      <c r="K3" s="232" t="s">
        <v>58</v>
      </c>
      <c r="M3" s="224" t="s">
        <v>74</v>
      </c>
      <c r="N3" s="227" t="s">
        <v>60</v>
      </c>
      <c r="O3" s="227"/>
      <c r="P3" s="229" t="s">
        <v>58</v>
      </c>
    </row>
    <row r="4" spans="1:18" x14ac:dyDescent="0.3">
      <c r="A4" s="225"/>
      <c r="B4" s="241"/>
      <c r="C4" s="241"/>
      <c r="D4" s="241"/>
      <c r="E4" s="241"/>
      <c r="F4" s="242"/>
      <c r="H4" s="225"/>
      <c r="I4" s="228"/>
      <c r="J4" s="228"/>
      <c r="K4" s="233"/>
      <c r="M4" s="225"/>
      <c r="N4" s="228"/>
      <c r="O4" s="228"/>
      <c r="P4" s="230"/>
    </row>
    <row r="5" spans="1:18" x14ac:dyDescent="0.3">
      <c r="A5" s="225"/>
      <c r="B5" s="241"/>
      <c r="C5" s="241"/>
      <c r="D5" s="241"/>
      <c r="E5" s="241"/>
      <c r="F5" s="242"/>
      <c r="H5" s="225"/>
      <c r="I5" s="228"/>
      <c r="J5" s="228"/>
      <c r="K5" s="233"/>
      <c r="M5" s="225"/>
      <c r="N5" s="228"/>
      <c r="O5" s="228"/>
      <c r="P5" s="230"/>
    </row>
    <row r="6" spans="1:18" ht="48.75" customHeight="1" x14ac:dyDescent="0.3">
      <c r="A6" s="225"/>
      <c r="B6" s="241"/>
      <c r="C6" s="241"/>
      <c r="D6" s="241"/>
      <c r="E6" s="241"/>
      <c r="F6" s="242"/>
      <c r="H6" s="226"/>
      <c r="I6" s="66" t="s">
        <v>61</v>
      </c>
      <c r="J6" s="66" t="s">
        <v>62</v>
      </c>
      <c r="K6" s="234"/>
      <c r="M6" s="226"/>
      <c r="N6" s="66" t="s">
        <v>61</v>
      </c>
      <c r="O6" s="66" t="s">
        <v>62</v>
      </c>
      <c r="P6" s="231"/>
    </row>
    <row r="7" spans="1:18" x14ac:dyDescent="0.3">
      <c r="A7" s="92" t="s">
        <v>63</v>
      </c>
      <c r="B7" s="58">
        <v>360</v>
      </c>
      <c r="C7" s="60">
        <f t="shared" ref="C7:C12" si="0">B7/36/24</f>
        <v>0.41666666666666669</v>
      </c>
      <c r="D7" s="61">
        <f>ROUNDUP($C7*60*2*2,-1)/2</f>
        <v>50</v>
      </c>
      <c r="E7" s="64">
        <v>3.4722222222222224E-2</v>
      </c>
      <c r="F7" s="93">
        <f t="shared" ref="F7:F12" si="1">C7-E7</f>
        <v>0.38194444444444448</v>
      </c>
      <c r="H7" s="179" t="str">
        <f>IF(OR('POUR COMMENCER'!$D$10="CP",'POUR COMMENCER'!$D$10="CE1",'POUR COMMENCER'!$D$10="CE2"),IF('POUR COMMENCER'!$D$10='Liste-2niveaux'!$AM$3,'Liste-2niveaux'!$AM$11,IF('POUR COMMENCER'!$D$10='Liste-2niveaux'!$AS$3,'Liste-2niveaux'!$AS$11,"")),"")</f>
        <v/>
      </c>
      <c r="I7" s="98" t="str">
        <f t="shared" ref="I7:I12" si="2">IF(H7="","",IF(H7&lt;$F7,$F7-H7,""))</f>
        <v/>
      </c>
      <c r="J7" s="98" t="str">
        <f t="shared" ref="J7:J12" si="3">IF(H7="","",IF(H7&gt;$F7,H7-$F7,""))</f>
        <v/>
      </c>
      <c r="K7" s="79" t="s">
        <v>100</v>
      </c>
      <c r="M7" s="179" t="str">
        <f>IF(OR('POUR COMMENCER'!$E$10="CP",'POUR COMMENCER'!$E$10="CE1",'POUR COMMENCER'!$E$10="CE2"),IF('POUR COMMENCER'!$E$10='Liste-2niveaux'!$AM$3,'Liste-2niveaux'!$AM$11,IF('POUR COMMENCER'!$E$10='Liste-2niveaux'!$AS$3,'Liste-2niveaux'!$AS$11,"")),"")</f>
        <v/>
      </c>
      <c r="N7" s="98" t="str">
        <f t="shared" ref="N7:N12" si="4">IF(M7="","",IF(M7&lt;$F7,$F7-M7,""))</f>
        <v/>
      </c>
      <c r="O7" s="98" t="str">
        <f t="shared" ref="O7:O12" si="5">IF(M7="","",IF(M7&gt;$F7,M7-$F7,""))</f>
        <v/>
      </c>
      <c r="P7" s="79" t="str">
        <f t="shared" ref="P7:P12" si="6">K7</f>
        <v>F</v>
      </c>
    </row>
    <row r="8" spans="1:18" ht="15" customHeight="1" x14ac:dyDescent="0.3">
      <c r="A8" s="94" t="s">
        <v>64</v>
      </c>
      <c r="B8" s="59">
        <v>180</v>
      </c>
      <c r="C8" s="62">
        <f t="shared" si="0"/>
        <v>0.20833333333333334</v>
      </c>
      <c r="D8" s="63">
        <f>ROUNDUP($C8*60*2*2,-1)/2</f>
        <v>25</v>
      </c>
      <c r="E8" s="65">
        <v>1.7361111111111112E-2</v>
      </c>
      <c r="F8" s="95">
        <f t="shared" si="1"/>
        <v>0.19097222222222224</v>
      </c>
      <c r="H8" s="179" t="str">
        <f>IF(OR('POUR COMMENCER'!$D$10="CP",'POUR COMMENCER'!$D$10="CE1",'POUR COMMENCER'!$D$10="CE2"),IF('POUR COMMENCER'!$D$10='Liste-2niveaux'!$AM$3,'Liste-2niveaux'!$AM$4,IF('POUR COMMENCER'!$D$10='Liste-2niveaux'!$AS$3,'Liste-2niveaux'!$AS$4,"")),"")</f>
        <v/>
      </c>
      <c r="I8" s="98" t="str">
        <f t="shared" si="2"/>
        <v/>
      </c>
      <c r="J8" s="98" t="str">
        <f t="shared" si="3"/>
        <v/>
      </c>
      <c r="K8" s="80" t="s">
        <v>101</v>
      </c>
      <c r="M8" s="179" t="str">
        <f>IF(OR('POUR COMMENCER'!$E$10="CP",'POUR COMMENCER'!$E$10="CE1",'POUR COMMENCER'!$E$10="CE2"),IF('POUR COMMENCER'!$E$10='Liste-2niveaux'!$AM$3,'Liste-2niveaux'!$AM$4,IF('POUR COMMENCER'!$E$10='Liste-2niveaux'!$AS$3,'Liste-2niveaux'!$AS$4,"")),"")</f>
        <v/>
      </c>
      <c r="N8" s="98" t="str">
        <f t="shared" si="4"/>
        <v/>
      </c>
      <c r="O8" s="98" t="str">
        <f t="shared" si="5"/>
        <v/>
      </c>
      <c r="P8" s="80" t="str">
        <f t="shared" si="6"/>
        <v>M</v>
      </c>
    </row>
    <row r="9" spans="1:18" x14ac:dyDescent="0.3">
      <c r="A9" s="92" t="s">
        <v>65</v>
      </c>
      <c r="B9" s="58">
        <v>108</v>
      </c>
      <c r="C9" s="60">
        <f t="shared" si="0"/>
        <v>0.125</v>
      </c>
      <c r="D9" s="61">
        <f>ROUNDUP($C9*60*2*2,-1)/2</f>
        <v>15</v>
      </c>
      <c r="E9" s="64">
        <v>1.0416666666666666E-2</v>
      </c>
      <c r="F9" s="93">
        <f t="shared" si="1"/>
        <v>0.11458333333333333</v>
      </c>
      <c r="H9" s="179" t="str">
        <f>IF(OR('POUR COMMENCER'!$D$10="CP",'POUR COMMENCER'!$D$10="CE1",'POUR COMMENCER'!$D$10="CE2"),IF('POUR COMMENCER'!$D$10='Liste-2niveaux'!$AM$3,'Liste-2niveaux'!$AM$27,IF('POUR COMMENCER'!$D$10='Liste-2niveaux'!$AS$3,'Liste-2niveaux'!$AS$27,"")),"")</f>
        <v/>
      </c>
      <c r="I9" s="98" t="str">
        <f t="shared" si="2"/>
        <v/>
      </c>
      <c r="J9" s="98" t="str">
        <f t="shared" si="3"/>
        <v/>
      </c>
      <c r="K9" s="79" t="s">
        <v>29</v>
      </c>
      <c r="M9" s="179" t="str">
        <f>IF(OR('POUR COMMENCER'!$E$10="CP",'POUR COMMENCER'!$E$10="CE1",'POUR COMMENCER'!$E$10="CE2"),IF('POUR COMMENCER'!$E$10='Liste-2niveaux'!$AM$3,'Liste-2niveaux'!$AM$27,IF('POUR COMMENCER'!$E$10='Liste-2niveaux'!$AS$3,'Liste-2niveaux'!$AS$27,"")),"")</f>
        <v/>
      </c>
      <c r="N9" s="98" t="str">
        <f t="shared" si="4"/>
        <v/>
      </c>
      <c r="O9" s="98" t="str">
        <f t="shared" si="5"/>
        <v/>
      </c>
      <c r="P9" s="79" t="str">
        <f t="shared" si="6"/>
        <v>EPS</v>
      </c>
    </row>
    <row r="10" spans="1:18" x14ac:dyDescent="0.3">
      <c r="A10" s="94" t="s">
        <v>66</v>
      </c>
      <c r="B10" s="59">
        <v>54</v>
      </c>
      <c r="C10" s="62">
        <f t="shared" si="0"/>
        <v>6.25E-2</v>
      </c>
      <c r="D10" s="63">
        <f>ROUNDUP($C10*60*2*2,-1)/2</f>
        <v>10</v>
      </c>
      <c r="E10" s="65">
        <v>6.9444444444444441E-3</v>
      </c>
      <c r="F10" s="95">
        <f t="shared" si="1"/>
        <v>5.5555555555555552E-2</v>
      </c>
      <c r="H10" s="179" t="str">
        <f>IF(OR('POUR COMMENCER'!$D$10="CP",'POUR COMMENCER'!$D$10="CE1",'POUR COMMENCER'!$D$10="CE2"),IF('POUR COMMENCER'!$D$10='Liste-2niveaux'!$AM$3,'Liste-2niveaux'!$AM$34,IF('POUR COMMENCER'!$D$10='Liste-2niveaux'!$AS$3,'Liste-2niveaux'!$AS$34,"")),"")</f>
        <v/>
      </c>
      <c r="I10" s="98" t="str">
        <f t="shared" si="2"/>
        <v/>
      </c>
      <c r="J10" s="98" t="str">
        <f t="shared" si="3"/>
        <v/>
      </c>
      <c r="K10" s="80" t="s">
        <v>32</v>
      </c>
      <c r="M10" s="179" t="str">
        <f>IF(OR('POUR COMMENCER'!$E$10="CP",'POUR COMMENCER'!$E$10="CE1",'POUR COMMENCER'!$E$10="CE2"),IF('POUR COMMENCER'!$E$10='Liste-2niveaux'!$AM$3,'Liste-2niveaux'!$AM$34,IF('POUR COMMENCER'!$E$10='Liste-2niveaux'!$AS$3,'Liste-2niveaux'!$AS$34,"")),"")</f>
        <v/>
      </c>
      <c r="N10" s="98" t="str">
        <f t="shared" si="4"/>
        <v/>
      </c>
      <c r="O10" s="98" t="str">
        <f t="shared" si="5"/>
        <v/>
      </c>
      <c r="P10" s="80" t="str">
        <f t="shared" si="6"/>
        <v>LV</v>
      </c>
    </row>
    <row r="11" spans="1:18" x14ac:dyDescent="0.3">
      <c r="A11" s="92" t="s">
        <v>108</v>
      </c>
      <c r="B11" s="58">
        <v>90</v>
      </c>
      <c r="C11" s="60">
        <f t="shared" si="0"/>
        <v>0.10416666666666667</v>
      </c>
      <c r="D11" s="61">
        <f>ROUND($C11*60*2*2,-1)/2</f>
        <v>15</v>
      </c>
      <c r="E11" s="64">
        <v>6.9444444444444441E-3</v>
      </c>
      <c r="F11" s="93">
        <f t="shared" si="1"/>
        <v>9.7222222222222224E-2</v>
      </c>
      <c r="H11" s="179" t="str">
        <f>IF(OR('POUR COMMENCER'!$D$10="CP",'POUR COMMENCER'!$D$10="CE1",'POUR COMMENCER'!$D$10="CE2"),IF('POUR COMMENCER'!$D$10='Liste-2niveaux'!$AM$3,'Liste-2niveaux'!$AM$30,IF('POUR COMMENCER'!$D$10='Liste-2niveaux'!$AS$3,'Liste-2niveaux'!$AS$30,"")),"")</f>
        <v/>
      </c>
      <c r="I11" s="98" t="str">
        <f t="shared" si="2"/>
        <v/>
      </c>
      <c r="J11" s="98" t="str">
        <f t="shared" si="3"/>
        <v/>
      </c>
      <c r="K11" s="79" t="s">
        <v>11</v>
      </c>
      <c r="M11" s="179" t="str">
        <f>IF(OR('POUR COMMENCER'!$E$10="CP",'POUR COMMENCER'!$E$10="CE1",'POUR COMMENCER'!$E$10="CE2"),IF('POUR COMMENCER'!$E$10='Liste-2niveaux'!$AM$3,'Liste-2niveaux'!$AM$30,IF('POUR COMMENCER'!$E$10='Liste-2niveaux'!$AS$3,'Liste-2niveaux'!$AS$30,"")),"")</f>
        <v/>
      </c>
      <c r="N11" s="98" t="str">
        <f t="shared" si="4"/>
        <v/>
      </c>
      <c r="O11" s="98" t="str">
        <f t="shared" si="5"/>
        <v/>
      </c>
      <c r="P11" s="79" t="str">
        <f t="shared" si="6"/>
        <v>DDM</v>
      </c>
    </row>
    <row r="12" spans="1:18" x14ac:dyDescent="0.3">
      <c r="A12" s="94" t="s">
        <v>144</v>
      </c>
      <c r="B12" s="59">
        <v>72</v>
      </c>
      <c r="C12" s="62">
        <f t="shared" si="0"/>
        <v>8.3333333333333329E-2</v>
      </c>
      <c r="D12" s="63">
        <f>ROUND($C12*60*2*2,-1)/2</f>
        <v>10</v>
      </c>
      <c r="E12" s="65">
        <v>6.9444444444444441E-3</v>
      </c>
      <c r="F12" s="95">
        <f t="shared" si="1"/>
        <v>7.6388888888888881E-2</v>
      </c>
      <c r="H12" s="179" t="str">
        <f>IF(OR('POUR COMMENCER'!$D$10="CP",'POUR COMMENCER'!$D$10="CE1",'POUR COMMENCER'!$D$10="CE2"),IF('POUR COMMENCER'!$D$10='Liste-2niveaux'!$AM$3,'Liste-2niveaux'!$AM$22,IF('POUR COMMENCER'!$D$10='Liste-2niveaux'!$AS$3,'Liste-2niveaux'!$AS$22,"")),"")</f>
        <v/>
      </c>
      <c r="I12" s="98" t="str">
        <f t="shared" si="2"/>
        <v/>
      </c>
      <c r="J12" s="98" t="str">
        <f t="shared" si="3"/>
        <v/>
      </c>
      <c r="K12" s="80" t="s">
        <v>112</v>
      </c>
      <c r="M12" s="179" t="str">
        <f>IF(OR('POUR COMMENCER'!$E$10="CP",'POUR COMMENCER'!$E$10="CE1",'POUR COMMENCER'!$E$10="CE2"),IF('POUR COMMENCER'!$E$10='Liste-2niveaux'!$AM$3,'Liste-2niveaux'!$AM$22,IF('POUR COMMENCER'!$E$10='Liste-2niveaux'!$AS$3,'Liste-2niveaux'!$AS$22,"")),"")</f>
        <v/>
      </c>
      <c r="N12" s="98" t="str">
        <f t="shared" si="4"/>
        <v/>
      </c>
      <c r="O12" s="98" t="str">
        <f t="shared" si="5"/>
        <v/>
      </c>
      <c r="P12" s="80" t="str">
        <f t="shared" si="6"/>
        <v>Prat. Art.</v>
      </c>
      <c r="R12" t="s">
        <v>97</v>
      </c>
    </row>
    <row r="13" spans="1:18" x14ac:dyDescent="0.3">
      <c r="A13" s="87" t="s">
        <v>67</v>
      </c>
      <c r="B13" s="88">
        <f>SUM(B7:B12)</f>
        <v>864</v>
      </c>
      <c r="C13" s="89">
        <f>SUM(C7:C12)</f>
        <v>1</v>
      </c>
      <c r="D13" s="88">
        <f>SUM(D7:D12)</f>
        <v>125</v>
      </c>
      <c r="E13" s="90">
        <f>SUM(E7:E12)</f>
        <v>8.3333333333333343E-2</v>
      </c>
      <c r="F13" s="91">
        <f>SUM(F7:F12)</f>
        <v>0.91666666666666674</v>
      </c>
      <c r="H13" s="104">
        <f>SUM(H7:H12)</f>
        <v>0</v>
      </c>
      <c r="I13" s="67"/>
      <c r="J13" s="67"/>
      <c r="K13" s="67"/>
      <c r="M13" s="104">
        <f>SUM(M7:M12)</f>
        <v>0</v>
      </c>
      <c r="N13" s="67"/>
      <c r="O13" s="67"/>
      <c r="P13" s="67"/>
    </row>
    <row r="15" spans="1:18" ht="18" thickBot="1" x14ac:dyDescent="0.5">
      <c r="A15" s="235" t="s">
        <v>71</v>
      </c>
      <c r="B15" s="236"/>
      <c r="C15" s="236"/>
      <c r="D15" s="236"/>
      <c r="E15" s="236"/>
      <c r="F15" s="237"/>
    </row>
    <row r="16" spans="1:18" ht="15" thickBot="1" x14ac:dyDescent="0.35">
      <c r="A16" s="238" t="s">
        <v>122</v>
      </c>
      <c r="B16" s="239"/>
      <c r="C16" s="239"/>
      <c r="D16" s="239"/>
      <c r="E16" s="239"/>
      <c r="F16" s="240"/>
      <c r="H16" s="221" t="str">
        <f>IF(H21="","CYCLE 3",CONCATENATE("CYCLE 3"&amp;" : "&amp;'POUR COMMENCER'!D10))</f>
        <v>CYCLE 3</v>
      </c>
      <c r="I16" s="222"/>
      <c r="J16" s="222"/>
      <c r="K16" s="223"/>
      <c r="M16" s="221" t="str">
        <f>IF(M21="","CYCLE 3",CONCATENATE("CYCLE 3"&amp;" : "&amp;'POUR COMMENCER'!E10))</f>
        <v>CYCLE 3</v>
      </c>
      <c r="N16" s="222"/>
      <c r="O16" s="222"/>
      <c r="P16" s="223"/>
    </row>
    <row r="17" spans="1:16" ht="15" customHeight="1" x14ac:dyDescent="0.3">
      <c r="A17" s="225" t="s">
        <v>58</v>
      </c>
      <c r="B17" s="241" t="s">
        <v>123</v>
      </c>
      <c r="C17" s="241" t="s">
        <v>59</v>
      </c>
      <c r="D17" s="241" t="s">
        <v>105</v>
      </c>
      <c r="E17" s="241" t="s">
        <v>104</v>
      </c>
      <c r="F17" s="242" t="s">
        <v>73</v>
      </c>
      <c r="H17" s="224" t="s">
        <v>74</v>
      </c>
      <c r="I17" s="227" t="s">
        <v>60</v>
      </c>
      <c r="J17" s="227"/>
      <c r="K17" s="229" t="s">
        <v>58</v>
      </c>
      <c r="M17" s="224" t="s">
        <v>74</v>
      </c>
      <c r="N17" s="227" t="s">
        <v>60</v>
      </c>
      <c r="O17" s="227"/>
      <c r="P17" s="229" t="s">
        <v>58</v>
      </c>
    </row>
    <row r="18" spans="1:16" x14ac:dyDescent="0.3">
      <c r="A18" s="225"/>
      <c r="B18" s="241"/>
      <c r="C18" s="241"/>
      <c r="D18" s="241"/>
      <c r="E18" s="241"/>
      <c r="F18" s="242"/>
      <c r="H18" s="225"/>
      <c r="I18" s="228"/>
      <c r="J18" s="228"/>
      <c r="K18" s="230"/>
      <c r="M18" s="225"/>
      <c r="N18" s="228"/>
      <c r="O18" s="228"/>
      <c r="P18" s="230"/>
    </row>
    <row r="19" spans="1:16" x14ac:dyDescent="0.3">
      <c r="A19" s="225"/>
      <c r="B19" s="241"/>
      <c r="C19" s="241"/>
      <c r="D19" s="241"/>
      <c r="E19" s="241"/>
      <c r="F19" s="242"/>
      <c r="H19" s="225"/>
      <c r="I19" s="228"/>
      <c r="J19" s="228"/>
      <c r="K19" s="230"/>
      <c r="M19" s="225"/>
      <c r="N19" s="228"/>
      <c r="O19" s="228"/>
      <c r="P19" s="230"/>
    </row>
    <row r="20" spans="1:16" ht="43.5" customHeight="1" x14ac:dyDescent="0.3">
      <c r="A20" s="225"/>
      <c r="B20" s="241"/>
      <c r="C20" s="241"/>
      <c r="D20" s="241"/>
      <c r="E20" s="241"/>
      <c r="F20" s="242"/>
      <c r="H20" s="226"/>
      <c r="I20" s="66" t="s">
        <v>61</v>
      </c>
      <c r="J20" s="66" t="s">
        <v>62</v>
      </c>
      <c r="K20" s="231"/>
      <c r="M20" s="226"/>
      <c r="N20" s="66" t="s">
        <v>61</v>
      </c>
      <c r="O20" s="66" t="s">
        <v>62</v>
      </c>
      <c r="P20" s="231"/>
    </row>
    <row r="21" spans="1:16" ht="13.8" customHeight="1" x14ac:dyDescent="0.3">
      <c r="A21" s="83" t="s">
        <v>63</v>
      </c>
      <c r="B21" s="68">
        <v>288</v>
      </c>
      <c r="C21" s="69">
        <f>B21/36/24</f>
        <v>0.33333333333333331</v>
      </c>
      <c r="D21" s="70">
        <f>ROUNDUP($C21*60*2*2,-1)/2</f>
        <v>40</v>
      </c>
      <c r="E21" s="71">
        <v>2.0833333333333332E-2</v>
      </c>
      <c r="F21" s="84">
        <f>C21-E21</f>
        <v>0.3125</v>
      </c>
      <c r="H21" s="99" t="str">
        <f>IF(OR('POUR COMMENCER'!$D$10="CM1",'POUR COMMENCER'!$D$10="CM2"),IF('POUR COMMENCER'!$D$10='Liste-2niveaux'!$AM$3,'Liste-2niveaux'!$AM$11,IF('POUR COMMENCER'!$D$10='Liste-2niveaux'!$AS$3,'Liste-2niveaux'!$AS$11,"")),"")</f>
        <v/>
      </c>
      <c r="I21" s="98" t="str">
        <f>IF(H21="","",IF(H21&lt;$F21,$F21-H21,""))</f>
        <v/>
      </c>
      <c r="J21" s="98" t="str">
        <f>IF(H21="","",IF(H21&gt;$F21,H21-$F21,""))</f>
        <v/>
      </c>
      <c r="K21" s="81" t="str">
        <f>K7</f>
        <v>F</v>
      </c>
      <c r="M21" s="99" t="str">
        <f>IF(OR('POUR COMMENCER'!$E$10="CM1",'POUR COMMENCER'!$E$10="CM2"),IF('POUR COMMENCER'!$E$10='Liste-2niveaux'!$AM$3,'Liste-2niveaux'!$AM$11,IF('POUR COMMENCER'!$E$10='Liste-2niveaux'!$AS$3,'Liste-2niveaux'!$AS$11,"")),"")</f>
        <v/>
      </c>
      <c r="N21" s="98" t="str">
        <f>IF(M21="","",IF(M21&lt;$F21,$F21-M21,""))</f>
        <v/>
      </c>
      <c r="O21" s="98" t="str">
        <f>IF(M21="","",IF(M21&gt;$F21,M21-$F21,""))</f>
        <v/>
      </c>
      <c r="P21" s="81" t="str">
        <f t="shared" ref="P21:P27" si="7">K21</f>
        <v>F</v>
      </c>
    </row>
    <row r="22" spans="1:16" ht="13.8" customHeight="1" x14ac:dyDescent="0.3">
      <c r="A22" s="85" t="s">
        <v>64</v>
      </c>
      <c r="B22" s="72">
        <v>180</v>
      </c>
      <c r="C22" s="73">
        <f t="shared" ref="C22:C27" si="8">B22/36/24</f>
        <v>0.20833333333333334</v>
      </c>
      <c r="D22" s="74">
        <f>ROUNDUP($C22*60*2*2,-1)/2</f>
        <v>25</v>
      </c>
      <c r="E22" s="75">
        <v>1.7361111111111112E-2</v>
      </c>
      <c r="F22" s="97">
        <f t="shared" ref="F22:F27" si="9">C22-E22</f>
        <v>0.19097222222222224</v>
      </c>
      <c r="H22" s="99" t="str">
        <f>IF(OR('POUR COMMENCER'!$D$10="CM1",'POUR COMMENCER'!$D$10="CM2"),IF('POUR COMMENCER'!$D$10='Liste-2niveaux'!$AM$3,'Liste-2niveaux'!$AM$4,IF('POUR COMMENCER'!$D$10='Liste-2niveaux'!$AS$3,'Liste-2niveaux'!$AS$4,"")),"")</f>
        <v/>
      </c>
      <c r="I22" s="98" t="str">
        <f t="shared" ref="I22:I27" si="10">IF(H22="","",IF(H22&lt;$F22,$F22-H22,""))</f>
        <v/>
      </c>
      <c r="J22" s="98" t="str">
        <f t="shared" ref="J22:J27" si="11">IF(H22="","",IF(H22&gt;$F22,H22-$F22,""))</f>
        <v/>
      </c>
      <c r="K22" s="82" t="str">
        <f>K8</f>
        <v>M</v>
      </c>
      <c r="M22" s="99" t="str">
        <f>IF(OR('POUR COMMENCER'!$E$10="CM1",'POUR COMMENCER'!$E$10="CM2"),IF('POUR COMMENCER'!$E$10='Liste-2niveaux'!$AM$3,'Liste-2niveaux'!$AM$4,IF('POUR COMMENCER'!$E$10='Liste-2niveaux'!$AS$3,'Liste-2niveaux'!$AS$4,"")),"")</f>
        <v/>
      </c>
      <c r="N22" s="98" t="str">
        <f t="shared" ref="N22:N27" si="12">IF(M22="","",IF(M22&lt;$F22,$F22-M22,""))</f>
        <v/>
      </c>
      <c r="O22" s="98" t="str">
        <f t="shared" ref="O22:O27" si="13">IF(M22="","",IF(M22&gt;$F22,M22-$F22,""))</f>
        <v/>
      </c>
      <c r="P22" s="82" t="str">
        <f t="shared" si="7"/>
        <v>M</v>
      </c>
    </row>
    <row r="23" spans="1:16" ht="13.8" customHeight="1" x14ac:dyDescent="0.3">
      <c r="A23" s="83" t="s">
        <v>65</v>
      </c>
      <c r="B23" s="68">
        <v>108</v>
      </c>
      <c r="C23" s="69">
        <f t="shared" si="8"/>
        <v>0.125</v>
      </c>
      <c r="D23" s="70">
        <f>ROUNDUP($C23*60*2*2,-1)/2</f>
        <v>15</v>
      </c>
      <c r="E23" s="71">
        <v>1.0416666666666666E-2</v>
      </c>
      <c r="F23" s="84">
        <f t="shared" si="9"/>
        <v>0.11458333333333333</v>
      </c>
      <c r="H23" s="99" t="str">
        <f>IF(OR('POUR COMMENCER'!$D$10="CM1",'POUR COMMENCER'!$D$10="CM2"),IF('POUR COMMENCER'!$D$10='Liste-2niveaux'!$AM$3,'Liste-2niveaux'!$AM$27,IF('POUR COMMENCER'!$D$10='Liste-2niveaux'!$AS$3,'Liste-2niveaux'!$AS$27,"")),"")</f>
        <v/>
      </c>
      <c r="I23" s="98" t="str">
        <f t="shared" si="10"/>
        <v/>
      </c>
      <c r="J23" s="98" t="str">
        <f t="shared" si="11"/>
        <v/>
      </c>
      <c r="K23" s="81" t="str">
        <f>K9</f>
        <v>EPS</v>
      </c>
      <c r="M23" s="99" t="str">
        <f>IF(OR('POUR COMMENCER'!$E$10="CM1",'POUR COMMENCER'!$E$10="CM2"),IF('POUR COMMENCER'!$E$10='Liste-2niveaux'!$AM$3,'Liste-2niveaux'!$AM$27,IF('POUR COMMENCER'!$E$10='Liste-2niveaux'!$AS$3,'Liste-2niveaux'!$AS$27,"")),"")</f>
        <v/>
      </c>
      <c r="N23" s="98" t="str">
        <f t="shared" si="12"/>
        <v/>
      </c>
      <c r="O23" s="98" t="str">
        <f t="shared" si="13"/>
        <v/>
      </c>
      <c r="P23" s="81" t="str">
        <f t="shared" si="7"/>
        <v>EPS</v>
      </c>
    </row>
    <row r="24" spans="1:16" ht="13.8" customHeight="1" x14ac:dyDescent="0.3">
      <c r="A24" s="85" t="s">
        <v>66</v>
      </c>
      <c r="B24" s="72">
        <v>54</v>
      </c>
      <c r="C24" s="73">
        <f t="shared" si="8"/>
        <v>6.25E-2</v>
      </c>
      <c r="D24" s="74">
        <f>ROUNDUP($C24*60*2*2,-1)/2</f>
        <v>10</v>
      </c>
      <c r="E24" s="75">
        <v>6.9444444444444441E-3</v>
      </c>
      <c r="F24" s="97">
        <f t="shared" si="9"/>
        <v>5.5555555555555552E-2</v>
      </c>
      <c r="H24" s="99" t="str">
        <f>IF(OR('POUR COMMENCER'!$D$10="CM1",'POUR COMMENCER'!$D$10="CM2"),IF('POUR COMMENCER'!$D$10='Liste-2niveaux'!$AM$3,'Liste-2niveaux'!$AM$34,IF('POUR COMMENCER'!$D$10='Liste-2niveaux'!$AS$3,'Liste-2niveaux'!$AS$34,"")),"")</f>
        <v/>
      </c>
      <c r="I24" s="98" t="str">
        <f t="shared" si="10"/>
        <v/>
      </c>
      <c r="J24" s="98" t="str">
        <f t="shared" si="11"/>
        <v/>
      </c>
      <c r="K24" s="82" t="str">
        <f>K10</f>
        <v>LV</v>
      </c>
      <c r="M24" s="99" t="str">
        <f>IF(OR('POUR COMMENCER'!$E$10="CM1",'POUR COMMENCER'!$E$10="CM2"),IF('POUR COMMENCER'!$E$10='Liste-2niveaux'!$AM$3,'Liste-2niveaux'!$AM$34,IF('POUR COMMENCER'!$E$10='Liste-2niveaux'!$AS$3,'Liste-2niveaux'!$AS$34,"")),"")</f>
        <v/>
      </c>
      <c r="N24" s="98" t="str">
        <f t="shared" si="12"/>
        <v/>
      </c>
      <c r="O24" s="98" t="str">
        <f t="shared" si="13"/>
        <v/>
      </c>
      <c r="P24" s="82" t="str">
        <f t="shared" si="7"/>
        <v>LV</v>
      </c>
    </row>
    <row r="25" spans="1:16" ht="13.8" customHeight="1" x14ac:dyDescent="0.3">
      <c r="A25" s="83" t="s">
        <v>109</v>
      </c>
      <c r="B25" s="68">
        <v>72</v>
      </c>
      <c r="C25" s="69">
        <f t="shared" si="8"/>
        <v>8.3333333333333329E-2</v>
      </c>
      <c r="D25" s="70">
        <f>ROUND($C25*60*2*2,-1)/2</f>
        <v>10</v>
      </c>
      <c r="E25" s="71">
        <v>6.9444444444444441E-3</v>
      </c>
      <c r="F25" s="84">
        <f t="shared" si="9"/>
        <v>7.6388888888888881E-2</v>
      </c>
      <c r="H25" s="99" t="str">
        <f>IF(OR('POUR COMMENCER'!$D$10="CM1",'POUR COMMENCER'!$D$10="CM2"),IF('POUR COMMENCER'!$D$10='Liste-2niveaux'!$AM$3,'Liste-2niveaux'!$AM$40,IF('POUR COMMENCER'!$D$10='Liste-2niveaux'!$AS$3,'Liste-2niveaux'!$AS$40,"")),"")</f>
        <v/>
      </c>
      <c r="I25" s="98" t="str">
        <f t="shared" si="10"/>
        <v/>
      </c>
      <c r="J25" s="98" t="str">
        <f t="shared" si="11"/>
        <v/>
      </c>
      <c r="K25" s="81" t="s">
        <v>37</v>
      </c>
      <c r="M25" s="99" t="str">
        <f>IF(OR('POUR COMMENCER'!$E$10="CM1",'POUR COMMENCER'!$E$10="CM2"),IF('POUR COMMENCER'!$E$10='Liste-2niveaux'!$AM$3,'Liste-2niveaux'!$AM$40,IF('POUR COMMENCER'!$E$10='Liste-2niveaux'!$AS$3,'Liste-2niveaux'!$AS$40,"")),"")</f>
        <v/>
      </c>
      <c r="N25" s="98" t="str">
        <f t="shared" si="12"/>
        <v/>
      </c>
      <c r="O25" s="98" t="str">
        <f t="shared" si="13"/>
        <v/>
      </c>
      <c r="P25" s="81" t="str">
        <f t="shared" si="7"/>
        <v>S</v>
      </c>
    </row>
    <row r="26" spans="1:16" ht="29.55" customHeight="1" x14ac:dyDescent="0.3">
      <c r="A26" s="85" t="s">
        <v>145</v>
      </c>
      <c r="B26" s="72">
        <v>72</v>
      </c>
      <c r="C26" s="73">
        <f t="shared" si="8"/>
        <v>8.3333333333333329E-2</v>
      </c>
      <c r="D26" s="74">
        <f>ROUND($C26*60*2*2,-1)/2</f>
        <v>10</v>
      </c>
      <c r="E26" s="75">
        <v>1.0416666666666666E-2</v>
      </c>
      <c r="F26" s="97">
        <f t="shared" si="9"/>
        <v>7.2916666666666657E-2</v>
      </c>
      <c r="H26" s="99" t="str">
        <f>IF(OR('POUR COMMENCER'!$D$10="CM1",'POUR COMMENCER'!$D$10="CM2"),IF('POUR COMMENCER'!$D$10='Liste-2niveaux'!$AM$3,'Liste-2niveaux'!$AM$22,IF('POUR COMMENCER'!$D$10='Liste-2niveaux'!$AS$3,'Liste-2niveaux'!$AS$22,"")),"")</f>
        <v/>
      </c>
      <c r="I26" s="98" t="str">
        <f t="shared" si="10"/>
        <v/>
      </c>
      <c r="J26" s="98" t="str">
        <f t="shared" si="11"/>
        <v/>
      </c>
      <c r="K26" s="82" t="str">
        <f>K12</f>
        <v>Prat. Art.</v>
      </c>
      <c r="M26" s="99" t="str">
        <f>IF(OR('POUR COMMENCER'!$E$10="CM1",'POUR COMMENCER'!$E$10="CM2"),IF('POUR COMMENCER'!$E$10='Liste-2niveaux'!$AM$3,'Liste-2niveaux'!$AM$22,IF('POUR COMMENCER'!$E$10='Liste-2niveaux'!$AS$3,'Liste-2niveaux'!$AS$22,"")),"")</f>
        <v/>
      </c>
      <c r="N26" s="98" t="str">
        <f t="shared" si="12"/>
        <v/>
      </c>
      <c r="O26" s="98" t="str">
        <f t="shared" si="13"/>
        <v/>
      </c>
      <c r="P26" s="82" t="str">
        <f t="shared" si="7"/>
        <v>Prat. Art.</v>
      </c>
    </row>
    <row r="27" spans="1:16" ht="29.55" customHeight="1" x14ac:dyDescent="0.3">
      <c r="A27" s="86" t="s">
        <v>110</v>
      </c>
      <c r="B27" s="76">
        <v>90</v>
      </c>
      <c r="C27" s="77">
        <f t="shared" si="8"/>
        <v>0.10416666666666667</v>
      </c>
      <c r="D27" s="96">
        <f>ROUND($C27*60*2*2,-1)/2</f>
        <v>15</v>
      </c>
      <c r="E27" s="78">
        <v>1.0416666666666666E-2</v>
      </c>
      <c r="F27" s="84">
        <f t="shared" si="9"/>
        <v>9.375E-2</v>
      </c>
      <c r="H27" s="99" t="str">
        <f>IF(OR('POUR COMMENCER'!$D$10="CM1",'POUR COMMENCER'!$D$10="CM2"),IF('POUR COMMENCER'!$D$10='Liste-2niveaux'!$AM$3,'Liste-2niveaux'!$AM$43,IF('POUR COMMENCER'!$D$10='Liste-2niveaux'!$AS$3,'Liste-2niveaux'!$AS$43,"")),"")</f>
        <v/>
      </c>
      <c r="I27" s="98" t="str">
        <f t="shared" si="10"/>
        <v/>
      </c>
      <c r="J27" s="98" t="str">
        <f t="shared" si="11"/>
        <v/>
      </c>
      <c r="K27" s="81" t="s">
        <v>120</v>
      </c>
      <c r="M27" s="99" t="str">
        <f>IF(OR('POUR COMMENCER'!$E$10="CM1",'POUR COMMENCER'!$E$10="CM2"),IF('POUR COMMENCER'!$E$10='Liste-2niveaux'!$AM$3,'Liste-2niveaux'!$AM$43,IF('POUR COMMENCER'!$E$10='Liste-2niveaux'!$AS$3,'Liste-2niveaux'!$AS$43,"")),"")</f>
        <v/>
      </c>
      <c r="N27" s="98" t="str">
        <f t="shared" si="12"/>
        <v/>
      </c>
      <c r="O27" s="98" t="str">
        <f t="shared" si="13"/>
        <v/>
      </c>
      <c r="P27" s="81" t="str">
        <f t="shared" si="7"/>
        <v>H / Géo / EMC</v>
      </c>
    </row>
    <row r="28" spans="1:16" x14ac:dyDescent="0.3">
      <c r="A28" s="87" t="s">
        <v>67</v>
      </c>
      <c r="B28" s="88">
        <f>SUM(B21:B27)</f>
        <v>864</v>
      </c>
      <c r="C28" s="89">
        <f>SUM(C21:C27)</f>
        <v>1</v>
      </c>
      <c r="D28" s="88">
        <f>SUM(D21:D27)</f>
        <v>125</v>
      </c>
      <c r="E28" s="90">
        <f>SUM(E21:E27)</f>
        <v>8.3333333333333343E-2</v>
      </c>
      <c r="F28" s="91">
        <f>SUM(F21:F27)</f>
        <v>0.91666666666666663</v>
      </c>
      <c r="H28" s="104">
        <f>SUM(H21:H27)</f>
        <v>0</v>
      </c>
      <c r="I28" s="103"/>
      <c r="J28" s="67"/>
      <c r="K28" s="67"/>
      <c r="M28" s="104">
        <f>SUM(M21:M27)</f>
        <v>0</v>
      </c>
      <c r="N28" s="103"/>
      <c r="O28" s="67"/>
      <c r="P28" s="67"/>
    </row>
    <row r="29" spans="1:16" x14ac:dyDescent="0.3">
      <c r="H29" t="str">
        <f>"+APC+récrés+Pause"</f>
        <v>+APC+récrés+Pause</v>
      </c>
    </row>
    <row r="30" spans="1:16" x14ac:dyDescent="0.3">
      <c r="H30" s="2">
        <f>H28+E28</f>
        <v>8.3333333333333343E-2</v>
      </c>
    </row>
  </sheetData>
  <sheetProtection sheet="1" objects="1" scenarios="1" selectLockedCells="1" selectUnlockedCells="1"/>
  <mergeCells count="32">
    <mergeCell ref="M16:P16"/>
    <mergeCell ref="M17:M20"/>
    <mergeCell ref="N17:O19"/>
    <mergeCell ref="P17:P20"/>
    <mergeCell ref="H17:H20"/>
    <mergeCell ref="I17:J19"/>
    <mergeCell ref="K17:K20"/>
    <mergeCell ref="H16:K16"/>
    <mergeCell ref="A15:F15"/>
    <mergeCell ref="A16:F16"/>
    <mergeCell ref="A17:A20"/>
    <mergeCell ref="B17:B20"/>
    <mergeCell ref="C17:C20"/>
    <mergeCell ref="D17:D20"/>
    <mergeCell ref="E17:E20"/>
    <mergeCell ref="F17:F20"/>
    <mergeCell ref="I3:J5"/>
    <mergeCell ref="A1:F1"/>
    <mergeCell ref="A2:F2"/>
    <mergeCell ref="A3:A6"/>
    <mergeCell ref="B3:B6"/>
    <mergeCell ref="C3:C6"/>
    <mergeCell ref="D3:D6"/>
    <mergeCell ref="E3:E6"/>
    <mergeCell ref="F3:F6"/>
    <mergeCell ref="H3:H6"/>
    <mergeCell ref="H2:K2"/>
    <mergeCell ref="M2:P2"/>
    <mergeCell ref="M3:M6"/>
    <mergeCell ref="N3:O5"/>
    <mergeCell ref="P3:P6"/>
    <mergeCell ref="K3:K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857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4.4" x14ac:dyDescent="0.3"/>
  <cols>
    <col min="1" max="1" width="11.44140625" style="5" customWidth="1"/>
    <col min="2" max="2" width="6" style="5" customWidth="1"/>
    <col min="3" max="4" width="6" style="19" customWidth="1"/>
    <col min="5" max="11" width="6" style="14" customWidth="1"/>
    <col min="12" max="12" width="9" style="14" hidden="1" customWidth="1"/>
    <col min="13" max="13" width="8.33203125" style="37" hidden="1" customWidth="1"/>
    <col min="14" max="14" width="18" customWidth="1"/>
    <col min="17" max="17" width="2.77734375" customWidth="1"/>
    <col min="18" max="18" width="8.109375" customWidth="1"/>
    <col min="19" max="19" width="2.6640625" customWidth="1"/>
    <col min="20" max="20" width="3" customWidth="1"/>
    <col min="21" max="23" width="10.77734375" style="2"/>
  </cols>
  <sheetData>
    <row r="1" spans="1:20" x14ac:dyDescent="0.3">
      <c r="A1" s="8"/>
      <c r="B1" s="124"/>
      <c r="C1" s="17"/>
      <c r="D1" s="17"/>
      <c r="E1" s="10"/>
      <c r="F1" s="10"/>
      <c r="G1" s="10"/>
      <c r="H1" s="10"/>
      <c r="I1" s="10"/>
      <c r="J1" s="10"/>
      <c r="K1" s="10"/>
      <c r="L1" s="141"/>
    </row>
    <row r="2" spans="1:20" ht="36.6" x14ac:dyDescent="0.85">
      <c r="A2" s="243" t="s">
        <v>0</v>
      </c>
      <c r="B2" s="244"/>
      <c r="C2" s="244"/>
      <c r="D2" s="244"/>
      <c r="E2" s="244"/>
      <c r="F2" s="244"/>
      <c r="G2" s="244"/>
      <c r="H2" s="244"/>
      <c r="I2" s="244"/>
      <c r="J2" s="244"/>
      <c r="K2" s="245"/>
      <c r="L2" s="142"/>
      <c r="N2" s="152"/>
      <c r="O2" s="7"/>
      <c r="P2" s="7"/>
      <c r="Q2" s="7"/>
      <c r="R2" s="7"/>
      <c r="S2" s="7"/>
      <c r="T2" s="7"/>
    </row>
    <row r="3" spans="1:20" ht="29.25" customHeight="1" x14ac:dyDescent="0.3">
      <c r="A3" s="246" t="s">
        <v>103</v>
      </c>
      <c r="B3" s="247"/>
      <c r="C3" s="247"/>
      <c r="D3" s="247"/>
      <c r="E3" s="247"/>
      <c r="F3" s="247"/>
      <c r="G3" s="247"/>
      <c r="H3" s="247"/>
      <c r="I3" s="247"/>
      <c r="J3" s="247"/>
      <c r="K3" s="248"/>
      <c r="L3" s="141"/>
      <c r="N3" s="153"/>
      <c r="O3" s="7"/>
      <c r="P3" s="7"/>
      <c r="Q3" s="7"/>
      <c r="R3" s="7"/>
      <c r="S3" s="7"/>
      <c r="T3" s="7"/>
    </row>
    <row r="4" spans="1:20" x14ac:dyDescent="0.3">
      <c r="A4" s="249" t="s">
        <v>141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41"/>
      <c r="O4" s="7"/>
      <c r="P4" s="36"/>
      <c r="Q4" s="36"/>
      <c r="R4" s="36"/>
      <c r="S4" s="7"/>
      <c r="T4" s="7"/>
    </row>
    <row r="5" spans="1:20" s="2" customFormat="1" x14ac:dyDescent="0.3">
      <c r="A5" s="131" t="s">
        <v>1</v>
      </c>
      <c r="B5" s="254" t="s">
        <v>2</v>
      </c>
      <c r="C5" s="254"/>
      <c r="D5" s="255" t="s">
        <v>3</v>
      </c>
      <c r="E5" s="255"/>
      <c r="F5" s="255" t="s">
        <v>4</v>
      </c>
      <c r="G5" s="255"/>
      <c r="H5" s="255" t="s">
        <v>5</v>
      </c>
      <c r="I5" s="255"/>
      <c r="J5" s="255" t="s">
        <v>6</v>
      </c>
      <c r="K5" s="255"/>
      <c r="L5" s="141"/>
      <c r="M5" s="37"/>
      <c r="N5" s="250" t="s">
        <v>12</v>
      </c>
      <c r="O5" s="251"/>
      <c r="P5" s="251"/>
      <c r="Q5" s="251"/>
      <c r="R5" s="251"/>
      <c r="S5" s="31"/>
      <c r="T5" s="32"/>
    </row>
    <row r="6" spans="1:20" s="2" customFormat="1" ht="10.8" customHeight="1" x14ac:dyDescent="0.3">
      <c r="A6" s="131"/>
      <c r="B6" s="205"/>
      <c r="C6" s="207"/>
      <c r="D6" s="207"/>
      <c r="E6" s="207"/>
      <c r="F6" s="207"/>
      <c r="G6" s="207"/>
      <c r="H6" s="207"/>
      <c r="I6" s="207"/>
      <c r="J6" s="207"/>
      <c r="K6" s="207"/>
      <c r="L6" s="141"/>
      <c r="M6" s="37"/>
      <c r="N6" s="139"/>
      <c r="O6" s="33"/>
      <c r="P6" s="33"/>
      <c r="Q6" s="33"/>
      <c r="R6" s="33"/>
      <c r="S6" s="34"/>
      <c r="T6" s="35"/>
    </row>
    <row r="7" spans="1:20" s="2" customFormat="1" ht="8.25" customHeight="1" x14ac:dyDescent="0.3">
      <c r="A7" s="204" t="s">
        <v>98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41"/>
      <c r="M7" s="37"/>
      <c r="N7" s="139"/>
      <c r="O7" s="33"/>
      <c r="P7" s="33"/>
      <c r="Q7" s="33"/>
      <c r="R7" s="33"/>
      <c r="S7" s="34"/>
      <c r="T7" s="35"/>
    </row>
    <row r="8" spans="1:20" s="2" customFormat="1" ht="10.5" customHeight="1" x14ac:dyDescent="0.3">
      <c r="A8" s="4">
        <f>'POUR COMMENCER'!E13</f>
        <v>0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43">
        <f>A8</f>
        <v>0</v>
      </c>
      <c r="M8" s="4">
        <f>SMALL($L$1:$L$150,ROW()-7)</f>
        <v>0</v>
      </c>
      <c r="N8" s="252" t="s">
        <v>13</v>
      </c>
      <c r="O8" s="253"/>
      <c r="P8" s="253"/>
      <c r="Q8" s="253"/>
      <c r="R8" s="253"/>
      <c r="S8" s="7"/>
      <c r="T8" s="20"/>
    </row>
    <row r="9" spans="1:20" s="2" customFormat="1" ht="10.5" customHeight="1" x14ac:dyDescent="0.3">
      <c r="A9" s="4">
        <f>IF('POUR COMMENCER'!$E$14&gt;=A8,A8+'POUR COMMENCER'!$H$29,"")</f>
        <v>3.472222222222222E-3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21" t="str">
        <f>IF(AND(C9=C8,E9=E8,G9=G8,I9=I8,K9=K8,B9=B8,D9=D8,F9=F8,H9=H8,J9=J8),"",A9)</f>
        <v/>
      </c>
      <c r="M9" s="4" t="e">
        <f t="shared" ref="M9:M72" si="0">SMALL($L$1:$L$150,ROW()-7)</f>
        <v>#NUM!</v>
      </c>
      <c r="N9" s="21" t="s">
        <v>14</v>
      </c>
      <c r="O9" s="3"/>
      <c r="P9" s="3"/>
      <c r="Q9" s="3"/>
      <c r="R9" s="3"/>
      <c r="S9" s="7"/>
      <c r="T9" s="20"/>
    </row>
    <row r="10" spans="1:20" s="2" customFormat="1" ht="10.5" customHeight="1" x14ac:dyDescent="0.3">
      <c r="A10" s="4" t="str">
        <f>IF('POUR COMMENCER'!$E$14&gt;=A9,A9+'POUR COMMENCER'!$H$29,"")</f>
        <v/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21" t="str">
        <f t="shared" ref="L10:L73" si="1">IF(AND(C10=C9,E10=E9,G10=G9,I10=I9,K10=K9,B10=B9,D10=D9,F10=F9,H10=H9,J10=J9),"",A10)</f>
        <v/>
      </c>
      <c r="M10" s="4" t="e">
        <f t="shared" si="0"/>
        <v>#NUM!</v>
      </c>
      <c r="N10" s="22" t="s">
        <v>15</v>
      </c>
      <c r="O10" s="3" t="s">
        <v>16</v>
      </c>
      <c r="P10" s="3"/>
      <c r="Q10" s="3"/>
      <c r="R10" s="3"/>
      <c r="S10" s="7"/>
      <c r="T10" s="20"/>
    </row>
    <row r="11" spans="1:20" s="2" customFormat="1" ht="10.5" customHeight="1" x14ac:dyDescent="0.3">
      <c r="A11" s="4" t="e">
        <f>IF('POUR COMMENCER'!$E$14&gt;=A10,A10+'POUR COMMENCER'!$H$29,"")</f>
        <v>#VALUE!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21" t="str">
        <f t="shared" si="1"/>
        <v/>
      </c>
      <c r="M11" s="4" t="e">
        <f t="shared" si="0"/>
        <v>#NUM!</v>
      </c>
      <c r="N11" s="22"/>
      <c r="O11" s="3"/>
      <c r="P11" s="3"/>
      <c r="Q11" s="3"/>
      <c r="R11" s="3"/>
      <c r="S11" s="7"/>
      <c r="T11" s="20"/>
    </row>
    <row r="12" spans="1:20" s="2" customFormat="1" ht="10.5" customHeight="1" x14ac:dyDescent="0.3">
      <c r="A12" s="4" t="e">
        <f>IF('POUR COMMENCER'!$E$14&gt;=A11,A11+'POUR COMMENCER'!$H$29,"")</f>
        <v>#VALUE!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21" t="str">
        <f t="shared" si="1"/>
        <v/>
      </c>
      <c r="M12" s="4" t="e">
        <f t="shared" si="0"/>
        <v>#NUM!</v>
      </c>
      <c r="N12" s="22" t="s">
        <v>17</v>
      </c>
      <c r="O12" s="3" t="s">
        <v>133</v>
      </c>
      <c r="P12" s="3"/>
      <c r="Q12" s="3"/>
      <c r="R12" s="3"/>
      <c r="S12" s="7"/>
      <c r="T12" s="20"/>
    </row>
    <row r="13" spans="1:20" s="2" customFormat="1" ht="10.5" customHeight="1" x14ac:dyDescent="0.3">
      <c r="A13" s="4" t="e">
        <f>IF('POUR COMMENCER'!$E$14&gt;=A12,A12+'POUR COMMENCER'!$H$29,"")</f>
        <v>#VALUE!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21" t="str">
        <f t="shared" si="1"/>
        <v/>
      </c>
      <c r="M13" s="4" t="e">
        <f t="shared" si="0"/>
        <v>#NUM!</v>
      </c>
      <c r="N13" s="22" t="s">
        <v>127</v>
      </c>
      <c r="O13" s="3" t="s">
        <v>134</v>
      </c>
      <c r="P13" s="3"/>
      <c r="Q13" s="3"/>
      <c r="R13" s="3"/>
      <c r="S13" s="7"/>
      <c r="T13" s="20"/>
    </row>
    <row r="14" spans="1:20" s="2" customFormat="1" ht="10.5" customHeight="1" x14ac:dyDescent="0.3">
      <c r="A14" s="4" t="e">
        <f>IF('POUR COMMENCER'!$E$14&gt;=A13,A13+'POUR COMMENCER'!$H$29,"")</f>
        <v>#VALUE!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21" t="str">
        <f t="shared" si="1"/>
        <v/>
      </c>
      <c r="M14" s="4" t="e">
        <f t="shared" si="0"/>
        <v>#NUM!</v>
      </c>
      <c r="N14" s="22"/>
      <c r="O14" s="3"/>
      <c r="P14" s="3"/>
      <c r="Q14" s="3"/>
      <c r="R14" s="3"/>
      <c r="S14" s="7"/>
      <c r="T14" s="20"/>
    </row>
    <row r="15" spans="1:20" s="2" customFormat="1" ht="10.5" customHeight="1" x14ac:dyDescent="0.3">
      <c r="A15" s="4" t="e">
        <f>IF('POUR COMMENCER'!$E$14&gt;=A14,A14+'POUR COMMENCER'!$H$29,"")</f>
        <v>#VALUE!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21" t="str">
        <f t="shared" si="1"/>
        <v/>
      </c>
      <c r="M15" s="4" t="e">
        <f t="shared" si="0"/>
        <v>#NUM!</v>
      </c>
      <c r="N15" s="22" t="s">
        <v>101</v>
      </c>
      <c r="O15" s="3" t="s">
        <v>124</v>
      </c>
      <c r="P15" s="3"/>
      <c r="Q15" s="3"/>
      <c r="R15" s="3"/>
      <c r="S15" s="7"/>
      <c r="T15" s="20"/>
    </row>
    <row r="16" spans="1:20" s="2" customFormat="1" ht="10.5" customHeight="1" x14ac:dyDescent="0.3">
      <c r="A16" s="4" t="e">
        <f>IF('POUR COMMENCER'!$E$14&gt;=A15,A15+'POUR COMMENCER'!$H$29,"")</f>
        <v>#VALUE!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21" t="str">
        <f t="shared" si="1"/>
        <v/>
      </c>
      <c r="M16" s="4" t="e">
        <f t="shared" si="0"/>
        <v>#NUM!</v>
      </c>
      <c r="N16" s="21" t="s">
        <v>18</v>
      </c>
      <c r="O16" s="3"/>
      <c r="P16" s="3"/>
      <c r="Q16" s="3"/>
      <c r="R16" s="3"/>
      <c r="S16" s="7"/>
      <c r="T16" s="20"/>
    </row>
    <row r="17" spans="1:23" s="2" customFormat="1" ht="10.5" customHeight="1" x14ac:dyDescent="0.3">
      <c r="A17" s="4" t="e">
        <f>IF('POUR COMMENCER'!$E$14&gt;=A16,A16+'POUR COMMENCER'!$H$29,"")</f>
        <v>#VALUE!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21" t="str">
        <f t="shared" si="1"/>
        <v/>
      </c>
      <c r="M17" s="4" t="e">
        <f t="shared" si="0"/>
        <v>#NUM!</v>
      </c>
      <c r="N17" s="22" t="s">
        <v>19</v>
      </c>
      <c r="O17" s="3" t="s">
        <v>20</v>
      </c>
      <c r="P17" s="3"/>
      <c r="Q17" s="3"/>
      <c r="R17" s="3"/>
      <c r="S17" s="7"/>
      <c r="T17" s="20"/>
    </row>
    <row r="18" spans="1:23" ht="10.5" customHeight="1" x14ac:dyDescent="0.3">
      <c r="A18" s="4" t="e">
        <f>IF('POUR COMMENCER'!$E$14&gt;=A17,A17+'POUR COMMENCER'!$H$29,"")</f>
        <v>#VALUE!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21" t="str">
        <f t="shared" si="1"/>
        <v/>
      </c>
      <c r="M18" s="4" t="e">
        <f t="shared" si="0"/>
        <v>#NUM!</v>
      </c>
      <c r="N18" s="22" t="s">
        <v>128</v>
      </c>
      <c r="O18" s="3" t="s">
        <v>135</v>
      </c>
      <c r="P18" s="3"/>
      <c r="Q18" s="3"/>
      <c r="R18" s="3"/>
      <c r="S18" s="7"/>
      <c r="T18" s="20"/>
    </row>
    <row r="19" spans="1:23" ht="10.5" customHeight="1" x14ac:dyDescent="0.3">
      <c r="A19" s="4" t="e">
        <f>IF('POUR COMMENCER'!$E$14&gt;=A18,A18+'POUR COMMENCER'!$H$29,"")</f>
        <v>#VALUE!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21" t="str">
        <f t="shared" si="1"/>
        <v/>
      </c>
      <c r="M19" s="4" t="e">
        <f t="shared" si="0"/>
        <v>#NUM!</v>
      </c>
      <c r="N19" s="22" t="s">
        <v>21</v>
      </c>
      <c r="O19" s="3" t="s">
        <v>22</v>
      </c>
      <c r="P19" s="3"/>
      <c r="Q19" s="3"/>
      <c r="R19" s="3"/>
      <c r="S19" s="7"/>
      <c r="T19" s="20"/>
    </row>
    <row r="20" spans="1:23" ht="10.5" customHeight="1" x14ac:dyDescent="0.3">
      <c r="A20" s="4" t="e">
        <f>IF('POUR COMMENCER'!$E$14&gt;=A19,A19+'POUR COMMENCER'!$H$29,"")</f>
        <v>#VALUE!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21" t="str">
        <f t="shared" si="1"/>
        <v/>
      </c>
      <c r="M20" s="4" t="e">
        <f t="shared" si="0"/>
        <v>#NUM!</v>
      </c>
      <c r="N20" s="22" t="s">
        <v>23</v>
      </c>
      <c r="O20" s="3" t="s">
        <v>24</v>
      </c>
      <c r="P20" s="3"/>
      <c r="Q20" s="3"/>
      <c r="R20" s="3"/>
      <c r="S20" s="7"/>
      <c r="T20" s="20"/>
    </row>
    <row r="21" spans="1:23" ht="10.5" customHeight="1" x14ac:dyDescent="0.3">
      <c r="A21" s="4" t="e">
        <f>IF('POUR COMMENCER'!$E$14&gt;=A20,A20+'POUR COMMENCER'!$H$29,"")</f>
        <v>#VALUE!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21" t="str">
        <f t="shared" si="1"/>
        <v/>
      </c>
      <c r="M21" s="4" t="e">
        <f t="shared" si="0"/>
        <v>#NUM!</v>
      </c>
      <c r="N21" s="22" t="s">
        <v>129</v>
      </c>
      <c r="O21" s="3" t="s">
        <v>136</v>
      </c>
      <c r="P21" s="3"/>
      <c r="Q21" s="3"/>
      <c r="R21" s="3"/>
      <c r="S21" s="7"/>
      <c r="T21" s="20"/>
    </row>
    <row r="22" spans="1:23" ht="10.5" customHeight="1" x14ac:dyDescent="0.3">
      <c r="A22" s="4" t="e">
        <f>IF('POUR COMMENCER'!$E$14&gt;=A21,A21+'POUR COMMENCER'!$H$29,"")</f>
        <v>#VALUE!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21" t="str">
        <f t="shared" si="1"/>
        <v/>
      </c>
      <c r="M22" s="4" t="e">
        <f t="shared" si="0"/>
        <v>#NUM!</v>
      </c>
      <c r="N22" s="21" t="s">
        <v>25</v>
      </c>
      <c r="O22" s="3"/>
      <c r="P22" s="3"/>
      <c r="Q22" s="3"/>
      <c r="R22" s="3"/>
      <c r="S22" s="7"/>
      <c r="T22" s="20"/>
    </row>
    <row r="23" spans="1:23" ht="10.5" customHeight="1" x14ac:dyDescent="0.3">
      <c r="A23" s="4" t="e">
        <f>IF('POUR COMMENCER'!$E$14&gt;=A22,A22+'POUR COMMENCER'!$H$29,"")</f>
        <v>#VALUE!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21" t="str">
        <f t="shared" si="1"/>
        <v/>
      </c>
      <c r="M23" s="4" t="e">
        <f t="shared" si="0"/>
        <v>#NUM!</v>
      </c>
      <c r="N23" s="22"/>
      <c r="O23" s="3"/>
      <c r="P23" s="3"/>
      <c r="Q23" s="3"/>
      <c r="R23" s="3"/>
      <c r="S23" s="7"/>
      <c r="T23" s="20"/>
      <c r="V23"/>
      <c r="W23"/>
    </row>
    <row r="24" spans="1:23" ht="10.5" customHeight="1" x14ac:dyDescent="0.3">
      <c r="A24" s="4" t="e">
        <f>IF('POUR COMMENCER'!$E$14&gt;=A23,A23+'POUR COMMENCER'!$H$29,"")</f>
        <v>#VALUE!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21" t="str">
        <f t="shared" si="1"/>
        <v/>
      </c>
      <c r="M24" s="4" t="e">
        <f t="shared" si="0"/>
        <v>#NUM!</v>
      </c>
      <c r="N24" s="22" t="s">
        <v>130</v>
      </c>
      <c r="O24" s="3" t="s">
        <v>137</v>
      </c>
      <c r="P24" s="3"/>
      <c r="Q24" s="3"/>
      <c r="R24" s="3"/>
      <c r="S24" s="7"/>
      <c r="T24" s="20"/>
      <c r="V24"/>
      <c r="W24"/>
    </row>
    <row r="25" spans="1:23" ht="10.5" customHeight="1" x14ac:dyDescent="0.3">
      <c r="A25" s="4" t="e">
        <f>IF('POUR COMMENCER'!$E$14&gt;=A24,A24+'POUR COMMENCER'!$H$29,"")</f>
        <v>#VALUE!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21" t="str">
        <f t="shared" si="1"/>
        <v/>
      </c>
      <c r="M25" s="4" t="e">
        <f t="shared" si="0"/>
        <v>#NUM!</v>
      </c>
      <c r="N25" s="22" t="s">
        <v>131</v>
      </c>
      <c r="O25" s="3" t="s">
        <v>138</v>
      </c>
      <c r="P25" s="3"/>
      <c r="Q25" s="3"/>
      <c r="R25" s="3"/>
      <c r="S25" s="7"/>
      <c r="T25" s="20"/>
      <c r="V25"/>
      <c r="W25"/>
    </row>
    <row r="26" spans="1:23" ht="10.5" customHeight="1" x14ac:dyDescent="0.3">
      <c r="A26" s="4" t="e">
        <f>IF('POUR COMMENCER'!$E$14&gt;=A25,A25+'POUR COMMENCER'!$H$29,"")</f>
        <v>#VALUE!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21" t="str">
        <f t="shared" si="1"/>
        <v/>
      </c>
      <c r="M26" s="4" t="e">
        <f t="shared" si="0"/>
        <v>#NUM!</v>
      </c>
      <c r="N26" s="22" t="s">
        <v>100</v>
      </c>
      <c r="O26" s="3" t="s">
        <v>125</v>
      </c>
      <c r="P26" s="3"/>
      <c r="Q26" s="3"/>
      <c r="R26" s="3"/>
      <c r="S26" s="7"/>
      <c r="T26" s="20"/>
      <c r="V26"/>
      <c r="W26"/>
    </row>
    <row r="27" spans="1:23" ht="10.5" customHeight="1" x14ac:dyDescent="0.3">
      <c r="A27" s="4" t="e">
        <f>IF('POUR COMMENCER'!$E$14&gt;=A26,A26+'POUR COMMENCER'!$H$29,"")</f>
        <v>#VALUE!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21" t="str">
        <f t="shared" si="1"/>
        <v/>
      </c>
      <c r="M27" s="4" t="e">
        <f t="shared" si="0"/>
        <v>#NUM!</v>
      </c>
      <c r="N27" s="21" t="s">
        <v>54</v>
      </c>
      <c r="O27" s="3"/>
      <c r="P27" s="3"/>
      <c r="Q27" s="3"/>
      <c r="R27" s="3"/>
      <c r="S27" s="7"/>
      <c r="T27" s="20"/>
      <c r="V27"/>
      <c r="W27"/>
    </row>
    <row r="28" spans="1:23" ht="10.5" customHeight="1" x14ac:dyDescent="0.3">
      <c r="A28" s="4" t="e">
        <f>IF('POUR COMMENCER'!$E$14&gt;=A27,A27+'POUR COMMENCER'!$H$29,"")</f>
        <v>#VALUE!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21" t="str">
        <f t="shared" si="1"/>
        <v/>
      </c>
      <c r="M28" s="4" t="e">
        <f t="shared" si="0"/>
        <v>#NUM!</v>
      </c>
      <c r="N28" s="22" t="s">
        <v>142</v>
      </c>
      <c r="O28" s="3" t="s">
        <v>143</v>
      </c>
      <c r="P28" s="3"/>
      <c r="Q28" s="3"/>
      <c r="R28" s="3"/>
      <c r="S28" s="7"/>
      <c r="T28" s="20"/>
      <c r="V28"/>
      <c r="W28"/>
    </row>
    <row r="29" spans="1:23" ht="10.5" customHeight="1" x14ac:dyDescent="0.3">
      <c r="A29" s="4" t="e">
        <f>IF('POUR COMMENCER'!$E$14&gt;=A28,A28+'POUR COMMENCER'!$H$29,"")</f>
        <v>#VALUE!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21" t="str">
        <f t="shared" si="1"/>
        <v/>
      </c>
      <c r="M29" s="4" t="e">
        <f t="shared" si="0"/>
        <v>#NUM!</v>
      </c>
      <c r="N29" s="22" t="s">
        <v>26</v>
      </c>
      <c r="O29" s="3" t="s">
        <v>27</v>
      </c>
      <c r="P29" s="3"/>
      <c r="Q29" s="3"/>
      <c r="R29" s="3"/>
      <c r="S29" s="7"/>
      <c r="T29" s="20"/>
      <c r="V29"/>
      <c r="W29"/>
    </row>
    <row r="30" spans="1:23" ht="10.5" customHeight="1" x14ac:dyDescent="0.3">
      <c r="A30" s="4" t="e">
        <f>IF('POUR COMMENCER'!$E$14&gt;=A29,A29+'POUR COMMENCER'!$H$29,"")</f>
        <v>#VALUE!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21" t="str">
        <f t="shared" si="1"/>
        <v/>
      </c>
      <c r="M30" s="4" t="e">
        <f t="shared" si="0"/>
        <v>#NUM!</v>
      </c>
      <c r="N30" s="26" t="s">
        <v>113</v>
      </c>
      <c r="O30" s="3" t="s">
        <v>68</v>
      </c>
      <c r="P30" s="3"/>
      <c r="Q30" s="3"/>
      <c r="R30" s="3"/>
      <c r="S30" s="7"/>
      <c r="T30" s="20"/>
      <c r="V30"/>
      <c r="W30"/>
    </row>
    <row r="31" spans="1:23" ht="10.5" customHeight="1" x14ac:dyDescent="0.3">
      <c r="A31" s="4" t="e">
        <f>IF('POUR COMMENCER'!$E$14&gt;=A30,A30+'POUR COMMENCER'!$H$29,"")</f>
        <v>#VALUE!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21" t="str">
        <f t="shared" si="1"/>
        <v/>
      </c>
      <c r="M31" s="4" t="e">
        <f t="shared" si="0"/>
        <v>#NUM!</v>
      </c>
      <c r="V31"/>
      <c r="W31"/>
    </row>
    <row r="32" spans="1:23" ht="10.5" customHeight="1" x14ac:dyDescent="0.3">
      <c r="A32" s="4" t="e">
        <f>IF('POUR COMMENCER'!$E$14&gt;=A31,A31+'POUR COMMENCER'!$H$29,"")</f>
        <v>#VALUE!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21" t="str">
        <f t="shared" si="1"/>
        <v/>
      </c>
      <c r="M32" s="4" t="e">
        <f t="shared" si="0"/>
        <v>#NUM!</v>
      </c>
      <c r="N32" s="21" t="s">
        <v>28</v>
      </c>
      <c r="O32" s="3"/>
      <c r="P32" s="3"/>
      <c r="Q32" s="3"/>
      <c r="R32" s="3"/>
      <c r="S32" s="7"/>
      <c r="T32" s="20"/>
      <c r="V32"/>
      <c r="W32"/>
    </row>
    <row r="33" spans="1:23" ht="10.5" customHeight="1" x14ac:dyDescent="0.3">
      <c r="A33" s="4" t="e">
        <f>IF('POUR COMMENCER'!$E$14&gt;=A32,A32+'POUR COMMENCER'!$H$29,"")</f>
        <v>#VALUE!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21" t="str">
        <f t="shared" si="1"/>
        <v/>
      </c>
      <c r="M33" s="4" t="e">
        <f t="shared" si="0"/>
        <v>#NUM!</v>
      </c>
      <c r="N33" s="22" t="s">
        <v>29</v>
      </c>
      <c r="O33" s="3" t="s">
        <v>30</v>
      </c>
      <c r="P33" s="3"/>
      <c r="Q33" s="3"/>
      <c r="R33" s="3"/>
      <c r="S33" s="7"/>
      <c r="T33" s="20"/>
      <c r="V33"/>
      <c r="W33"/>
    </row>
    <row r="34" spans="1:23" ht="10.5" customHeight="1" x14ac:dyDescent="0.3">
      <c r="A34" s="4" t="e">
        <f>IF('POUR COMMENCER'!$E$14&gt;=A33,A33+'POUR COMMENCER'!$H$29,"")</f>
        <v>#VALUE!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21" t="str">
        <f t="shared" si="1"/>
        <v/>
      </c>
      <c r="M34" s="4" t="e">
        <f t="shared" si="0"/>
        <v>#NUM!</v>
      </c>
      <c r="N34" s="23"/>
      <c r="O34" s="3"/>
      <c r="P34" s="3"/>
      <c r="Q34" s="3"/>
      <c r="R34" s="3"/>
      <c r="S34" s="7"/>
      <c r="T34" s="20"/>
      <c r="V34"/>
      <c r="W34"/>
    </row>
    <row r="35" spans="1:23" ht="10.5" customHeight="1" x14ac:dyDescent="0.3">
      <c r="A35" s="4" t="e">
        <f>IF('POUR COMMENCER'!$E$14&gt;=A34,A34+'POUR COMMENCER'!$H$29,"")</f>
        <v>#VALUE!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21" t="str">
        <f t="shared" si="1"/>
        <v/>
      </c>
      <c r="M35" s="4" t="e">
        <f t="shared" si="0"/>
        <v>#NUM!</v>
      </c>
      <c r="N35" s="21" t="s">
        <v>116</v>
      </c>
      <c r="O35" s="3"/>
      <c r="P35" s="3"/>
      <c r="Q35" s="3"/>
      <c r="R35" s="3"/>
      <c r="S35" s="7"/>
      <c r="T35" s="20"/>
      <c r="V35"/>
      <c r="W35"/>
    </row>
    <row r="36" spans="1:23" ht="10.5" customHeight="1" x14ac:dyDescent="0.3">
      <c r="A36" s="4" t="e">
        <f>IF('POUR COMMENCER'!$E$14&gt;=A35,A35+'POUR COMMENCER'!$H$29,"")</f>
        <v>#VALUE!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21" t="str">
        <f t="shared" si="1"/>
        <v/>
      </c>
      <c r="M36" s="4" t="e">
        <f t="shared" si="0"/>
        <v>#NUM!</v>
      </c>
      <c r="N36" s="22" t="s">
        <v>132</v>
      </c>
      <c r="O36" s="3" t="s">
        <v>139</v>
      </c>
      <c r="P36" s="3"/>
      <c r="Q36" s="3"/>
      <c r="R36" s="3"/>
      <c r="S36" s="7"/>
      <c r="T36" s="20"/>
      <c r="V36"/>
      <c r="W36"/>
    </row>
    <row r="37" spans="1:23" ht="10.5" customHeight="1" x14ac:dyDescent="0.3">
      <c r="A37" s="4" t="e">
        <f>IF('POUR COMMENCER'!$E$14&gt;=A36,A36+'POUR COMMENCER'!$H$29,"")</f>
        <v>#VALUE!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21" t="str">
        <f t="shared" si="1"/>
        <v/>
      </c>
      <c r="M37" s="4" t="e">
        <f t="shared" si="0"/>
        <v>#NUM!</v>
      </c>
      <c r="N37" s="22" t="s">
        <v>106</v>
      </c>
      <c r="O37" s="3" t="s">
        <v>107</v>
      </c>
      <c r="P37" s="3"/>
      <c r="Q37" s="3"/>
      <c r="R37" s="3"/>
      <c r="S37" s="7"/>
      <c r="T37" s="20"/>
      <c r="V37"/>
      <c r="W37"/>
    </row>
    <row r="38" spans="1:23" ht="10.5" customHeight="1" x14ac:dyDescent="0.3">
      <c r="A38" s="4" t="e">
        <f>IF('POUR COMMENCER'!$E$14&gt;=A37,A37+'POUR COMMENCER'!$H$29,"")</f>
        <v>#VALUE!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21" t="str">
        <f t="shared" si="1"/>
        <v/>
      </c>
      <c r="M38" s="4" t="e">
        <f t="shared" si="0"/>
        <v>#NUM!</v>
      </c>
      <c r="N38" s="21" t="s">
        <v>31</v>
      </c>
      <c r="O38" s="3"/>
      <c r="P38" s="3"/>
      <c r="Q38" s="3"/>
      <c r="R38" s="3"/>
      <c r="S38" s="7"/>
      <c r="T38" s="20"/>
      <c r="V38"/>
      <c r="W38"/>
    </row>
    <row r="39" spans="1:23" ht="10.5" customHeight="1" x14ac:dyDescent="0.3">
      <c r="A39" s="4" t="e">
        <f>IF('POUR COMMENCER'!$E$14&gt;=A38,A38+'POUR COMMENCER'!$H$29,"")</f>
        <v>#VALUE!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21" t="str">
        <f t="shared" si="1"/>
        <v/>
      </c>
      <c r="M39" s="4" t="e">
        <f t="shared" si="0"/>
        <v>#NUM!</v>
      </c>
      <c r="N39" s="22" t="s">
        <v>32</v>
      </c>
      <c r="O39" s="3" t="s">
        <v>33</v>
      </c>
      <c r="P39" s="3"/>
      <c r="Q39" s="3"/>
      <c r="R39" s="3"/>
      <c r="S39" s="7"/>
      <c r="T39" s="20"/>
      <c r="V39"/>
      <c r="W39"/>
    </row>
    <row r="40" spans="1:23" ht="10.5" customHeight="1" x14ac:dyDescent="0.3">
      <c r="A40" s="4" t="e">
        <f>IF('POUR COMMENCER'!$E$14&gt;=A39,A39+'POUR COMMENCER'!$H$29,"")</f>
        <v>#VALUE!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21" t="str">
        <f t="shared" si="1"/>
        <v/>
      </c>
      <c r="M40" s="4" t="e">
        <f t="shared" si="0"/>
        <v>#NUM!</v>
      </c>
      <c r="N40" s="23"/>
      <c r="O40" s="3"/>
      <c r="P40" s="3"/>
      <c r="Q40" s="3"/>
      <c r="R40" s="3"/>
      <c r="S40" s="7"/>
      <c r="T40" s="20"/>
      <c r="V40"/>
      <c r="W40"/>
    </row>
    <row r="41" spans="1:23" ht="10.5" customHeight="1" x14ac:dyDescent="0.3">
      <c r="A41" s="4" t="e">
        <f>IF('POUR COMMENCER'!$E$14&gt;=A40,A40+'POUR COMMENCER'!$H$29,"")</f>
        <v>#VALUE!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21" t="str">
        <f t="shared" si="1"/>
        <v/>
      </c>
      <c r="M41" s="4" t="e">
        <f t="shared" si="0"/>
        <v>#NUM!</v>
      </c>
      <c r="N41" s="21" t="s">
        <v>34</v>
      </c>
      <c r="O41" s="3"/>
      <c r="P41" s="3"/>
      <c r="Q41" s="3"/>
      <c r="R41" s="3"/>
      <c r="S41" s="7"/>
      <c r="T41" s="20"/>
      <c r="V41"/>
      <c r="W41"/>
    </row>
    <row r="42" spans="1:23" ht="10.5" customHeight="1" x14ac:dyDescent="0.3">
      <c r="A42" s="4" t="e">
        <f>IF('POUR COMMENCER'!$E$14&gt;=A41,A41+'POUR COMMENCER'!$H$29,"")</f>
        <v>#VALUE!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21" t="str">
        <f t="shared" si="1"/>
        <v/>
      </c>
      <c r="M42" s="4" t="e">
        <f t="shared" si="0"/>
        <v>#NUM!</v>
      </c>
      <c r="N42" s="22" t="s">
        <v>35</v>
      </c>
      <c r="O42" s="3" t="s">
        <v>36</v>
      </c>
      <c r="P42" s="3"/>
      <c r="Q42" s="3"/>
      <c r="R42" s="3"/>
      <c r="S42" s="7"/>
      <c r="T42" s="20"/>
      <c r="V42"/>
      <c r="W42"/>
    </row>
    <row r="43" spans="1:23" ht="10.5" customHeight="1" x14ac:dyDescent="0.3">
      <c r="A43" s="4" t="e">
        <f>IF('POUR COMMENCER'!$E$14&gt;=A42,A42+'POUR COMMENCER'!$H$29,"")</f>
        <v>#VALUE!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21" t="str">
        <f t="shared" si="1"/>
        <v/>
      </c>
      <c r="M43" s="4" t="e">
        <f t="shared" si="0"/>
        <v>#NUM!</v>
      </c>
      <c r="N43" s="23"/>
      <c r="O43" s="3"/>
      <c r="P43" s="3"/>
      <c r="Q43" s="3"/>
      <c r="R43" s="3"/>
      <c r="S43" s="7"/>
      <c r="T43" s="20"/>
      <c r="V43"/>
      <c r="W43"/>
    </row>
    <row r="44" spans="1:23" ht="10.5" customHeight="1" x14ac:dyDescent="0.3">
      <c r="A44" s="4" t="e">
        <f>IF('POUR COMMENCER'!$E$14&gt;=A43,A43+'POUR COMMENCER'!$H$29,"")</f>
        <v>#VALUE!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21" t="str">
        <f t="shared" si="1"/>
        <v/>
      </c>
      <c r="M44" s="4" t="e">
        <f t="shared" si="0"/>
        <v>#NUM!</v>
      </c>
      <c r="N44" s="21" t="s">
        <v>53</v>
      </c>
      <c r="O44" s="3"/>
      <c r="P44" s="3"/>
      <c r="Q44" s="3"/>
      <c r="R44" s="3"/>
      <c r="S44" s="7"/>
      <c r="T44" s="20"/>
      <c r="V44"/>
      <c r="W44"/>
    </row>
    <row r="45" spans="1:23" ht="10.5" customHeight="1" x14ac:dyDescent="0.3">
      <c r="A45" s="4" t="e">
        <f>IF('POUR COMMENCER'!$E$14&gt;=A44,A44+'POUR COMMENCER'!$H$29,"")</f>
        <v>#VALUE!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21" t="str">
        <f t="shared" si="1"/>
        <v/>
      </c>
      <c r="M45" s="4" t="e">
        <f t="shared" si="0"/>
        <v>#NUM!</v>
      </c>
      <c r="N45" s="22" t="s">
        <v>114</v>
      </c>
      <c r="O45" s="3" t="s">
        <v>140</v>
      </c>
      <c r="P45" s="3"/>
      <c r="Q45" s="3"/>
      <c r="R45" s="3"/>
      <c r="S45" s="7"/>
      <c r="T45" s="20"/>
      <c r="V45"/>
      <c r="W45"/>
    </row>
    <row r="46" spans="1:23" ht="10.5" customHeight="1" x14ac:dyDescent="0.3">
      <c r="A46" s="4" t="e">
        <f>IF('POUR COMMENCER'!$E$14&gt;=A45,A45+'POUR COMMENCER'!$H$29,"")</f>
        <v>#VALUE!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21" t="str">
        <f t="shared" si="1"/>
        <v/>
      </c>
      <c r="M46" s="4" t="e">
        <f t="shared" si="0"/>
        <v>#NUM!</v>
      </c>
      <c r="N46" s="23"/>
      <c r="O46" s="3"/>
      <c r="P46" s="3"/>
      <c r="Q46" s="3"/>
      <c r="R46" s="3"/>
      <c r="S46" s="7"/>
      <c r="T46" s="20"/>
      <c r="V46"/>
      <c r="W46"/>
    </row>
    <row r="47" spans="1:23" ht="10.5" customHeight="1" x14ac:dyDescent="0.3">
      <c r="A47" s="4" t="e">
        <f>IF('POUR COMMENCER'!$E$14&gt;=A46,A46+'POUR COMMENCER'!$H$29,"")</f>
        <v>#VALUE!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21" t="str">
        <f t="shared" si="1"/>
        <v/>
      </c>
      <c r="M47" s="4" t="e">
        <f t="shared" si="0"/>
        <v>#NUM!</v>
      </c>
      <c r="N47" s="21" t="s">
        <v>115</v>
      </c>
      <c r="O47" s="3"/>
      <c r="P47" s="3"/>
      <c r="Q47" s="3"/>
      <c r="R47" s="3"/>
      <c r="S47" s="7"/>
      <c r="T47" s="20"/>
      <c r="V47"/>
      <c r="W47"/>
    </row>
    <row r="48" spans="1:23" ht="10.5" customHeight="1" x14ac:dyDescent="0.3">
      <c r="A48" s="4" t="e">
        <f>IF('POUR COMMENCER'!$E$14&gt;=A47,A47+'POUR COMMENCER'!$H$29,"")</f>
        <v>#VALUE!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21" t="str">
        <f t="shared" si="1"/>
        <v/>
      </c>
      <c r="M48" s="4" t="e">
        <f t="shared" si="0"/>
        <v>#NUM!</v>
      </c>
      <c r="N48" s="22" t="s">
        <v>38</v>
      </c>
      <c r="O48" s="3" t="s">
        <v>39</v>
      </c>
      <c r="P48" s="3"/>
      <c r="Q48" s="3"/>
      <c r="R48" s="3"/>
      <c r="S48" s="7"/>
      <c r="T48" s="20"/>
      <c r="V48"/>
      <c r="W48"/>
    </row>
    <row r="49" spans="1:23" ht="10.5" customHeight="1" x14ac:dyDescent="0.3">
      <c r="A49" s="4" t="e">
        <f>IF('POUR COMMENCER'!$E$14&gt;=A48,A48+'POUR COMMENCER'!$H$29,"")</f>
        <v>#VALUE!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21" t="str">
        <f t="shared" si="1"/>
        <v/>
      </c>
      <c r="M49" s="4" t="e">
        <f t="shared" si="0"/>
        <v>#NUM!</v>
      </c>
      <c r="N49" s="22" t="s">
        <v>40</v>
      </c>
      <c r="O49" s="3" t="s">
        <v>41</v>
      </c>
      <c r="P49" s="3"/>
      <c r="Q49" s="3"/>
      <c r="R49" s="3"/>
      <c r="S49" s="7"/>
      <c r="T49" s="20"/>
      <c r="V49"/>
      <c r="W49"/>
    </row>
    <row r="50" spans="1:23" ht="10.5" customHeight="1" x14ac:dyDescent="0.3">
      <c r="A50" s="4" t="e">
        <f>IF('POUR COMMENCER'!$E$14&gt;=A49,A49+'POUR COMMENCER'!$H$29,"")</f>
        <v>#VALUE!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21" t="str">
        <f t="shared" si="1"/>
        <v/>
      </c>
      <c r="M50" s="4" t="e">
        <f t="shared" si="0"/>
        <v>#NUM!</v>
      </c>
      <c r="N50" s="22" t="s">
        <v>106</v>
      </c>
      <c r="O50" s="3" t="s">
        <v>107</v>
      </c>
      <c r="P50" s="3"/>
      <c r="Q50" s="3"/>
      <c r="R50" s="3"/>
      <c r="S50" s="7"/>
      <c r="T50" s="20"/>
      <c r="V50"/>
      <c r="W50"/>
    </row>
    <row r="51" spans="1:23" ht="10.5" customHeight="1" x14ac:dyDescent="0.3">
      <c r="A51" s="4" t="e">
        <f>IF('POUR COMMENCER'!$E$14&gt;=A50,A50+'POUR COMMENCER'!$H$29,"")</f>
        <v>#VALUE!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21" t="str">
        <f t="shared" si="1"/>
        <v/>
      </c>
      <c r="M51" s="4" t="e">
        <f t="shared" si="0"/>
        <v>#NUM!</v>
      </c>
      <c r="N51" s="24"/>
      <c r="O51" s="7"/>
      <c r="P51" s="7"/>
      <c r="Q51" s="7"/>
      <c r="R51" s="7"/>
      <c r="S51" s="7"/>
      <c r="T51" s="20"/>
      <c r="V51"/>
      <c r="W51"/>
    </row>
    <row r="52" spans="1:23" ht="10.5" customHeight="1" x14ac:dyDescent="0.3">
      <c r="A52" s="4" t="e">
        <f>IF('POUR COMMENCER'!$E$14&gt;=A51,A51+'POUR COMMENCER'!$H$29,"")</f>
        <v>#VALUE!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21" t="str">
        <f t="shared" si="1"/>
        <v/>
      </c>
      <c r="M52" s="4" t="e">
        <f t="shared" si="0"/>
        <v>#NUM!</v>
      </c>
      <c r="N52" s="25" t="s">
        <v>42</v>
      </c>
      <c r="O52" s="7"/>
      <c r="P52" s="7"/>
      <c r="Q52" s="7"/>
      <c r="R52" s="7"/>
      <c r="S52" s="7"/>
      <c r="T52" s="20"/>
      <c r="V52"/>
      <c r="W52"/>
    </row>
    <row r="53" spans="1:23" ht="10.5" customHeight="1" x14ac:dyDescent="0.3">
      <c r="A53" s="4" t="e">
        <f>IF('POUR COMMENCER'!$E$14&gt;=A52,A52+'POUR COMMENCER'!$H$29,"")</f>
        <v>#VALUE!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21" t="str">
        <f t="shared" si="1"/>
        <v/>
      </c>
      <c r="M53" s="4" t="e">
        <f t="shared" si="0"/>
        <v>#NUM!</v>
      </c>
      <c r="N53" s="26" t="s">
        <v>43</v>
      </c>
      <c r="O53" s="11" t="s">
        <v>46</v>
      </c>
      <c r="P53" s="7"/>
      <c r="Q53" s="7"/>
      <c r="R53" s="7"/>
      <c r="S53" s="7"/>
      <c r="T53" s="20"/>
      <c r="V53"/>
      <c r="W53"/>
    </row>
    <row r="54" spans="1:23" ht="10.5" customHeight="1" x14ac:dyDescent="0.3">
      <c r="A54" s="4" t="e">
        <f>IF('POUR COMMENCER'!$E$14&gt;=A53,A53+'POUR COMMENCER'!$H$29,"")</f>
        <v>#VALUE!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21" t="str">
        <f t="shared" si="1"/>
        <v/>
      </c>
      <c r="M54" s="4" t="e">
        <f t="shared" si="0"/>
        <v>#NUM!</v>
      </c>
      <c r="N54" s="27" t="s">
        <v>44</v>
      </c>
      <c r="O54" s="28" t="s">
        <v>45</v>
      </c>
      <c r="P54" s="29"/>
      <c r="Q54" s="29"/>
      <c r="R54" s="29"/>
      <c r="S54" s="29"/>
      <c r="T54" s="30"/>
      <c r="V54"/>
      <c r="W54"/>
    </row>
    <row r="55" spans="1:23" ht="10.5" customHeight="1" x14ac:dyDescent="0.3">
      <c r="A55" s="4" t="e">
        <f>IF('POUR COMMENCER'!$E$14&gt;=A54,A54+'POUR COMMENCER'!$H$29,"")</f>
        <v>#VALUE!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21" t="str">
        <f t="shared" si="1"/>
        <v/>
      </c>
      <c r="M55" s="4" t="e">
        <f t="shared" si="0"/>
        <v>#NUM!</v>
      </c>
      <c r="V55"/>
      <c r="W55"/>
    </row>
    <row r="56" spans="1:23" ht="10.5" customHeight="1" thickBot="1" x14ac:dyDescent="0.35">
      <c r="A56" s="4" t="e">
        <f>IF('POUR COMMENCER'!$E$14&gt;=A55,A55+'POUR COMMENCER'!$H$29,"")</f>
        <v>#VALUE!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21" t="str">
        <f t="shared" si="1"/>
        <v/>
      </c>
      <c r="M56" s="4" t="e">
        <f t="shared" si="0"/>
        <v>#NUM!</v>
      </c>
      <c r="V56"/>
      <c r="W56"/>
    </row>
    <row r="57" spans="1:23" ht="10.5" customHeight="1" x14ac:dyDescent="0.3">
      <c r="A57" s="4" t="e">
        <f>IF('POUR COMMENCER'!$E$14&gt;=A56,A56+'POUR COMMENCER'!$H$29,"")</f>
        <v>#VALUE!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21" t="str">
        <f t="shared" si="1"/>
        <v/>
      </c>
      <c r="M57" s="4" t="e">
        <f t="shared" si="0"/>
        <v>#NUM!</v>
      </c>
      <c r="N57" s="264" t="s">
        <v>56</v>
      </c>
      <c r="O57" s="265"/>
      <c r="P57" s="265"/>
      <c r="Q57" s="265"/>
      <c r="R57" s="265"/>
      <c r="S57" s="265"/>
      <c r="T57" s="266"/>
      <c r="V57"/>
      <c r="W57"/>
    </row>
    <row r="58" spans="1:23" ht="10.5" customHeight="1" x14ac:dyDescent="0.3">
      <c r="A58" s="4" t="e">
        <f>IF('POUR COMMENCER'!$E$14&gt;=A57,A57+'POUR COMMENCER'!$H$29,"")</f>
        <v>#VALUE!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21" t="str">
        <f t="shared" si="1"/>
        <v/>
      </c>
      <c r="M58" s="4" t="e">
        <f t="shared" si="0"/>
        <v>#NUM!</v>
      </c>
      <c r="N58" s="166"/>
      <c r="O58" s="7"/>
      <c r="P58" s="7"/>
      <c r="Q58" s="7"/>
      <c r="R58" s="7"/>
      <c r="S58" s="7"/>
      <c r="T58" s="167"/>
      <c r="V58"/>
      <c r="W58"/>
    </row>
    <row r="59" spans="1:23" ht="10.5" customHeight="1" x14ac:dyDescent="0.3">
      <c r="A59" s="4" t="e">
        <f>IF('POUR COMMENCER'!$E$14&gt;=A58,A58+'POUR COMMENCER'!$H$29,"")</f>
        <v>#VALUE!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21" t="str">
        <f t="shared" si="1"/>
        <v/>
      </c>
      <c r="M59" s="4" t="e">
        <f t="shared" si="0"/>
        <v>#NUM!</v>
      </c>
      <c r="N59" s="168"/>
      <c r="O59" s="15"/>
      <c r="P59" s="15"/>
      <c r="Q59" s="169"/>
      <c r="R59" s="169"/>
      <c r="S59" s="7"/>
      <c r="T59" s="167"/>
      <c r="V59"/>
      <c r="W59"/>
    </row>
    <row r="60" spans="1:23" ht="10.5" customHeight="1" x14ac:dyDescent="0.3">
      <c r="A60" s="4" t="e">
        <f>IF('POUR COMMENCER'!$E$14&gt;=A59,A59+'POUR COMMENCER'!$H$29,"")</f>
        <v>#VALUE!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21" t="str">
        <f t="shared" si="1"/>
        <v/>
      </c>
      <c r="M60" s="4" t="e">
        <f t="shared" si="0"/>
        <v>#NUM!</v>
      </c>
      <c r="N60" s="259" t="s">
        <v>117</v>
      </c>
      <c r="O60" s="260"/>
      <c r="P60" s="260"/>
      <c r="Q60" s="260"/>
      <c r="R60" s="260"/>
      <c r="S60" s="267" t="s">
        <v>98</v>
      </c>
      <c r="T60" s="267"/>
      <c r="V60"/>
      <c r="W60"/>
    </row>
    <row r="61" spans="1:23" ht="10.5" customHeight="1" x14ac:dyDescent="0.3">
      <c r="A61" s="4" t="e">
        <f>IF('POUR COMMENCER'!$E$14&gt;=A60,A60+'POUR COMMENCER'!$H$29,"")</f>
        <v>#VALUE!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21" t="str">
        <f t="shared" si="1"/>
        <v/>
      </c>
      <c r="M61" s="4" t="e">
        <f t="shared" si="0"/>
        <v>#NUM!</v>
      </c>
      <c r="N61" s="259" t="s">
        <v>99</v>
      </c>
      <c r="O61" s="260"/>
      <c r="P61" s="260"/>
      <c r="Q61" s="7"/>
      <c r="R61" s="7"/>
      <c r="S61" s="7"/>
      <c r="T61" s="167"/>
      <c r="V61"/>
      <c r="W61"/>
    </row>
    <row r="62" spans="1:23" ht="10.5" customHeight="1" thickBot="1" x14ac:dyDescent="0.35">
      <c r="A62" s="4" t="e">
        <f>IF('POUR COMMENCER'!$E$14&gt;=A61,A61+'POUR COMMENCER'!$H$29,"")</f>
        <v>#VALUE!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21" t="str">
        <f t="shared" si="1"/>
        <v/>
      </c>
      <c r="M62" s="4" t="e">
        <f t="shared" si="0"/>
        <v>#NUM!</v>
      </c>
      <c r="N62" s="261"/>
      <c r="O62" s="262"/>
      <c r="P62" s="262"/>
      <c r="Q62" s="170"/>
      <c r="R62" s="170"/>
      <c r="S62" s="170"/>
      <c r="T62" s="171"/>
      <c r="V62"/>
      <c r="W62"/>
    </row>
    <row r="63" spans="1:23" ht="10.5" customHeight="1" x14ac:dyDescent="0.3">
      <c r="A63" s="4" t="e">
        <f>IF('POUR COMMENCER'!$E$14&gt;=A62,A62+'POUR COMMENCER'!$H$29,"")</f>
        <v>#VALUE!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21" t="str">
        <f t="shared" si="1"/>
        <v/>
      </c>
      <c r="M63" s="4" t="e">
        <f t="shared" si="0"/>
        <v>#NUM!</v>
      </c>
      <c r="N63" s="263"/>
      <c r="O63" s="263"/>
      <c r="P63" s="263"/>
      <c r="V63"/>
      <c r="W63"/>
    </row>
    <row r="64" spans="1:23" ht="10.5" customHeight="1" x14ac:dyDescent="0.3">
      <c r="A64" s="4" t="e">
        <f>IF('POUR COMMENCER'!$E$14&gt;=A63,A63+'POUR COMMENCER'!$H$29,"")</f>
        <v>#VALUE!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21" t="str">
        <f t="shared" si="1"/>
        <v/>
      </c>
      <c r="M64" s="4" t="e">
        <f t="shared" si="0"/>
        <v>#NUM!</v>
      </c>
      <c r="N64" s="7"/>
      <c r="O64" s="7"/>
      <c r="P64" s="7"/>
      <c r="V64"/>
      <c r="W64"/>
    </row>
    <row r="65" spans="1:23" ht="10.5" customHeight="1" x14ac:dyDescent="0.3">
      <c r="A65" s="4" t="e">
        <f>IF('POUR COMMENCER'!$E$14&gt;=A64,A64+'POUR COMMENCER'!$H$29,"")</f>
        <v>#VALUE!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21" t="str">
        <f t="shared" si="1"/>
        <v/>
      </c>
      <c r="M65" s="4" t="e">
        <f t="shared" si="0"/>
        <v>#NUM!</v>
      </c>
      <c r="N65" s="16"/>
      <c r="O65" s="13"/>
      <c r="P65" s="13"/>
      <c r="V65"/>
      <c r="W65"/>
    </row>
    <row r="66" spans="1:23" ht="10.5" customHeight="1" x14ac:dyDescent="0.3">
      <c r="A66" s="4" t="e">
        <f>IF('POUR COMMENCER'!$E$14&gt;=A65,A65+'POUR COMMENCER'!$H$29,"")</f>
        <v>#VALUE!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21" t="str">
        <f t="shared" si="1"/>
        <v/>
      </c>
      <c r="M66" s="4" t="e">
        <f t="shared" si="0"/>
        <v>#NUM!</v>
      </c>
      <c r="N66" s="161"/>
      <c r="O66" s="159"/>
      <c r="P66" s="159"/>
      <c r="T66" s="159"/>
      <c r="V66"/>
      <c r="W66"/>
    </row>
    <row r="67" spans="1:23" ht="10.5" customHeight="1" x14ac:dyDescent="0.3">
      <c r="A67" s="4" t="e">
        <f>IF('POUR COMMENCER'!$E$14&gt;=A66,A66+'POUR COMMENCER'!$H$29,"")</f>
        <v>#VALUE!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21" t="str">
        <f t="shared" si="1"/>
        <v/>
      </c>
      <c r="M67" s="4" t="e">
        <f t="shared" si="0"/>
        <v>#NUM!</v>
      </c>
      <c r="N67" s="128"/>
      <c r="O67" s="15"/>
      <c r="P67" s="15"/>
      <c r="Q67" s="160"/>
      <c r="R67" s="160"/>
      <c r="S67" s="160"/>
      <c r="V67"/>
      <c r="W67"/>
    </row>
    <row r="68" spans="1:23" ht="10.5" customHeight="1" x14ac:dyDescent="0.3">
      <c r="A68" s="4" t="e">
        <f>IF('POUR COMMENCER'!$E$14&gt;=A67,A67+'POUR COMMENCER'!$H$29,"")</f>
        <v>#VALUE!</v>
      </c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21" t="str">
        <f t="shared" si="1"/>
        <v/>
      </c>
      <c r="M68" s="4" t="e">
        <f t="shared" si="0"/>
        <v>#NUM!</v>
      </c>
      <c r="N68" s="161"/>
      <c r="O68" s="159"/>
      <c r="P68" s="159"/>
      <c r="T68" s="159"/>
      <c r="V68"/>
      <c r="W68"/>
    </row>
    <row r="69" spans="1:23" ht="10.5" customHeight="1" x14ac:dyDescent="0.3">
      <c r="A69" s="4" t="e">
        <f>IF('POUR COMMENCER'!$E$14&gt;=A68,A68+'POUR COMMENCER'!$H$29,"")</f>
        <v>#VALUE!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21" t="str">
        <f t="shared" si="1"/>
        <v/>
      </c>
      <c r="M69" s="4" t="e">
        <f t="shared" si="0"/>
        <v>#NUM!</v>
      </c>
      <c r="N69" s="129"/>
      <c r="O69" s="130"/>
      <c r="P69" s="130"/>
      <c r="V69"/>
      <c r="W69"/>
    </row>
    <row r="70" spans="1:23" ht="10.5" customHeight="1" thickBot="1" x14ac:dyDescent="0.35">
      <c r="A70" s="4" t="e">
        <f>IF('POUR COMMENCER'!$E$14&gt;=A69,A69+'POUR COMMENCER'!$H$29,"")</f>
        <v>#VALUE!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21" t="str">
        <f t="shared" si="1"/>
        <v/>
      </c>
      <c r="M70" s="4" t="e">
        <f t="shared" si="0"/>
        <v>#NUM!</v>
      </c>
      <c r="V70"/>
      <c r="W70"/>
    </row>
    <row r="71" spans="1:23" ht="10.5" customHeight="1" x14ac:dyDescent="0.3">
      <c r="A71" s="4" t="e">
        <f>IF('POUR COMMENCER'!$E$14&gt;=A70,A70+'POUR COMMENCER'!$H$29,"")</f>
        <v>#VALUE!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21" t="str">
        <f t="shared" si="1"/>
        <v/>
      </c>
      <c r="M71" s="4" t="e">
        <f t="shared" si="0"/>
        <v>#NUM!</v>
      </c>
      <c r="N71" s="256" t="s">
        <v>90</v>
      </c>
      <c r="O71" s="257"/>
      <c r="P71" s="257"/>
      <c r="Q71" s="257"/>
      <c r="R71" s="257"/>
      <c r="S71" s="257"/>
      <c r="T71" s="258"/>
      <c r="V71"/>
      <c r="W71"/>
    </row>
    <row r="72" spans="1:23" ht="10.5" customHeight="1" x14ac:dyDescent="0.3">
      <c r="A72" s="4" t="e">
        <f>IF('POUR COMMENCER'!$E$14&gt;=A71,A71+'POUR COMMENCER'!$H$29,"")</f>
        <v>#VALUE!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21" t="str">
        <f t="shared" si="1"/>
        <v/>
      </c>
      <c r="M72" s="4" t="e">
        <f t="shared" si="0"/>
        <v>#NUM!</v>
      </c>
      <c r="N72" s="166"/>
      <c r="O72" s="7"/>
      <c r="P72" s="7"/>
      <c r="Q72" s="7"/>
      <c r="R72" s="7"/>
      <c r="S72" s="7"/>
      <c r="T72" s="167"/>
      <c r="V72"/>
      <c r="W72"/>
    </row>
    <row r="73" spans="1:23" ht="10.5" customHeight="1" x14ac:dyDescent="0.3">
      <c r="A73" s="4" t="e">
        <f>IF('POUR COMMENCER'!$E$14&gt;=A72,A72+'POUR COMMENCER'!$H$29,"")</f>
        <v>#VALUE!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21" t="str">
        <f t="shared" si="1"/>
        <v/>
      </c>
      <c r="M73" s="4" t="e">
        <f t="shared" ref="M73:M136" si="2">SMALL($L$1:$L$150,ROW()-7)</f>
        <v>#NUM!</v>
      </c>
      <c r="N73" s="172" t="s">
        <v>91</v>
      </c>
      <c r="O73" s="173"/>
      <c r="P73" s="173"/>
      <c r="Q73" s="7"/>
      <c r="R73" s="7"/>
      <c r="S73" s="7"/>
      <c r="T73" s="174"/>
      <c r="V73"/>
      <c r="W73"/>
    </row>
    <row r="74" spans="1:23" ht="10.5" customHeight="1" thickBot="1" x14ac:dyDescent="0.35">
      <c r="A74" s="4" t="e">
        <f>IF('POUR COMMENCER'!$E$14&gt;=A73,A73+'POUR COMMENCER'!$H$29,"")</f>
        <v>#VALUE!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21" t="str">
        <f t="shared" ref="L74:L137" si="3">IF(AND(C74=C73,E74=E73,G74=G73,I74=I73,K74=K73,B74=B73,D74=D73,F74=F73,H74=H73,J74=J73),"",A74)</f>
        <v/>
      </c>
      <c r="M74" s="4" t="e">
        <f t="shared" si="2"/>
        <v>#NUM!</v>
      </c>
      <c r="N74" s="175"/>
      <c r="O74" s="176"/>
      <c r="P74" s="176"/>
      <c r="Q74" s="176"/>
      <c r="R74" s="176"/>
      <c r="S74" s="176"/>
      <c r="T74" s="171"/>
      <c r="V74"/>
      <c r="W74"/>
    </row>
    <row r="75" spans="1:23" ht="10.5" customHeight="1" x14ac:dyDescent="0.3">
      <c r="A75" s="4" t="e">
        <f>IF('POUR COMMENCER'!$E$14&gt;=A74,A74+'POUR COMMENCER'!$H$29,"")</f>
        <v>#VALUE!</v>
      </c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21" t="str">
        <f t="shared" si="3"/>
        <v/>
      </c>
      <c r="M75" s="4" t="e">
        <f t="shared" si="2"/>
        <v>#NUM!</v>
      </c>
      <c r="V75"/>
      <c r="W75"/>
    </row>
    <row r="76" spans="1:23" ht="10.5" customHeight="1" x14ac:dyDescent="0.3">
      <c r="A76" s="4" t="e">
        <f>IF('POUR COMMENCER'!$E$14&gt;=A75,A75+'POUR COMMENCER'!$H$29,"")</f>
        <v>#VALUE!</v>
      </c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21" t="str">
        <f t="shared" si="3"/>
        <v/>
      </c>
      <c r="M76" s="4" t="e">
        <f t="shared" si="2"/>
        <v>#NUM!</v>
      </c>
      <c r="V76"/>
      <c r="W76"/>
    </row>
    <row r="77" spans="1:23" ht="10.5" customHeight="1" x14ac:dyDescent="0.3">
      <c r="A77" s="4" t="e">
        <f>IF('POUR COMMENCER'!$E$14&gt;=A76,A76+'POUR COMMENCER'!$H$29,"")</f>
        <v>#VALUE!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21" t="str">
        <f t="shared" si="3"/>
        <v/>
      </c>
      <c r="M77" s="4" t="e">
        <f t="shared" si="2"/>
        <v>#NUM!</v>
      </c>
      <c r="V77"/>
      <c r="W77"/>
    </row>
    <row r="78" spans="1:23" ht="10.5" customHeight="1" x14ac:dyDescent="0.3">
      <c r="A78" s="4" t="e">
        <f>IF('POUR COMMENCER'!$E$14&gt;=A77,A77+'POUR COMMENCER'!$H$29,"")</f>
        <v>#VALUE!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21" t="str">
        <f t="shared" si="3"/>
        <v/>
      </c>
      <c r="M78" s="4" t="e">
        <f t="shared" si="2"/>
        <v>#NUM!</v>
      </c>
      <c r="V78"/>
      <c r="W78"/>
    </row>
    <row r="79" spans="1:23" ht="10.5" customHeight="1" x14ac:dyDescent="0.3">
      <c r="A79" s="4" t="e">
        <f>IF('POUR COMMENCER'!$E$14&gt;=A78,A78+'POUR COMMENCER'!$H$29,"")</f>
        <v>#VALUE!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21" t="str">
        <f t="shared" si="3"/>
        <v/>
      </c>
      <c r="M79" s="4" t="e">
        <f t="shared" si="2"/>
        <v>#NUM!</v>
      </c>
      <c r="V79"/>
      <c r="W79"/>
    </row>
    <row r="80" spans="1:23" ht="10.5" customHeight="1" x14ac:dyDescent="0.3">
      <c r="A80" s="4" t="e">
        <f>IF('POUR COMMENCER'!$E$14&gt;=A79,A79+'POUR COMMENCER'!$H$29,"")</f>
        <v>#VALUE!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21" t="str">
        <f t="shared" si="3"/>
        <v/>
      </c>
      <c r="M80" s="4" t="e">
        <f t="shared" si="2"/>
        <v>#NUM!</v>
      </c>
      <c r="V80"/>
      <c r="W80"/>
    </row>
    <row r="81" spans="1:23" ht="10.5" customHeight="1" x14ac:dyDescent="0.3">
      <c r="A81" s="4" t="e">
        <f>IF('POUR COMMENCER'!$E$14&gt;=A80,A80+'POUR COMMENCER'!$H$29,"")</f>
        <v>#VALUE!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21" t="str">
        <f t="shared" si="3"/>
        <v/>
      </c>
      <c r="M81" s="4" t="e">
        <f t="shared" si="2"/>
        <v>#NUM!</v>
      </c>
      <c r="V81"/>
      <c r="W81"/>
    </row>
    <row r="82" spans="1:23" ht="10.5" customHeight="1" x14ac:dyDescent="0.3">
      <c r="A82" s="4" t="e">
        <f>IF('POUR COMMENCER'!$E$14&gt;=A81,A81+'POUR COMMENCER'!$H$29,"")</f>
        <v>#VALUE!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21" t="str">
        <f t="shared" si="3"/>
        <v/>
      </c>
      <c r="M82" s="4" t="e">
        <f t="shared" si="2"/>
        <v>#NUM!</v>
      </c>
      <c r="V82"/>
      <c r="W82"/>
    </row>
    <row r="83" spans="1:23" ht="10.5" customHeight="1" x14ac:dyDescent="0.3">
      <c r="A83" s="4" t="e">
        <f>IF('POUR COMMENCER'!$E$14&gt;=A82,A82+'POUR COMMENCER'!$H$29,"")</f>
        <v>#VALUE!</v>
      </c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21" t="str">
        <f t="shared" si="3"/>
        <v/>
      </c>
      <c r="M83" s="4" t="e">
        <f t="shared" si="2"/>
        <v>#NUM!</v>
      </c>
      <c r="V83"/>
      <c r="W83"/>
    </row>
    <row r="84" spans="1:23" ht="10.5" customHeight="1" x14ac:dyDescent="0.3">
      <c r="A84" s="4" t="e">
        <f>IF('POUR COMMENCER'!$E$14&gt;=A83,A83+'POUR COMMENCER'!$H$29,"")</f>
        <v>#VALUE!</v>
      </c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21" t="str">
        <f t="shared" si="3"/>
        <v/>
      </c>
      <c r="M84" s="4" t="e">
        <f t="shared" si="2"/>
        <v>#NUM!</v>
      </c>
      <c r="V84"/>
      <c r="W84"/>
    </row>
    <row r="85" spans="1:23" ht="10.5" customHeight="1" x14ac:dyDescent="0.3">
      <c r="A85" s="4" t="e">
        <f>IF('POUR COMMENCER'!$E$14&gt;=A84,A84+'POUR COMMENCER'!$H$29,"")</f>
        <v>#VALUE!</v>
      </c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21" t="str">
        <f t="shared" si="3"/>
        <v/>
      </c>
      <c r="M85" s="4" t="e">
        <f t="shared" si="2"/>
        <v>#NUM!</v>
      </c>
      <c r="V85"/>
      <c r="W85"/>
    </row>
    <row r="86" spans="1:23" ht="10.5" customHeight="1" x14ac:dyDescent="0.3">
      <c r="A86" s="4" t="e">
        <f>IF('POUR COMMENCER'!$E$14&gt;=A85,A85+'POUR COMMENCER'!$H$29,"")</f>
        <v>#VALUE!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21" t="str">
        <f t="shared" si="3"/>
        <v/>
      </c>
      <c r="M86" s="4" t="e">
        <f t="shared" si="2"/>
        <v>#NUM!</v>
      </c>
      <c r="V86"/>
      <c r="W86"/>
    </row>
    <row r="87" spans="1:23" ht="10.5" customHeight="1" x14ac:dyDescent="0.3">
      <c r="A87" s="4" t="e">
        <f>IF('POUR COMMENCER'!$E$14&gt;=A86,A86+'POUR COMMENCER'!$H$29,"")</f>
        <v>#VALUE!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21" t="str">
        <f t="shared" si="3"/>
        <v/>
      </c>
      <c r="M87" s="4" t="e">
        <f t="shared" si="2"/>
        <v>#NUM!</v>
      </c>
      <c r="V87"/>
      <c r="W87"/>
    </row>
    <row r="88" spans="1:23" ht="10.5" customHeight="1" x14ac:dyDescent="0.3">
      <c r="A88" s="4" t="e">
        <f>IF('POUR COMMENCER'!$E$14&gt;=A87,A87+'POUR COMMENCER'!$H$29,"")</f>
        <v>#VALUE!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21" t="str">
        <f t="shared" si="3"/>
        <v/>
      </c>
      <c r="M88" s="4" t="e">
        <f t="shared" si="2"/>
        <v>#NUM!</v>
      </c>
      <c r="V88"/>
      <c r="W88"/>
    </row>
    <row r="89" spans="1:23" ht="10.5" customHeight="1" x14ac:dyDescent="0.3">
      <c r="A89" s="4" t="e">
        <f>IF('POUR COMMENCER'!$E$14&gt;=A88,A88+'POUR COMMENCER'!$H$29,"")</f>
        <v>#VALUE!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21" t="str">
        <f t="shared" si="3"/>
        <v/>
      </c>
      <c r="M89" s="4" t="e">
        <f t="shared" si="2"/>
        <v>#NUM!</v>
      </c>
      <c r="V89"/>
      <c r="W89"/>
    </row>
    <row r="90" spans="1:23" ht="10.5" customHeight="1" x14ac:dyDescent="0.3">
      <c r="A90" s="4" t="e">
        <f>IF('POUR COMMENCER'!$E$14&gt;=A89,A89+'POUR COMMENCER'!$H$29,"")</f>
        <v>#VALUE!</v>
      </c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21" t="str">
        <f t="shared" si="3"/>
        <v/>
      </c>
      <c r="M90" s="4" t="e">
        <f t="shared" si="2"/>
        <v>#NUM!</v>
      </c>
      <c r="V90"/>
      <c r="W90"/>
    </row>
    <row r="91" spans="1:23" ht="10.5" customHeight="1" x14ac:dyDescent="0.3">
      <c r="A91" s="4" t="e">
        <f>IF('POUR COMMENCER'!$E$14&gt;=A90,A90+'POUR COMMENCER'!$H$29,"")</f>
        <v>#VALUE!</v>
      </c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21" t="str">
        <f t="shared" si="3"/>
        <v/>
      </c>
      <c r="M91" s="4" t="e">
        <f t="shared" si="2"/>
        <v>#NUM!</v>
      </c>
      <c r="V91"/>
      <c r="W91"/>
    </row>
    <row r="92" spans="1:23" ht="10.5" customHeight="1" x14ac:dyDescent="0.3">
      <c r="A92" s="4" t="e">
        <f>IF('POUR COMMENCER'!$E$14&gt;=A91,A91+'POUR COMMENCER'!$H$29,"")</f>
        <v>#VALUE!</v>
      </c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21" t="str">
        <f t="shared" si="3"/>
        <v/>
      </c>
      <c r="M92" s="4" t="e">
        <f t="shared" si="2"/>
        <v>#NUM!</v>
      </c>
      <c r="V92"/>
      <c r="W92"/>
    </row>
    <row r="93" spans="1:23" ht="10.5" customHeight="1" x14ac:dyDescent="0.3">
      <c r="A93" s="4" t="e">
        <f>IF('POUR COMMENCER'!$E$14&gt;=A92,A92+'POUR COMMENCER'!$H$29,"")</f>
        <v>#VALUE!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21" t="str">
        <f t="shared" si="3"/>
        <v/>
      </c>
      <c r="M93" s="4" t="e">
        <f t="shared" si="2"/>
        <v>#NUM!</v>
      </c>
      <c r="V93"/>
      <c r="W93"/>
    </row>
    <row r="94" spans="1:23" ht="10.5" customHeight="1" x14ac:dyDescent="0.3">
      <c r="A94" s="4" t="e">
        <f>IF('POUR COMMENCER'!$E$14&gt;=A93,A93+'POUR COMMENCER'!$H$29,"")</f>
        <v>#VALUE!</v>
      </c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21" t="str">
        <f t="shared" si="3"/>
        <v/>
      </c>
      <c r="M94" s="4" t="e">
        <f t="shared" si="2"/>
        <v>#NUM!</v>
      </c>
      <c r="V94"/>
      <c r="W94"/>
    </row>
    <row r="95" spans="1:23" ht="10.5" customHeight="1" x14ac:dyDescent="0.3">
      <c r="A95" s="4" t="e">
        <f>IF('POUR COMMENCER'!$E$14&gt;=A94,A94+'POUR COMMENCER'!$H$29,"")</f>
        <v>#VALUE!</v>
      </c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21" t="str">
        <f t="shared" si="3"/>
        <v/>
      </c>
      <c r="M95" s="4" t="e">
        <f t="shared" si="2"/>
        <v>#NUM!</v>
      </c>
      <c r="V95"/>
      <c r="W95"/>
    </row>
    <row r="96" spans="1:23" ht="10.5" customHeight="1" x14ac:dyDescent="0.3">
      <c r="A96" s="4" t="e">
        <f>IF('POUR COMMENCER'!$E$14&gt;=A95,A95+'POUR COMMENCER'!$H$29,"")</f>
        <v>#VALUE!</v>
      </c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21" t="str">
        <f t="shared" si="3"/>
        <v/>
      </c>
      <c r="M96" s="4" t="e">
        <f t="shared" si="2"/>
        <v>#NUM!</v>
      </c>
      <c r="V96"/>
      <c r="W96"/>
    </row>
    <row r="97" spans="1:23" ht="10.5" customHeight="1" x14ac:dyDescent="0.3">
      <c r="A97" s="4" t="e">
        <f>IF('POUR COMMENCER'!$E$14&gt;=A96,A96+'POUR COMMENCER'!$H$29,"")</f>
        <v>#VALUE!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21" t="str">
        <f t="shared" si="3"/>
        <v/>
      </c>
      <c r="M97" s="4" t="e">
        <f t="shared" si="2"/>
        <v>#NUM!</v>
      </c>
      <c r="V97"/>
      <c r="W97"/>
    </row>
    <row r="98" spans="1:23" ht="10.5" customHeight="1" x14ac:dyDescent="0.3">
      <c r="A98" s="4" t="e">
        <f>IF('POUR COMMENCER'!$E$14&gt;=A97,A97+'POUR COMMENCER'!$H$29,"")</f>
        <v>#VALUE!</v>
      </c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21" t="str">
        <f t="shared" si="3"/>
        <v/>
      </c>
      <c r="M98" s="4" t="e">
        <f t="shared" si="2"/>
        <v>#NUM!</v>
      </c>
      <c r="V98"/>
      <c r="W98"/>
    </row>
    <row r="99" spans="1:23" ht="10.5" customHeight="1" x14ac:dyDescent="0.3">
      <c r="A99" s="4" t="e">
        <f>IF('POUR COMMENCER'!$E$14&gt;=A98,A98+'POUR COMMENCER'!$H$29,"")</f>
        <v>#VALUE!</v>
      </c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21" t="str">
        <f t="shared" si="3"/>
        <v/>
      </c>
      <c r="M99" s="4" t="e">
        <f t="shared" si="2"/>
        <v>#NUM!</v>
      </c>
      <c r="V99"/>
      <c r="W99"/>
    </row>
    <row r="100" spans="1:23" ht="10.5" customHeight="1" x14ac:dyDescent="0.3">
      <c r="A100" s="4" t="e">
        <f>IF('POUR COMMENCER'!$E$14&gt;=A99,A99+'POUR COMMENCER'!$H$29,"")</f>
        <v>#VALUE!</v>
      </c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21" t="str">
        <f t="shared" si="3"/>
        <v/>
      </c>
      <c r="M100" s="4" t="e">
        <f t="shared" si="2"/>
        <v>#NUM!</v>
      </c>
      <c r="V100"/>
      <c r="W100"/>
    </row>
    <row r="101" spans="1:23" ht="10.5" customHeight="1" x14ac:dyDescent="0.3">
      <c r="A101" s="4" t="e">
        <f>IF('POUR COMMENCER'!$E$14&gt;=A100,A100+'POUR COMMENCER'!$H$29,"")</f>
        <v>#VALUE!</v>
      </c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21" t="str">
        <f t="shared" si="3"/>
        <v/>
      </c>
      <c r="M101" s="4" t="e">
        <f t="shared" si="2"/>
        <v>#NUM!</v>
      </c>
      <c r="V101"/>
      <c r="W101"/>
    </row>
    <row r="102" spans="1:23" ht="10.5" customHeight="1" x14ac:dyDescent="0.3">
      <c r="A102" s="4" t="e">
        <f>IF('POUR COMMENCER'!$E$14&gt;=A101,A101+'POUR COMMENCER'!$H$29,"")</f>
        <v>#VALUE!</v>
      </c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21" t="str">
        <f t="shared" si="3"/>
        <v/>
      </c>
      <c r="M102" s="4" t="e">
        <f t="shared" si="2"/>
        <v>#NUM!</v>
      </c>
      <c r="V102"/>
      <c r="W102"/>
    </row>
    <row r="103" spans="1:23" ht="10.5" customHeight="1" x14ac:dyDescent="0.3">
      <c r="A103" s="4" t="e">
        <f>IF('POUR COMMENCER'!$E$14&gt;=A102,A102+'POUR COMMENCER'!$H$29,"")</f>
        <v>#VALUE!</v>
      </c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21" t="str">
        <f t="shared" si="3"/>
        <v/>
      </c>
      <c r="M103" s="4" t="e">
        <f t="shared" si="2"/>
        <v>#NUM!</v>
      </c>
      <c r="V103"/>
      <c r="W103"/>
    </row>
    <row r="104" spans="1:23" ht="10.5" customHeight="1" x14ac:dyDescent="0.3">
      <c r="A104" s="4" t="e">
        <f>IF('POUR COMMENCER'!$E$14&gt;=A103,A103+'POUR COMMENCER'!$H$29,"")</f>
        <v>#VALUE!</v>
      </c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21" t="str">
        <f t="shared" si="3"/>
        <v/>
      </c>
      <c r="M104" s="4" t="e">
        <f t="shared" si="2"/>
        <v>#NUM!</v>
      </c>
      <c r="V104"/>
      <c r="W104"/>
    </row>
    <row r="105" spans="1:23" ht="10.5" customHeight="1" x14ac:dyDescent="0.3">
      <c r="A105" s="4" t="e">
        <f>IF('POUR COMMENCER'!$E$14&gt;=A104,A104+'POUR COMMENCER'!$H$29,"")</f>
        <v>#VALUE!</v>
      </c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21" t="str">
        <f t="shared" si="3"/>
        <v/>
      </c>
      <c r="M105" s="4" t="e">
        <f t="shared" si="2"/>
        <v>#NUM!</v>
      </c>
      <c r="V105"/>
      <c r="W105"/>
    </row>
    <row r="106" spans="1:23" ht="10.5" customHeight="1" x14ac:dyDescent="0.3">
      <c r="A106" s="4" t="e">
        <f>IF('POUR COMMENCER'!$E$14&gt;=A105,A105+'POUR COMMENCER'!$H$29,"")</f>
        <v>#VALUE!</v>
      </c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21" t="str">
        <f t="shared" si="3"/>
        <v/>
      </c>
      <c r="M106" s="4" t="e">
        <f t="shared" si="2"/>
        <v>#NUM!</v>
      </c>
      <c r="V106"/>
      <c r="W106"/>
    </row>
    <row r="107" spans="1:23" ht="10.5" customHeight="1" x14ac:dyDescent="0.3">
      <c r="A107" s="4" t="e">
        <f>IF('POUR COMMENCER'!$E$14&gt;=A106,A106+'POUR COMMENCER'!$H$29,"")</f>
        <v>#VALUE!</v>
      </c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21" t="str">
        <f t="shared" si="3"/>
        <v/>
      </c>
      <c r="M107" s="4" t="e">
        <f t="shared" si="2"/>
        <v>#NUM!</v>
      </c>
      <c r="V107"/>
      <c r="W107"/>
    </row>
    <row r="108" spans="1:23" ht="10.5" customHeight="1" x14ac:dyDescent="0.3">
      <c r="A108" s="4" t="e">
        <f>IF('POUR COMMENCER'!$E$14&gt;=A107,A107+'POUR COMMENCER'!$H$29,"")</f>
        <v>#VALUE!</v>
      </c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21" t="str">
        <f t="shared" si="3"/>
        <v/>
      </c>
      <c r="M108" s="4" t="e">
        <f t="shared" si="2"/>
        <v>#NUM!</v>
      </c>
      <c r="V108"/>
      <c r="W108"/>
    </row>
    <row r="109" spans="1:23" ht="10.5" customHeight="1" x14ac:dyDescent="0.3">
      <c r="A109" s="4" t="e">
        <f>IF('POUR COMMENCER'!$E$14&gt;=A108,A108+'POUR COMMENCER'!$H$29,"")</f>
        <v>#VALUE!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21" t="str">
        <f t="shared" si="3"/>
        <v/>
      </c>
      <c r="M109" s="4" t="e">
        <f t="shared" si="2"/>
        <v>#NUM!</v>
      </c>
      <c r="V109"/>
      <c r="W109"/>
    </row>
    <row r="110" spans="1:23" ht="10.5" customHeight="1" x14ac:dyDescent="0.3">
      <c r="A110" s="4" t="e">
        <f>IF('POUR COMMENCER'!$E$14&gt;=A109,A109+'POUR COMMENCER'!$H$29,"")</f>
        <v>#VALUE!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21" t="str">
        <f t="shared" si="3"/>
        <v/>
      </c>
      <c r="M110" s="4" t="e">
        <f t="shared" si="2"/>
        <v>#NUM!</v>
      </c>
      <c r="V110"/>
      <c r="W110"/>
    </row>
    <row r="111" spans="1:23" ht="10.5" customHeight="1" x14ac:dyDescent="0.3">
      <c r="A111" s="4" t="e">
        <f>IF('POUR COMMENCER'!$E$14&gt;=A110,A110+'POUR COMMENCER'!$H$29,"")</f>
        <v>#VALUE!</v>
      </c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21" t="str">
        <f t="shared" si="3"/>
        <v/>
      </c>
      <c r="M111" s="4" t="e">
        <f t="shared" si="2"/>
        <v>#NUM!</v>
      </c>
      <c r="V111"/>
      <c r="W111"/>
    </row>
    <row r="112" spans="1:23" ht="10.5" customHeight="1" x14ac:dyDescent="0.3">
      <c r="A112" s="4" t="e">
        <f>IF('POUR COMMENCER'!$E$14&gt;=A111,A111+'POUR COMMENCER'!$H$29,"")</f>
        <v>#VALUE!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21" t="str">
        <f t="shared" si="3"/>
        <v/>
      </c>
      <c r="M112" s="4" t="e">
        <f t="shared" si="2"/>
        <v>#NUM!</v>
      </c>
      <c r="V112"/>
      <c r="W112"/>
    </row>
    <row r="113" spans="1:23" ht="10.5" customHeight="1" x14ac:dyDescent="0.3">
      <c r="A113" s="4" t="e">
        <f>IF('POUR COMMENCER'!$E$14&gt;=A112,A112+'POUR COMMENCER'!$H$29,"")</f>
        <v>#VALUE!</v>
      </c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21" t="str">
        <f t="shared" si="3"/>
        <v/>
      </c>
      <c r="M113" s="4" t="e">
        <f t="shared" si="2"/>
        <v>#NUM!</v>
      </c>
      <c r="V113"/>
      <c r="W113"/>
    </row>
    <row r="114" spans="1:23" ht="10.5" customHeight="1" x14ac:dyDescent="0.3">
      <c r="A114" s="4" t="e">
        <f>IF('POUR COMMENCER'!$E$14&gt;=A113,A113+'POUR COMMENCER'!$H$29,"")</f>
        <v>#VALUE!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21" t="str">
        <f t="shared" si="3"/>
        <v/>
      </c>
      <c r="M114" s="4" t="e">
        <f t="shared" si="2"/>
        <v>#NUM!</v>
      </c>
      <c r="V114"/>
      <c r="W114"/>
    </row>
    <row r="115" spans="1:23" ht="10.5" customHeight="1" x14ac:dyDescent="0.3">
      <c r="A115" s="4" t="e">
        <f>IF('POUR COMMENCER'!$E$14&gt;=A114,A114+'POUR COMMENCER'!$H$29,"")</f>
        <v>#VALUE!</v>
      </c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21" t="str">
        <f t="shared" si="3"/>
        <v/>
      </c>
      <c r="M115" s="4" t="e">
        <f t="shared" si="2"/>
        <v>#NUM!</v>
      </c>
      <c r="V115"/>
      <c r="W115"/>
    </row>
    <row r="116" spans="1:23" ht="10.5" customHeight="1" x14ac:dyDescent="0.3">
      <c r="A116" s="4" t="e">
        <f>IF('POUR COMMENCER'!$E$14&gt;=A115,A115+'POUR COMMENCER'!$H$29,"")</f>
        <v>#VALUE!</v>
      </c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21" t="str">
        <f t="shared" si="3"/>
        <v/>
      </c>
      <c r="M116" s="4" t="e">
        <f t="shared" si="2"/>
        <v>#NUM!</v>
      </c>
      <c r="V116"/>
      <c r="W116"/>
    </row>
    <row r="117" spans="1:23" ht="10.5" customHeight="1" x14ac:dyDescent="0.3">
      <c r="A117" s="4" t="e">
        <f>IF('POUR COMMENCER'!$E$14&gt;=A116,A116+'POUR COMMENCER'!$H$29,"")</f>
        <v>#VALUE!</v>
      </c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21" t="str">
        <f t="shared" si="3"/>
        <v/>
      </c>
      <c r="M117" s="4" t="e">
        <f t="shared" si="2"/>
        <v>#NUM!</v>
      </c>
      <c r="V117"/>
      <c r="W117"/>
    </row>
    <row r="118" spans="1:23" ht="10.5" customHeight="1" x14ac:dyDescent="0.3">
      <c r="A118" s="4" t="e">
        <f>IF('POUR COMMENCER'!$E$14&gt;=A117,A117+'POUR COMMENCER'!$H$29,"")</f>
        <v>#VALUE!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21" t="str">
        <f t="shared" si="3"/>
        <v/>
      </c>
      <c r="M118" s="4" t="e">
        <f t="shared" si="2"/>
        <v>#NUM!</v>
      </c>
      <c r="V118"/>
      <c r="W118"/>
    </row>
    <row r="119" spans="1:23" ht="10.5" customHeight="1" x14ac:dyDescent="0.3">
      <c r="A119" s="4" t="e">
        <f>IF('POUR COMMENCER'!$E$14&gt;=A118,A118+'POUR COMMENCER'!$H$29,"")</f>
        <v>#VALUE!</v>
      </c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21" t="str">
        <f t="shared" si="3"/>
        <v/>
      </c>
      <c r="M119" s="4" t="e">
        <f t="shared" si="2"/>
        <v>#NUM!</v>
      </c>
      <c r="V119"/>
      <c r="W119"/>
    </row>
    <row r="120" spans="1:23" ht="10.5" customHeight="1" x14ac:dyDescent="0.3">
      <c r="A120" s="4" t="e">
        <f>IF('POUR COMMENCER'!$E$14&gt;=A119,A119+'POUR COMMENCER'!$H$29,"")</f>
        <v>#VALUE!</v>
      </c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21" t="str">
        <f t="shared" si="3"/>
        <v/>
      </c>
      <c r="M120" s="4" t="e">
        <f t="shared" si="2"/>
        <v>#NUM!</v>
      </c>
      <c r="V120"/>
      <c r="W120"/>
    </row>
    <row r="121" spans="1:23" ht="10.5" customHeight="1" x14ac:dyDescent="0.3">
      <c r="A121" s="4" t="e">
        <f>IF('POUR COMMENCER'!$E$14&gt;=A120,A120+'POUR COMMENCER'!$H$29,"")</f>
        <v>#VALUE!</v>
      </c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21" t="str">
        <f t="shared" si="3"/>
        <v/>
      </c>
      <c r="M121" s="4" t="e">
        <f t="shared" si="2"/>
        <v>#NUM!</v>
      </c>
      <c r="V121"/>
      <c r="W121"/>
    </row>
    <row r="122" spans="1:23" ht="10.5" customHeight="1" x14ac:dyDescent="0.3">
      <c r="A122" s="4" t="e">
        <f>IF('POUR COMMENCER'!$E$14&gt;=A121,A121+'POUR COMMENCER'!$H$29,"")</f>
        <v>#VALUE!</v>
      </c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21" t="str">
        <f t="shared" si="3"/>
        <v/>
      </c>
      <c r="M122" s="4" t="e">
        <f t="shared" si="2"/>
        <v>#NUM!</v>
      </c>
      <c r="V122"/>
      <c r="W122"/>
    </row>
    <row r="123" spans="1:23" ht="10.5" customHeight="1" x14ac:dyDescent="0.3">
      <c r="A123" s="4" t="e">
        <f>IF('POUR COMMENCER'!$E$14&gt;=A122,A122+'POUR COMMENCER'!$H$29,"")</f>
        <v>#VALUE!</v>
      </c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21" t="str">
        <f t="shared" si="3"/>
        <v/>
      </c>
      <c r="M123" s="4" t="e">
        <f t="shared" si="2"/>
        <v>#NUM!</v>
      </c>
      <c r="V123"/>
      <c r="W123"/>
    </row>
    <row r="124" spans="1:23" ht="10.5" customHeight="1" x14ac:dyDescent="0.3">
      <c r="A124" s="4" t="e">
        <f>IF('POUR COMMENCER'!$E$14&gt;=A123,A123+'POUR COMMENCER'!$H$29,"")</f>
        <v>#VALUE!</v>
      </c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21" t="str">
        <f t="shared" si="3"/>
        <v/>
      </c>
      <c r="M124" s="4" t="e">
        <f t="shared" si="2"/>
        <v>#NUM!</v>
      </c>
      <c r="V124"/>
      <c r="W124"/>
    </row>
    <row r="125" spans="1:23" ht="10.5" customHeight="1" x14ac:dyDescent="0.3">
      <c r="A125" s="4" t="e">
        <f>IF('POUR COMMENCER'!$E$14&gt;=A124,A124+'POUR COMMENCER'!$H$29,"")</f>
        <v>#VALUE!</v>
      </c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21" t="str">
        <f t="shared" si="3"/>
        <v/>
      </c>
      <c r="M125" s="4" t="e">
        <f t="shared" si="2"/>
        <v>#NUM!</v>
      </c>
      <c r="V125"/>
      <c r="W125"/>
    </row>
    <row r="126" spans="1:23" ht="10.5" customHeight="1" x14ac:dyDescent="0.3">
      <c r="A126" s="4" t="e">
        <f>IF('POUR COMMENCER'!$E$14&gt;=A125,A125+'POUR COMMENCER'!$H$29,"")</f>
        <v>#VALUE!</v>
      </c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21" t="str">
        <f t="shared" si="3"/>
        <v/>
      </c>
      <c r="M126" s="4" t="e">
        <f t="shared" si="2"/>
        <v>#NUM!</v>
      </c>
      <c r="V126"/>
      <c r="W126"/>
    </row>
    <row r="127" spans="1:23" ht="10.5" customHeight="1" x14ac:dyDescent="0.3">
      <c r="A127" s="4" t="e">
        <f>IF('POUR COMMENCER'!$E$14&gt;=A126,A126+'POUR COMMENCER'!$H$29,"")</f>
        <v>#VALUE!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21" t="str">
        <f t="shared" si="3"/>
        <v/>
      </c>
      <c r="M127" s="4" t="e">
        <f t="shared" si="2"/>
        <v>#NUM!</v>
      </c>
      <c r="V127"/>
      <c r="W127"/>
    </row>
    <row r="128" spans="1:23" ht="10.5" customHeight="1" x14ac:dyDescent="0.3">
      <c r="A128" s="4" t="e">
        <f>IF('POUR COMMENCER'!$E$14&gt;=A127,A127+'POUR COMMENCER'!$H$29,"")</f>
        <v>#VALUE!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21" t="str">
        <f t="shared" si="3"/>
        <v/>
      </c>
      <c r="M128" s="4" t="e">
        <f t="shared" si="2"/>
        <v>#NUM!</v>
      </c>
      <c r="V128"/>
      <c r="W128"/>
    </row>
    <row r="129" spans="1:23" ht="10.5" customHeight="1" x14ac:dyDescent="0.3">
      <c r="A129" s="4" t="e">
        <f>IF('POUR COMMENCER'!$E$14&gt;=A128,A128+'POUR COMMENCER'!$H$29,"")</f>
        <v>#VALUE!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21" t="str">
        <f t="shared" si="3"/>
        <v/>
      </c>
      <c r="M129" s="4" t="e">
        <f t="shared" si="2"/>
        <v>#NUM!</v>
      </c>
      <c r="V129"/>
      <c r="W129"/>
    </row>
    <row r="130" spans="1:23" ht="10.5" customHeight="1" x14ac:dyDescent="0.3">
      <c r="A130" s="4" t="e">
        <f>IF('POUR COMMENCER'!$E$14&gt;=A129,A129+'POUR COMMENCER'!$H$29,"")</f>
        <v>#VALUE!</v>
      </c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21" t="str">
        <f t="shared" si="3"/>
        <v/>
      </c>
      <c r="M130" s="4" t="e">
        <f t="shared" si="2"/>
        <v>#NUM!</v>
      </c>
      <c r="V130"/>
      <c r="W130"/>
    </row>
    <row r="131" spans="1:23" ht="10.5" customHeight="1" x14ac:dyDescent="0.3">
      <c r="A131" s="4" t="e">
        <f>IF('POUR COMMENCER'!$E$14&gt;=A130,A130+'POUR COMMENCER'!$H$29,"")</f>
        <v>#VALUE!</v>
      </c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21" t="str">
        <f t="shared" si="3"/>
        <v/>
      </c>
      <c r="M131" s="4" t="e">
        <f t="shared" si="2"/>
        <v>#NUM!</v>
      </c>
      <c r="V131"/>
      <c r="W131"/>
    </row>
    <row r="132" spans="1:23" ht="10.5" customHeight="1" x14ac:dyDescent="0.3">
      <c r="A132" s="4" t="e">
        <f>IF('POUR COMMENCER'!$E$14&gt;=A131,A131+'POUR COMMENCER'!$H$29,"")</f>
        <v>#VALUE!</v>
      </c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21" t="str">
        <f t="shared" si="3"/>
        <v/>
      </c>
      <c r="M132" s="4" t="e">
        <f t="shared" si="2"/>
        <v>#NUM!</v>
      </c>
      <c r="V132"/>
      <c r="W132"/>
    </row>
    <row r="133" spans="1:23" ht="10.5" customHeight="1" x14ac:dyDescent="0.3">
      <c r="A133" s="4" t="e">
        <f>IF('POUR COMMENCER'!$E$14&gt;=A132,A132+'POUR COMMENCER'!$H$29,"")</f>
        <v>#VALUE!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21" t="str">
        <f t="shared" si="3"/>
        <v/>
      </c>
      <c r="M133" s="4" t="e">
        <f t="shared" si="2"/>
        <v>#NUM!</v>
      </c>
      <c r="V133"/>
      <c r="W133"/>
    </row>
    <row r="134" spans="1:23" ht="10.5" customHeight="1" x14ac:dyDescent="0.3">
      <c r="A134" s="4" t="e">
        <f>IF('POUR COMMENCER'!$E$14&gt;=A133,A133+'POUR COMMENCER'!$H$29,"")</f>
        <v>#VALUE!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21" t="str">
        <f t="shared" si="3"/>
        <v/>
      </c>
      <c r="M134" s="4" t="e">
        <f t="shared" si="2"/>
        <v>#NUM!</v>
      </c>
      <c r="V134"/>
      <c r="W134"/>
    </row>
    <row r="135" spans="1:23" ht="10.5" customHeight="1" x14ac:dyDescent="0.3">
      <c r="A135" s="4" t="e">
        <f>IF('POUR COMMENCER'!$E$14&gt;=A134,A134+'POUR COMMENCER'!$H$29,"")</f>
        <v>#VALUE!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21" t="str">
        <f t="shared" si="3"/>
        <v/>
      </c>
      <c r="M135" s="4" t="e">
        <f t="shared" si="2"/>
        <v>#NUM!</v>
      </c>
      <c r="V135"/>
      <c r="W135"/>
    </row>
    <row r="136" spans="1:23" ht="10.5" customHeight="1" x14ac:dyDescent="0.3">
      <c r="A136" s="4" t="e">
        <f>IF('POUR COMMENCER'!$E$14&gt;=A135,A135+'POUR COMMENCER'!$H$29,"")</f>
        <v>#VALUE!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21" t="str">
        <f t="shared" si="3"/>
        <v/>
      </c>
      <c r="M136" s="4" t="e">
        <f t="shared" si="2"/>
        <v>#NUM!</v>
      </c>
      <c r="V136"/>
      <c r="W136"/>
    </row>
    <row r="137" spans="1:23" ht="10.5" customHeight="1" x14ac:dyDescent="0.3">
      <c r="A137" s="4" t="e">
        <f>IF('POUR COMMENCER'!$E$14&gt;=A136,A136+'POUR COMMENCER'!$H$29,"")</f>
        <v>#VALUE!</v>
      </c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21" t="str">
        <f t="shared" si="3"/>
        <v/>
      </c>
      <c r="M137" s="4" t="e">
        <f t="shared" ref="M137:M153" si="4">SMALL($L$1:$L$150,ROW()-7)</f>
        <v>#NUM!</v>
      </c>
      <c r="V137"/>
      <c r="W137"/>
    </row>
    <row r="138" spans="1:23" ht="10.5" customHeight="1" x14ac:dyDescent="0.3">
      <c r="A138" s="4" t="e">
        <f>IF('POUR COMMENCER'!$E$14&gt;=A137,A137+'POUR COMMENCER'!$H$29,"")</f>
        <v>#VALUE!</v>
      </c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21" t="str">
        <f t="shared" ref="L138:L144" si="5">IF(AND(C138=C137,E138=E137,G138=G137,I138=I137,K138=K137,B138=B137,D138=D137,F138=F137,H138=H137,J138=J137),"",A138)</f>
        <v/>
      </c>
      <c r="M138" s="4" t="e">
        <f t="shared" si="4"/>
        <v>#NUM!</v>
      </c>
      <c r="V138"/>
      <c r="W138"/>
    </row>
    <row r="139" spans="1:23" ht="10.5" customHeight="1" x14ac:dyDescent="0.3">
      <c r="A139" s="4" t="e">
        <f>IF('POUR COMMENCER'!$E$14&gt;=A138,A138+'POUR COMMENCER'!$H$29,"")</f>
        <v>#VALUE!</v>
      </c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21" t="str">
        <f t="shared" si="5"/>
        <v/>
      </c>
      <c r="M139" s="4" t="e">
        <f t="shared" si="4"/>
        <v>#NUM!</v>
      </c>
      <c r="V139"/>
      <c r="W139"/>
    </row>
    <row r="140" spans="1:23" ht="10.5" customHeight="1" x14ac:dyDescent="0.3">
      <c r="A140" s="4" t="e">
        <f>IF('POUR COMMENCER'!$E$14&gt;=A139,A139+'POUR COMMENCER'!$H$29,"")</f>
        <v>#VALUE!</v>
      </c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21" t="str">
        <f t="shared" si="5"/>
        <v/>
      </c>
      <c r="M140" s="4" t="e">
        <f t="shared" si="4"/>
        <v>#NUM!</v>
      </c>
      <c r="V140"/>
      <c r="W140"/>
    </row>
    <row r="141" spans="1:23" ht="10.5" customHeight="1" x14ac:dyDescent="0.3">
      <c r="A141" s="4" t="e">
        <f>IF('POUR COMMENCER'!$E$14&gt;=A140,A140+'POUR COMMENCER'!$H$29,"")</f>
        <v>#VALUE!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21" t="str">
        <f t="shared" si="5"/>
        <v/>
      </c>
      <c r="M141" s="4" t="e">
        <f t="shared" si="4"/>
        <v>#NUM!</v>
      </c>
      <c r="V141"/>
      <c r="W141"/>
    </row>
    <row r="142" spans="1:23" ht="10.5" customHeight="1" x14ac:dyDescent="0.3">
      <c r="A142" s="4" t="e">
        <f>IF('POUR COMMENCER'!$E$14&gt;=A141,A141+'POUR COMMENCER'!$H$29,"")</f>
        <v>#VALUE!</v>
      </c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21" t="str">
        <f t="shared" si="5"/>
        <v/>
      </c>
      <c r="M142" s="4" t="e">
        <f t="shared" si="4"/>
        <v>#NUM!</v>
      </c>
      <c r="V142"/>
      <c r="W142"/>
    </row>
    <row r="143" spans="1:23" ht="10.5" customHeight="1" x14ac:dyDescent="0.3">
      <c r="A143" s="4" t="e">
        <f>IF('POUR COMMENCER'!$E$14&gt;=A142,A142+'POUR COMMENCER'!$H$29,"")</f>
        <v>#VALUE!</v>
      </c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21" t="str">
        <f t="shared" si="5"/>
        <v/>
      </c>
      <c r="M143" s="4" t="e">
        <f t="shared" si="4"/>
        <v>#NUM!</v>
      </c>
      <c r="V143"/>
      <c r="W143"/>
    </row>
    <row r="144" spans="1:23" ht="10.5" customHeight="1" x14ac:dyDescent="0.3">
      <c r="A144" s="4" t="e">
        <f>IF('POUR COMMENCER'!$E$14&gt;=A143,A143+'POUR COMMENCER'!$H$29,"")</f>
        <v>#VALUE!</v>
      </c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21" t="str">
        <f t="shared" si="5"/>
        <v/>
      </c>
      <c r="M144" s="4" t="e">
        <f t="shared" si="4"/>
        <v>#NUM!</v>
      </c>
    </row>
    <row r="145" spans="1:13" ht="10.5" customHeight="1" x14ac:dyDescent="0.3">
      <c r="A145" s="4" t="e">
        <f>IF('POUR COMMENCER'!$E$14&gt;=A144,A144+'POUR COMMENCER'!$H$29,"")</f>
        <v>#VALUE!</v>
      </c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21" t="str">
        <f t="shared" ref="L145:L151" si="6">IF(AND(C145=C144,E145=E144,G145=G144,I145=I144,K145=K144),"",A145)</f>
        <v/>
      </c>
      <c r="M145" s="4" t="e">
        <f t="shared" si="4"/>
        <v>#NUM!</v>
      </c>
    </row>
    <row r="146" spans="1:13" ht="10.5" customHeight="1" x14ac:dyDescent="0.3">
      <c r="A146" s="4" t="e">
        <f>IF('POUR COMMENCER'!$E$14&gt;=A145,A145+'POUR COMMENCER'!$H$29,"")</f>
        <v>#VALUE!</v>
      </c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21" t="str">
        <f t="shared" si="6"/>
        <v/>
      </c>
      <c r="M146" s="4" t="e">
        <f t="shared" si="4"/>
        <v>#NUM!</v>
      </c>
    </row>
    <row r="147" spans="1:13" ht="10.5" customHeight="1" x14ac:dyDescent="0.3">
      <c r="A147" s="4" t="e">
        <f>IF('POUR COMMENCER'!$E$14&gt;=A146,A146+'POUR COMMENCER'!$H$29,"")</f>
        <v>#VALUE!</v>
      </c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21" t="str">
        <f t="shared" si="6"/>
        <v/>
      </c>
      <c r="M147" s="4" t="e">
        <f t="shared" si="4"/>
        <v>#NUM!</v>
      </c>
    </row>
    <row r="148" spans="1:13" ht="10.5" customHeight="1" x14ac:dyDescent="0.3">
      <c r="A148" s="4" t="e">
        <f>IF('POUR COMMENCER'!$E$14&gt;=A147,A147+'POUR COMMENCER'!$H$29,"")</f>
        <v>#VALUE!</v>
      </c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21" t="str">
        <f t="shared" si="6"/>
        <v/>
      </c>
      <c r="M148" s="4" t="e">
        <f t="shared" si="4"/>
        <v>#NUM!</v>
      </c>
    </row>
    <row r="149" spans="1:13" ht="10.5" customHeight="1" x14ac:dyDescent="0.3">
      <c r="A149" s="4" t="e">
        <f>IF('POUR COMMENCER'!$E$14&gt;=A148,A148+'POUR COMMENCER'!$H$29,"")</f>
        <v>#VALUE!</v>
      </c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21" t="str">
        <f t="shared" si="6"/>
        <v/>
      </c>
      <c r="M149" s="4" t="e">
        <f t="shared" si="4"/>
        <v>#NUM!</v>
      </c>
    </row>
    <row r="150" spans="1:13" ht="10.5" customHeight="1" x14ac:dyDescent="0.3">
      <c r="A150" s="4" t="e">
        <f>IF('POUR COMMENCER'!$E$14&gt;=A149,A149+'POUR COMMENCER'!$H$29,"")</f>
        <v>#VALUE!</v>
      </c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21" t="str">
        <f t="shared" si="6"/>
        <v/>
      </c>
      <c r="M150" s="4" t="e">
        <f t="shared" si="4"/>
        <v>#NUM!</v>
      </c>
    </row>
    <row r="151" spans="1:13" ht="10.5" customHeight="1" x14ac:dyDescent="0.3">
      <c r="A151" s="4" t="e">
        <f>IF('POUR COMMENCER'!$E$14&gt;=A150,A150+'POUR COMMENCER'!$H$29,"")</f>
        <v>#VALUE!</v>
      </c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21" t="str">
        <f t="shared" si="6"/>
        <v/>
      </c>
      <c r="M151" s="4" t="e">
        <f t="shared" si="4"/>
        <v>#NUM!</v>
      </c>
    </row>
    <row r="152" spans="1:13" ht="10.5" customHeight="1" x14ac:dyDescent="0.3">
      <c r="A152" s="125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2"/>
      <c r="M152" s="4" t="e">
        <f t="shared" si="4"/>
        <v>#NUM!</v>
      </c>
    </row>
    <row r="153" spans="1:13" ht="10.5" customHeight="1" x14ac:dyDescent="0.3">
      <c r="A153" s="126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2"/>
      <c r="M153" s="4" t="e">
        <f t="shared" si="4"/>
        <v>#NUM!</v>
      </c>
    </row>
    <row r="154" spans="1:13" x14ac:dyDescent="0.3">
      <c r="A154" s="126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"/>
    </row>
    <row r="155" spans="1:13" x14ac:dyDescent="0.3">
      <c r="A155" s="126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"/>
    </row>
    <row r="156" spans="1:13" x14ac:dyDescent="0.3">
      <c r="A156" s="126"/>
      <c r="B156" s="126"/>
      <c r="C156" s="127"/>
      <c r="D156" s="127"/>
      <c r="E156" s="18"/>
      <c r="F156" s="18"/>
      <c r="G156" s="18"/>
      <c r="H156" s="18"/>
      <c r="I156" s="18"/>
      <c r="J156" s="18"/>
      <c r="K156" s="18"/>
      <c r="L156" s="18"/>
    </row>
    <row r="157" spans="1:13" x14ac:dyDescent="0.3">
      <c r="A157" s="126"/>
      <c r="B157" s="126"/>
      <c r="C157" s="127"/>
      <c r="D157" s="127"/>
      <c r="E157" s="18"/>
      <c r="F157" s="18"/>
      <c r="G157" s="18"/>
      <c r="H157" s="18"/>
      <c r="I157" s="18"/>
      <c r="J157" s="18"/>
      <c r="K157" s="18"/>
      <c r="L157" s="18"/>
    </row>
    <row r="158" spans="1:13" x14ac:dyDescent="0.3">
      <c r="A158" s="126"/>
      <c r="B158" s="126"/>
      <c r="C158" s="127"/>
      <c r="D158" s="127"/>
      <c r="E158" s="18"/>
      <c r="F158" s="18"/>
      <c r="G158" s="18"/>
      <c r="H158" s="18"/>
      <c r="I158" s="18"/>
      <c r="J158" s="18"/>
      <c r="K158" s="18"/>
      <c r="L158" s="18"/>
    </row>
    <row r="159" spans="1:13" x14ac:dyDescent="0.3">
      <c r="A159" s="126"/>
      <c r="B159" s="126"/>
      <c r="C159" s="127"/>
      <c r="D159" s="127"/>
      <c r="E159" s="18"/>
      <c r="F159" s="18"/>
      <c r="G159" s="18"/>
      <c r="H159" s="18"/>
      <c r="I159" s="18"/>
      <c r="J159" s="18"/>
      <c r="K159" s="18"/>
      <c r="L159" s="18"/>
    </row>
    <row r="160" spans="1:13" x14ac:dyDescent="0.3">
      <c r="A160" s="126"/>
      <c r="B160" s="126"/>
      <c r="C160" s="127"/>
      <c r="D160" s="127"/>
      <c r="E160" s="18"/>
      <c r="F160" s="18"/>
      <c r="G160" s="18"/>
      <c r="H160" s="18"/>
      <c r="I160" s="18"/>
      <c r="J160" s="18"/>
      <c r="K160" s="18"/>
      <c r="L160" s="18"/>
    </row>
    <row r="161" spans="1:23" x14ac:dyDescent="0.3">
      <c r="A161" s="126"/>
      <c r="B161" s="126"/>
      <c r="C161" s="127"/>
      <c r="D161" s="127"/>
      <c r="E161" s="18"/>
      <c r="F161" s="18"/>
      <c r="G161" s="18"/>
      <c r="H161" s="18"/>
      <c r="I161" s="18"/>
      <c r="J161" s="18"/>
      <c r="K161" s="18"/>
      <c r="L161" s="18"/>
    </row>
    <row r="162" spans="1:23" s="37" customFormat="1" x14ac:dyDescent="0.3">
      <c r="A162" s="126"/>
      <c r="B162" s="126"/>
      <c r="C162" s="127"/>
      <c r="D162" s="127"/>
      <c r="E162" s="18"/>
      <c r="F162" s="18"/>
      <c r="G162" s="18"/>
      <c r="H162" s="18"/>
      <c r="I162" s="18"/>
      <c r="J162" s="18"/>
      <c r="K162" s="18"/>
      <c r="L162" s="18"/>
      <c r="N162"/>
      <c r="O162"/>
      <c r="P162"/>
      <c r="Q162"/>
      <c r="R162"/>
      <c r="S162"/>
      <c r="T162"/>
      <c r="U162" s="2"/>
      <c r="V162" s="2"/>
      <c r="W162" s="2"/>
    </row>
    <row r="163" spans="1:23" s="37" customFormat="1" x14ac:dyDescent="0.3">
      <c r="A163" s="126"/>
      <c r="B163" s="126"/>
      <c r="C163" s="127"/>
      <c r="D163" s="127"/>
      <c r="E163" s="18"/>
      <c r="F163" s="18"/>
      <c r="G163" s="18"/>
      <c r="H163" s="18"/>
      <c r="I163" s="18"/>
      <c r="J163" s="18"/>
      <c r="K163" s="18"/>
      <c r="L163" s="18"/>
      <c r="N163"/>
      <c r="O163"/>
      <c r="P163"/>
      <c r="Q163"/>
      <c r="R163"/>
      <c r="S163"/>
      <c r="T163"/>
      <c r="U163" s="2"/>
      <c r="V163" s="2"/>
      <c r="W163" s="2"/>
    </row>
    <row r="164" spans="1:23" s="37" customFormat="1" x14ac:dyDescent="0.3">
      <c r="A164" s="126"/>
      <c r="B164" s="126"/>
      <c r="C164" s="127"/>
      <c r="D164" s="127"/>
      <c r="E164" s="18"/>
      <c r="F164" s="18"/>
      <c r="G164" s="18"/>
      <c r="H164" s="18"/>
      <c r="I164" s="18"/>
      <c r="J164" s="18"/>
      <c r="K164" s="18"/>
      <c r="L164" s="18"/>
      <c r="N164"/>
      <c r="O164"/>
      <c r="P164"/>
      <c r="Q164"/>
      <c r="R164"/>
      <c r="S164"/>
      <c r="T164"/>
      <c r="U164" s="2"/>
      <c r="V164" s="2"/>
      <c r="W164" s="2"/>
    </row>
    <row r="165" spans="1:23" s="37" customFormat="1" x14ac:dyDescent="0.3">
      <c r="A165" s="126"/>
      <c r="B165" s="126"/>
      <c r="C165" s="127"/>
      <c r="D165" s="127"/>
      <c r="E165" s="14"/>
      <c r="F165" s="14"/>
      <c r="G165" s="14"/>
      <c r="H165" s="14"/>
      <c r="I165" s="14"/>
      <c r="J165" s="14"/>
      <c r="K165" s="14"/>
      <c r="L165" s="14"/>
      <c r="N165"/>
      <c r="O165"/>
      <c r="P165"/>
      <c r="Q165"/>
      <c r="R165"/>
      <c r="S165"/>
      <c r="T165"/>
      <c r="U165" s="2"/>
      <c r="V165" s="2"/>
      <c r="W165" s="2"/>
    </row>
    <row r="166" spans="1:23" s="37" customFormat="1" x14ac:dyDescent="0.3">
      <c r="A166" s="126"/>
      <c r="B166" s="126"/>
      <c r="C166" s="127"/>
      <c r="D166" s="127"/>
      <c r="E166" s="14"/>
      <c r="F166" s="14"/>
      <c r="G166" s="14"/>
      <c r="H166" s="14"/>
      <c r="I166" s="14"/>
      <c r="J166" s="14"/>
      <c r="K166" s="14"/>
      <c r="L166" s="14"/>
      <c r="N166"/>
      <c r="O166"/>
      <c r="P166"/>
      <c r="Q166"/>
      <c r="R166"/>
      <c r="S166"/>
      <c r="T166"/>
      <c r="U166" s="2"/>
      <c r="V166" s="2"/>
      <c r="W166" s="2"/>
    </row>
    <row r="167" spans="1:23" s="37" customFormat="1" x14ac:dyDescent="0.3">
      <c r="A167" s="126"/>
      <c r="B167" s="126"/>
      <c r="C167" s="127"/>
      <c r="D167" s="127"/>
      <c r="E167" s="14"/>
      <c r="F167" s="14"/>
      <c r="G167" s="14"/>
      <c r="H167" s="14"/>
      <c r="I167" s="14"/>
      <c r="J167" s="14"/>
      <c r="K167" s="14"/>
      <c r="L167" s="14"/>
      <c r="N167"/>
      <c r="O167"/>
      <c r="P167"/>
      <c r="Q167"/>
      <c r="R167"/>
      <c r="S167"/>
      <c r="T167"/>
      <c r="U167" s="2"/>
      <c r="V167" s="2"/>
      <c r="W167" s="2"/>
    </row>
    <row r="168" spans="1:23" s="37" customFormat="1" x14ac:dyDescent="0.3">
      <c r="A168" s="126"/>
      <c r="B168" s="126"/>
      <c r="C168" s="127"/>
      <c r="D168" s="127"/>
      <c r="E168" s="14"/>
      <c r="F168" s="14"/>
      <c r="G168" s="14"/>
      <c r="H168" s="14"/>
      <c r="I168" s="14"/>
      <c r="J168" s="14"/>
      <c r="K168" s="14"/>
      <c r="L168" s="14"/>
      <c r="N168"/>
      <c r="O168"/>
      <c r="P168"/>
      <c r="Q168"/>
      <c r="R168"/>
      <c r="S168"/>
      <c r="T168"/>
      <c r="U168" s="2"/>
      <c r="V168" s="2"/>
      <c r="W168" s="2"/>
    </row>
    <row r="169" spans="1:23" s="37" customFormat="1" x14ac:dyDescent="0.3">
      <c r="A169" s="126"/>
      <c r="B169" s="126"/>
      <c r="C169" s="127"/>
      <c r="D169" s="127"/>
      <c r="E169" s="14"/>
      <c r="F169" s="14"/>
      <c r="G169" s="14"/>
      <c r="H169" s="14"/>
      <c r="I169" s="14"/>
      <c r="J169" s="14"/>
      <c r="K169" s="14"/>
      <c r="L169" s="14"/>
      <c r="N169"/>
      <c r="O169"/>
      <c r="P169"/>
      <c r="Q169"/>
      <c r="R169"/>
      <c r="S169"/>
      <c r="T169"/>
      <c r="U169" s="2"/>
      <c r="V169" s="2"/>
      <c r="W169" s="2"/>
    </row>
    <row r="170" spans="1:23" s="37" customFormat="1" x14ac:dyDescent="0.3">
      <c r="A170" s="126"/>
      <c r="B170" s="126"/>
      <c r="C170" s="127"/>
      <c r="D170" s="127"/>
      <c r="E170" s="14"/>
      <c r="F170" s="14"/>
      <c r="G170" s="14"/>
      <c r="H170" s="14"/>
      <c r="I170" s="14"/>
      <c r="J170" s="14"/>
      <c r="K170" s="14"/>
      <c r="L170" s="14"/>
      <c r="N170"/>
      <c r="O170"/>
      <c r="P170"/>
      <c r="Q170"/>
      <c r="R170"/>
      <c r="S170"/>
      <c r="T170"/>
      <c r="U170" s="2"/>
      <c r="V170" s="2"/>
      <c r="W170" s="2"/>
    </row>
    <row r="171" spans="1:23" s="37" customFormat="1" x14ac:dyDescent="0.3">
      <c r="A171" s="126"/>
      <c r="B171" s="126"/>
      <c r="C171" s="127"/>
      <c r="D171" s="127"/>
      <c r="E171" s="14"/>
      <c r="F171" s="14"/>
      <c r="G171" s="14"/>
      <c r="H171" s="14"/>
      <c r="I171" s="14"/>
      <c r="J171" s="14"/>
      <c r="K171" s="14"/>
      <c r="L171" s="14"/>
      <c r="N171"/>
      <c r="O171"/>
      <c r="P171"/>
      <c r="Q171"/>
      <c r="R171"/>
      <c r="S171"/>
      <c r="T171"/>
      <c r="U171" s="2"/>
      <c r="V171" s="2"/>
      <c r="W171" s="2"/>
    </row>
    <row r="172" spans="1:23" s="37" customFormat="1" x14ac:dyDescent="0.3">
      <c r="A172" s="126"/>
      <c r="B172" s="126"/>
      <c r="C172" s="127"/>
      <c r="D172" s="127"/>
      <c r="E172" s="14"/>
      <c r="F172" s="14"/>
      <c r="G172" s="14"/>
      <c r="H172" s="14"/>
      <c r="I172" s="14"/>
      <c r="J172" s="14"/>
      <c r="K172" s="14"/>
      <c r="L172" s="14"/>
      <c r="N172"/>
      <c r="O172"/>
      <c r="P172"/>
      <c r="Q172"/>
      <c r="R172"/>
      <c r="S172"/>
      <c r="T172"/>
      <c r="U172" s="2"/>
      <c r="V172" s="2"/>
      <c r="W172" s="2"/>
    </row>
    <row r="173" spans="1:23" s="37" customFormat="1" x14ac:dyDescent="0.3">
      <c r="A173" s="126"/>
      <c r="B173" s="126"/>
      <c r="C173" s="127"/>
      <c r="D173" s="127"/>
      <c r="E173" s="14"/>
      <c r="F173" s="14"/>
      <c r="G173" s="14"/>
      <c r="H173" s="14"/>
      <c r="I173" s="14"/>
      <c r="J173" s="14"/>
      <c r="K173" s="14"/>
      <c r="L173" s="14"/>
      <c r="N173"/>
      <c r="O173"/>
      <c r="P173"/>
      <c r="Q173"/>
      <c r="R173"/>
      <c r="S173"/>
      <c r="T173"/>
      <c r="U173" s="2"/>
      <c r="V173" s="2"/>
      <c r="W173" s="2"/>
    </row>
    <row r="174" spans="1:23" s="37" customFormat="1" x14ac:dyDescent="0.3">
      <c r="A174" s="126"/>
      <c r="B174" s="126"/>
      <c r="C174" s="127"/>
      <c r="D174" s="127"/>
      <c r="E174" s="14"/>
      <c r="F174" s="14"/>
      <c r="G174" s="14"/>
      <c r="H174" s="14"/>
      <c r="I174" s="14"/>
      <c r="J174" s="14"/>
      <c r="K174" s="14"/>
      <c r="L174" s="14"/>
      <c r="N174"/>
      <c r="O174"/>
      <c r="P174"/>
      <c r="Q174"/>
      <c r="R174"/>
      <c r="S174"/>
      <c r="T174"/>
      <c r="U174" s="2"/>
      <c r="V174" s="2"/>
      <c r="W174" s="2"/>
    </row>
    <row r="175" spans="1:23" s="37" customFormat="1" x14ac:dyDescent="0.3">
      <c r="A175" s="126"/>
      <c r="B175" s="126"/>
      <c r="C175" s="127"/>
      <c r="D175" s="127"/>
      <c r="E175" s="14"/>
      <c r="F175" s="14"/>
      <c r="G175" s="14"/>
      <c r="H175" s="14"/>
      <c r="I175" s="14"/>
      <c r="J175" s="14"/>
      <c r="K175" s="14"/>
      <c r="L175" s="14"/>
      <c r="N175"/>
      <c r="O175"/>
      <c r="P175"/>
      <c r="Q175"/>
      <c r="R175"/>
      <c r="S175"/>
      <c r="T175"/>
      <c r="U175" s="2"/>
      <c r="V175" s="2"/>
      <c r="W175" s="2"/>
    </row>
    <row r="176" spans="1:23" s="37" customFormat="1" x14ac:dyDescent="0.3">
      <c r="A176" s="126"/>
      <c r="B176" s="126"/>
      <c r="C176" s="127"/>
      <c r="D176" s="127"/>
      <c r="E176" s="14"/>
      <c r="F176" s="14"/>
      <c r="G176" s="14"/>
      <c r="H176" s="14"/>
      <c r="I176" s="14"/>
      <c r="J176" s="14"/>
      <c r="K176" s="14"/>
      <c r="L176" s="14"/>
      <c r="N176"/>
      <c r="O176"/>
      <c r="P176"/>
      <c r="Q176"/>
      <c r="R176"/>
      <c r="S176"/>
      <c r="T176"/>
      <c r="U176" s="2"/>
      <c r="V176" s="2"/>
      <c r="W176" s="2"/>
    </row>
    <row r="177" spans="1:23" s="37" customFormat="1" x14ac:dyDescent="0.3">
      <c r="A177" s="126"/>
      <c r="B177" s="126"/>
      <c r="C177" s="127"/>
      <c r="D177" s="127"/>
      <c r="E177" s="14"/>
      <c r="F177" s="14"/>
      <c r="G177" s="14"/>
      <c r="H177" s="14"/>
      <c r="I177" s="14"/>
      <c r="J177" s="14"/>
      <c r="K177" s="14"/>
      <c r="L177" s="14"/>
      <c r="N177"/>
      <c r="O177"/>
      <c r="P177"/>
      <c r="Q177"/>
      <c r="R177"/>
      <c r="S177"/>
      <c r="T177"/>
      <c r="U177" s="2"/>
      <c r="V177" s="2"/>
      <c r="W177" s="2"/>
    </row>
    <row r="178" spans="1:23" s="14" customFormat="1" x14ac:dyDescent="0.3">
      <c r="A178" s="126"/>
      <c r="B178" s="126"/>
      <c r="C178" s="127"/>
      <c r="D178" s="127"/>
      <c r="M178" s="37"/>
      <c r="N178"/>
      <c r="O178"/>
      <c r="P178"/>
      <c r="Q178"/>
      <c r="R178"/>
      <c r="S178"/>
      <c r="T178"/>
      <c r="U178" s="2"/>
      <c r="V178" s="2"/>
      <c r="W178" s="2"/>
    </row>
    <row r="179" spans="1:23" s="14" customFormat="1" x14ac:dyDescent="0.3">
      <c r="A179" s="126"/>
      <c r="B179" s="126"/>
      <c r="C179" s="127"/>
      <c r="D179" s="127"/>
      <c r="M179" s="37"/>
      <c r="N179"/>
      <c r="O179"/>
      <c r="P179"/>
      <c r="Q179"/>
      <c r="R179"/>
      <c r="S179"/>
      <c r="T179"/>
      <c r="U179" s="2"/>
      <c r="V179" s="2"/>
      <c r="W179" s="2"/>
    </row>
    <row r="180" spans="1:23" s="14" customFormat="1" x14ac:dyDescent="0.3">
      <c r="A180" s="126"/>
      <c r="B180" s="126"/>
      <c r="C180" s="127"/>
      <c r="D180" s="127"/>
      <c r="M180" s="37"/>
      <c r="N180"/>
      <c r="O180"/>
      <c r="P180"/>
      <c r="Q180"/>
      <c r="R180"/>
      <c r="S180"/>
      <c r="T180"/>
      <c r="U180" s="2"/>
      <c r="V180" s="2"/>
      <c r="W180" s="2"/>
    </row>
    <row r="181" spans="1:23" s="14" customFormat="1" x14ac:dyDescent="0.3">
      <c r="A181" s="126"/>
      <c r="B181" s="126"/>
      <c r="C181" s="127"/>
      <c r="D181" s="127"/>
      <c r="M181" s="37"/>
      <c r="N181"/>
      <c r="O181"/>
      <c r="P181"/>
      <c r="Q181"/>
      <c r="R181"/>
      <c r="S181"/>
      <c r="T181"/>
      <c r="U181" s="2"/>
      <c r="V181" s="2"/>
      <c r="W181" s="2"/>
    </row>
    <row r="182" spans="1:23" s="14" customFormat="1" x14ac:dyDescent="0.3">
      <c r="A182" s="126"/>
      <c r="B182" s="126"/>
      <c r="C182" s="127"/>
      <c r="D182" s="127"/>
      <c r="M182" s="37"/>
      <c r="N182"/>
      <c r="O182"/>
      <c r="P182"/>
      <c r="Q182"/>
      <c r="R182"/>
      <c r="S182"/>
      <c r="T182"/>
      <c r="U182" s="2"/>
      <c r="V182" s="2"/>
      <c r="W182" s="2"/>
    </row>
    <row r="183" spans="1:23" s="14" customFormat="1" x14ac:dyDescent="0.3">
      <c r="A183" s="126"/>
      <c r="B183" s="126"/>
      <c r="C183" s="127"/>
      <c r="D183" s="127"/>
      <c r="M183" s="37"/>
      <c r="N183"/>
      <c r="O183"/>
      <c r="P183"/>
      <c r="Q183"/>
      <c r="R183"/>
      <c r="S183"/>
      <c r="T183"/>
      <c r="U183" s="2"/>
      <c r="V183" s="2"/>
      <c r="W183" s="2"/>
    </row>
    <row r="184" spans="1:23" s="14" customFormat="1" x14ac:dyDescent="0.3">
      <c r="A184" s="126"/>
      <c r="B184" s="126"/>
      <c r="C184" s="127"/>
      <c r="D184" s="127"/>
      <c r="M184" s="37"/>
      <c r="N184"/>
      <c r="O184"/>
      <c r="P184"/>
      <c r="Q184"/>
      <c r="R184"/>
      <c r="S184"/>
      <c r="T184"/>
      <c r="U184" s="2"/>
      <c r="V184" s="2"/>
      <c r="W184" s="2"/>
    </row>
    <row r="185" spans="1:23" s="14" customFormat="1" x14ac:dyDescent="0.3">
      <c r="A185" s="126"/>
      <c r="B185" s="126"/>
      <c r="C185" s="127"/>
      <c r="D185" s="127"/>
      <c r="M185" s="37"/>
      <c r="N185"/>
      <c r="O185"/>
      <c r="P185"/>
      <c r="Q185"/>
      <c r="R185"/>
      <c r="S185"/>
      <c r="T185"/>
      <c r="U185" s="2"/>
      <c r="V185" s="2"/>
      <c r="W185" s="2"/>
    </row>
    <row r="186" spans="1:23" s="14" customFormat="1" x14ac:dyDescent="0.3">
      <c r="A186" s="126"/>
      <c r="B186" s="126"/>
      <c r="C186" s="127"/>
      <c r="D186" s="127"/>
      <c r="M186" s="37"/>
      <c r="N186"/>
      <c r="O186"/>
      <c r="P186"/>
      <c r="Q186"/>
      <c r="R186"/>
      <c r="S186"/>
      <c r="T186"/>
      <c r="U186" s="2"/>
      <c r="V186" s="2"/>
      <c r="W186" s="2"/>
    </row>
    <row r="187" spans="1:23" s="14" customFormat="1" x14ac:dyDescent="0.3">
      <c r="A187" s="126"/>
      <c r="B187" s="126"/>
      <c r="C187" s="127"/>
      <c r="D187" s="127"/>
      <c r="M187" s="37"/>
      <c r="N187"/>
      <c r="O187"/>
      <c r="P187"/>
      <c r="Q187"/>
      <c r="R187"/>
      <c r="S187"/>
      <c r="T187"/>
      <c r="U187" s="2"/>
      <c r="V187" s="2"/>
      <c r="W187" s="2"/>
    </row>
    <row r="188" spans="1:23" s="14" customFormat="1" x14ac:dyDescent="0.3">
      <c r="A188" s="126"/>
      <c r="B188" s="126"/>
      <c r="C188" s="127"/>
      <c r="D188" s="127"/>
      <c r="M188" s="37"/>
      <c r="N188"/>
      <c r="O188"/>
      <c r="P188"/>
      <c r="Q188"/>
      <c r="R188"/>
      <c r="S188"/>
      <c r="T188"/>
      <c r="U188" s="2"/>
      <c r="V188" s="2"/>
      <c r="W188" s="2"/>
    </row>
    <row r="189" spans="1:23" s="14" customFormat="1" x14ac:dyDescent="0.3">
      <c r="A189" s="126"/>
      <c r="B189" s="126"/>
      <c r="C189" s="127"/>
      <c r="D189" s="127"/>
      <c r="M189" s="37"/>
      <c r="N189"/>
      <c r="O189"/>
      <c r="P189"/>
      <c r="Q189"/>
      <c r="R189"/>
      <c r="S189"/>
      <c r="T189"/>
      <c r="U189" s="2"/>
      <c r="V189" s="2"/>
      <c r="W189" s="2"/>
    </row>
    <row r="190" spans="1:23" s="14" customFormat="1" x14ac:dyDescent="0.3">
      <c r="A190" s="126"/>
      <c r="B190" s="126"/>
      <c r="C190" s="127"/>
      <c r="D190" s="127"/>
      <c r="M190" s="37"/>
      <c r="N190"/>
      <c r="O190"/>
      <c r="P190"/>
      <c r="Q190"/>
      <c r="R190"/>
      <c r="S190"/>
      <c r="T190"/>
      <c r="U190" s="2"/>
      <c r="V190" s="2"/>
      <c r="W190" s="2"/>
    </row>
    <row r="191" spans="1:23" s="14" customFormat="1" x14ac:dyDescent="0.3">
      <c r="A191" s="126"/>
      <c r="B191" s="126"/>
      <c r="C191" s="127"/>
      <c r="D191" s="127"/>
      <c r="M191" s="37"/>
      <c r="N191"/>
      <c r="O191"/>
      <c r="P191"/>
      <c r="Q191"/>
      <c r="R191"/>
      <c r="S191"/>
      <c r="T191"/>
      <c r="U191" s="2"/>
      <c r="V191" s="2"/>
      <c r="W191" s="2"/>
    </row>
    <row r="192" spans="1:23" s="14" customFormat="1" x14ac:dyDescent="0.3">
      <c r="A192" s="126"/>
      <c r="B192" s="126"/>
      <c r="C192" s="127"/>
      <c r="D192" s="127"/>
      <c r="M192" s="37"/>
      <c r="N192"/>
      <c r="O192"/>
      <c r="P192"/>
      <c r="Q192"/>
      <c r="R192"/>
      <c r="S192"/>
      <c r="T192"/>
      <c r="U192" s="2"/>
      <c r="V192" s="2"/>
      <c r="W192" s="2"/>
    </row>
    <row r="193" spans="1:23" s="14" customFormat="1" x14ac:dyDescent="0.3">
      <c r="A193" s="126"/>
      <c r="B193" s="126"/>
      <c r="C193" s="127"/>
      <c r="D193" s="127"/>
      <c r="M193" s="37"/>
      <c r="N193"/>
      <c r="O193"/>
      <c r="P193"/>
      <c r="Q193"/>
      <c r="R193"/>
      <c r="S193"/>
      <c r="T193"/>
      <c r="U193" s="2"/>
      <c r="V193" s="2"/>
      <c r="W193" s="2"/>
    </row>
    <row r="194" spans="1:23" s="14" customFormat="1" x14ac:dyDescent="0.3">
      <c r="A194" s="126"/>
      <c r="B194" s="126"/>
      <c r="C194" s="127"/>
      <c r="D194" s="127"/>
      <c r="M194" s="37"/>
      <c r="N194"/>
      <c r="O194"/>
      <c r="P194"/>
      <c r="Q194"/>
      <c r="R194"/>
      <c r="S194"/>
      <c r="T194"/>
      <c r="U194" s="2"/>
      <c r="V194" s="2"/>
      <c r="W194" s="2"/>
    </row>
    <row r="195" spans="1:23" s="14" customFormat="1" x14ac:dyDescent="0.3">
      <c r="A195" s="126"/>
      <c r="B195" s="126"/>
      <c r="C195" s="127"/>
      <c r="D195" s="127"/>
      <c r="M195" s="37"/>
      <c r="N195"/>
      <c r="O195"/>
      <c r="P195"/>
      <c r="Q195"/>
      <c r="R195"/>
      <c r="S195"/>
      <c r="T195"/>
      <c r="U195" s="2"/>
      <c r="V195" s="2"/>
      <c r="W195" s="2"/>
    </row>
    <row r="196" spans="1:23" s="14" customFormat="1" x14ac:dyDescent="0.3">
      <c r="A196" s="126"/>
      <c r="B196" s="126"/>
      <c r="C196" s="127"/>
      <c r="D196" s="127"/>
      <c r="M196" s="37"/>
      <c r="N196"/>
      <c r="O196"/>
      <c r="P196"/>
      <c r="Q196"/>
      <c r="R196"/>
      <c r="S196"/>
      <c r="T196"/>
      <c r="U196" s="2"/>
      <c r="V196" s="2"/>
      <c r="W196" s="2"/>
    </row>
    <row r="197" spans="1:23" s="14" customFormat="1" x14ac:dyDescent="0.3">
      <c r="A197" s="126"/>
      <c r="B197" s="126"/>
      <c r="C197" s="127"/>
      <c r="D197" s="127"/>
      <c r="M197" s="37"/>
      <c r="N197"/>
      <c r="O197"/>
      <c r="P197"/>
      <c r="Q197"/>
      <c r="R197"/>
      <c r="S197"/>
      <c r="T197"/>
      <c r="U197" s="2"/>
      <c r="V197" s="2"/>
      <c r="W197" s="2"/>
    </row>
    <row r="198" spans="1:23" s="14" customFormat="1" x14ac:dyDescent="0.3">
      <c r="A198" s="126"/>
      <c r="B198" s="126"/>
      <c r="C198" s="127"/>
      <c r="D198" s="127"/>
      <c r="M198" s="37"/>
      <c r="N198"/>
      <c r="O198"/>
      <c r="P198"/>
      <c r="Q198"/>
      <c r="R198"/>
      <c r="S198"/>
      <c r="T198"/>
      <c r="U198" s="2"/>
      <c r="V198" s="2"/>
      <c r="W198" s="2"/>
    </row>
    <row r="199" spans="1:23" s="14" customFormat="1" x14ac:dyDescent="0.3">
      <c r="A199" s="126"/>
      <c r="B199" s="126"/>
      <c r="C199" s="127"/>
      <c r="D199" s="127"/>
      <c r="M199" s="37"/>
      <c r="N199"/>
      <c r="O199"/>
      <c r="P199"/>
      <c r="Q199"/>
      <c r="R199"/>
      <c r="S199"/>
      <c r="T199"/>
      <c r="U199" s="2"/>
      <c r="V199" s="2"/>
      <c r="W199" s="2"/>
    </row>
    <row r="200" spans="1:23" s="14" customFormat="1" x14ac:dyDescent="0.3">
      <c r="A200" s="126"/>
      <c r="B200" s="126"/>
      <c r="C200" s="127"/>
      <c r="D200" s="127"/>
      <c r="M200" s="37"/>
      <c r="N200"/>
      <c r="O200"/>
      <c r="P200"/>
      <c r="Q200"/>
      <c r="R200"/>
      <c r="S200"/>
      <c r="T200"/>
      <c r="U200" s="2"/>
      <c r="V200" s="2"/>
      <c r="W200" s="2"/>
    </row>
    <row r="201" spans="1:23" s="14" customFormat="1" x14ac:dyDescent="0.3">
      <c r="A201" s="126"/>
      <c r="B201" s="126"/>
      <c r="C201" s="127"/>
      <c r="D201" s="127"/>
      <c r="M201" s="37"/>
      <c r="N201"/>
      <c r="O201"/>
      <c r="P201"/>
      <c r="Q201"/>
      <c r="R201"/>
      <c r="S201"/>
      <c r="T201"/>
      <c r="U201" s="2"/>
      <c r="V201" s="2"/>
      <c r="W201" s="2"/>
    </row>
    <row r="202" spans="1:23" s="14" customFormat="1" x14ac:dyDescent="0.3">
      <c r="A202" s="126"/>
      <c r="B202" s="126"/>
      <c r="C202" s="127"/>
      <c r="D202" s="127"/>
      <c r="M202" s="37"/>
      <c r="N202"/>
      <c r="O202"/>
      <c r="P202"/>
      <c r="Q202"/>
      <c r="R202"/>
      <c r="S202"/>
      <c r="T202"/>
      <c r="U202" s="2"/>
      <c r="V202" s="2"/>
      <c r="W202" s="2"/>
    </row>
    <row r="203" spans="1:23" s="14" customFormat="1" x14ac:dyDescent="0.3">
      <c r="A203" s="126"/>
      <c r="B203" s="126"/>
      <c r="C203" s="127"/>
      <c r="D203" s="127"/>
      <c r="M203" s="37"/>
      <c r="N203"/>
      <c r="O203"/>
      <c r="P203"/>
      <c r="Q203"/>
      <c r="R203"/>
      <c r="S203"/>
      <c r="T203"/>
      <c r="U203" s="2"/>
      <c r="V203" s="2"/>
      <c r="W203" s="2"/>
    </row>
    <row r="204" spans="1:23" s="14" customFormat="1" x14ac:dyDescent="0.3">
      <c r="A204" s="126"/>
      <c r="B204" s="126"/>
      <c r="C204" s="127"/>
      <c r="D204" s="127"/>
      <c r="M204" s="37"/>
      <c r="N204"/>
      <c r="O204"/>
      <c r="P204"/>
      <c r="Q204"/>
      <c r="R204"/>
      <c r="S204"/>
      <c r="T204"/>
      <c r="U204" s="2"/>
      <c r="V204" s="2"/>
      <c r="W204" s="2"/>
    </row>
    <row r="205" spans="1:23" s="14" customFormat="1" x14ac:dyDescent="0.3">
      <c r="A205" s="126"/>
      <c r="B205" s="126"/>
      <c r="C205" s="127"/>
      <c r="D205" s="127"/>
      <c r="M205" s="37"/>
      <c r="N205"/>
      <c r="O205"/>
      <c r="P205"/>
      <c r="Q205"/>
      <c r="R205"/>
      <c r="S205"/>
      <c r="T205"/>
      <c r="U205" s="2"/>
      <c r="V205" s="2"/>
      <c r="W205" s="2"/>
    </row>
    <row r="206" spans="1:23" s="14" customFormat="1" x14ac:dyDescent="0.3">
      <c r="A206" s="126"/>
      <c r="B206" s="126"/>
      <c r="C206" s="127"/>
      <c r="D206" s="127"/>
      <c r="M206" s="37"/>
      <c r="N206"/>
      <c r="O206"/>
      <c r="P206"/>
      <c r="Q206"/>
      <c r="R206"/>
      <c r="S206"/>
      <c r="T206"/>
      <c r="U206" s="2"/>
      <c r="V206" s="2"/>
      <c r="W206" s="2"/>
    </row>
    <row r="207" spans="1:23" s="14" customFormat="1" x14ac:dyDescent="0.3">
      <c r="A207" s="126"/>
      <c r="B207" s="126"/>
      <c r="C207" s="127"/>
      <c r="D207" s="127"/>
      <c r="M207" s="37"/>
      <c r="N207"/>
      <c r="O207"/>
      <c r="P207"/>
      <c r="Q207"/>
      <c r="R207"/>
      <c r="S207"/>
      <c r="T207"/>
      <c r="U207" s="2"/>
      <c r="V207" s="2"/>
      <c r="W207" s="2"/>
    </row>
    <row r="208" spans="1:23" s="14" customFormat="1" x14ac:dyDescent="0.3">
      <c r="A208" s="126"/>
      <c r="B208" s="126"/>
      <c r="C208" s="127"/>
      <c r="D208" s="127"/>
      <c r="M208" s="37"/>
      <c r="N208"/>
      <c r="O208"/>
      <c r="P208"/>
      <c r="Q208"/>
      <c r="R208"/>
      <c r="S208"/>
      <c r="T208"/>
      <c r="U208" s="2"/>
      <c r="V208" s="2"/>
      <c r="W208" s="2"/>
    </row>
    <row r="209" spans="1:23" s="14" customFormat="1" x14ac:dyDescent="0.3">
      <c r="A209" s="126"/>
      <c r="B209" s="126"/>
      <c r="C209" s="127"/>
      <c r="D209" s="127"/>
      <c r="M209" s="37"/>
      <c r="N209"/>
      <c r="O209"/>
      <c r="P209"/>
      <c r="Q209"/>
      <c r="R209"/>
      <c r="S209"/>
      <c r="T209"/>
      <c r="U209" s="2"/>
      <c r="V209" s="2"/>
      <c r="W209" s="2"/>
    </row>
    <row r="210" spans="1:23" s="14" customFormat="1" x14ac:dyDescent="0.3">
      <c r="A210" s="126"/>
      <c r="B210" s="126"/>
      <c r="C210" s="127"/>
      <c r="D210" s="127"/>
      <c r="M210" s="37"/>
      <c r="N210"/>
      <c r="O210"/>
      <c r="P210"/>
      <c r="Q210"/>
      <c r="R210"/>
      <c r="S210"/>
      <c r="T210"/>
      <c r="U210" s="2"/>
      <c r="V210" s="2"/>
      <c r="W210" s="2"/>
    </row>
    <row r="211" spans="1:23" s="14" customFormat="1" x14ac:dyDescent="0.3">
      <c r="A211" s="126"/>
      <c r="B211" s="126"/>
      <c r="C211" s="127"/>
      <c r="D211" s="127"/>
      <c r="M211" s="37"/>
      <c r="N211"/>
      <c r="O211"/>
      <c r="P211"/>
      <c r="Q211"/>
      <c r="R211"/>
      <c r="S211"/>
      <c r="T211"/>
      <c r="U211" s="2"/>
      <c r="V211" s="2"/>
      <c r="W211" s="2"/>
    </row>
    <row r="212" spans="1:23" s="14" customFormat="1" x14ac:dyDescent="0.3">
      <c r="A212" s="126"/>
      <c r="B212" s="126"/>
      <c r="C212" s="127"/>
      <c r="D212" s="127"/>
      <c r="M212" s="37"/>
      <c r="N212"/>
      <c r="O212"/>
      <c r="P212"/>
      <c r="Q212"/>
      <c r="R212"/>
      <c r="S212"/>
      <c r="T212"/>
      <c r="U212" s="2"/>
      <c r="V212" s="2"/>
      <c r="W212" s="2"/>
    </row>
    <row r="213" spans="1:23" s="14" customFormat="1" x14ac:dyDescent="0.3">
      <c r="A213" s="126"/>
      <c r="B213" s="126"/>
      <c r="C213" s="127"/>
      <c r="D213" s="127"/>
      <c r="M213" s="37"/>
      <c r="N213"/>
      <c r="O213"/>
      <c r="P213"/>
      <c r="Q213"/>
      <c r="R213"/>
      <c r="S213"/>
      <c r="T213"/>
      <c r="U213" s="2"/>
      <c r="V213" s="2"/>
      <c r="W213" s="2"/>
    </row>
    <row r="214" spans="1:23" s="14" customFormat="1" x14ac:dyDescent="0.3">
      <c r="A214" s="126"/>
      <c r="B214" s="126"/>
      <c r="C214" s="127"/>
      <c r="D214" s="127"/>
      <c r="M214" s="37"/>
      <c r="N214"/>
      <c r="O214"/>
      <c r="P214"/>
      <c r="Q214"/>
      <c r="R214"/>
      <c r="S214"/>
      <c r="T214"/>
      <c r="U214" s="2"/>
      <c r="V214" s="2"/>
      <c r="W214" s="2"/>
    </row>
    <row r="215" spans="1:23" s="14" customFormat="1" x14ac:dyDescent="0.3">
      <c r="A215" s="126"/>
      <c r="B215" s="126"/>
      <c r="C215" s="127"/>
      <c r="D215" s="127"/>
      <c r="M215" s="37"/>
      <c r="N215"/>
      <c r="O215"/>
      <c r="P215"/>
      <c r="Q215"/>
      <c r="R215"/>
      <c r="S215"/>
      <c r="T215"/>
      <c r="U215" s="2"/>
      <c r="V215" s="2"/>
      <c r="W215" s="2"/>
    </row>
    <row r="216" spans="1:23" s="14" customFormat="1" x14ac:dyDescent="0.3">
      <c r="A216" s="126"/>
      <c r="B216" s="126"/>
      <c r="C216" s="127"/>
      <c r="D216" s="127"/>
      <c r="M216" s="37"/>
      <c r="N216"/>
      <c r="O216"/>
      <c r="P216"/>
      <c r="Q216"/>
      <c r="R216"/>
      <c r="S216"/>
      <c r="T216"/>
      <c r="U216" s="2"/>
      <c r="V216" s="2"/>
      <c r="W216" s="2"/>
    </row>
    <row r="217" spans="1:23" s="14" customFormat="1" x14ac:dyDescent="0.3">
      <c r="A217" s="126"/>
      <c r="B217" s="126"/>
      <c r="C217" s="127"/>
      <c r="D217" s="127"/>
      <c r="M217" s="37"/>
      <c r="N217"/>
      <c r="O217"/>
      <c r="P217"/>
      <c r="Q217"/>
      <c r="R217"/>
      <c r="S217"/>
      <c r="T217"/>
      <c r="U217" s="2"/>
      <c r="V217" s="2"/>
      <c r="W217" s="2"/>
    </row>
    <row r="218" spans="1:23" s="14" customFormat="1" x14ac:dyDescent="0.3">
      <c r="A218" s="126"/>
      <c r="B218" s="126"/>
      <c r="C218" s="127"/>
      <c r="D218" s="127"/>
      <c r="M218" s="37"/>
      <c r="N218"/>
      <c r="O218"/>
      <c r="P218"/>
      <c r="Q218"/>
      <c r="R218"/>
      <c r="S218"/>
      <c r="T218"/>
      <c r="U218" s="2"/>
      <c r="V218" s="2"/>
      <c r="W218" s="2"/>
    </row>
    <row r="219" spans="1:23" s="14" customFormat="1" x14ac:dyDescent="0.3">
      <c r="A219" s="126"/>
      <c r="B219" s="126"/>
      <c r="C219" s="127"/>
      <c r="D219" s="127"/>
      <c r="M219" s="37"/>
      <c r="N219"/>
      <c r="O219"/>
      <c r="P219"/>
      <c r="Q219"/>
      <c r="R219"/>
      <c r="S219"/>
      <c r="T219"/>
      <c r="U219" s="2"/>
      <c r="V219" s="2"/>
      <c r="W219" s="2"/>
    </row>
    <row r="220" spans="1:23" s="14" customFormat="1" x14ac:dyDescent="0.3">
      <c r="A220" s="126"/>
      <c r="B220" s="126"/>
      <c r="C220" s="127"/>
      <c r="D220" s="127"/>
      <c r="M220" s="37"/>
      <c r="N220"/>
      <c r="O220"/>
      <c r="P220"/>
      <c r="Q220"/>
      <c r="R220"/>
      <c r="S220"/>
      <c r="T220"/>
      <c r="U220" s="2"/>
      <c r="V220" s="2"/>
      <c r="W220" s="2"/>
    </row>
    <row r="221" spans="1:23" s="14" customFormat="1" x14ac:dyDescent="0.3">
      <c r="A221" s="126"/>
      <c r="B221" s="126"/>
      <c r="C221" s="127"/>
      <c r="D221" s="127"/>
      <c r="M221" s="37"/>
      <c r="N221"/>
      <c r="O221"/>
      <c r="P221"/>
      <c r="Q221"/>
      <c r="R221"/>
      <c r="S221"/>
      <c r="T221"/>
      <c r="U221" s="2"/>
      <c r="V221" s="2"/>
      <c r="W221" s="2"/>
    </row>
    <row r="222" spans="1:23" s="14" customFormat="1" x14ac:dyDescent="0.3">
      <c r="A222" s="126"/>
      <c r="B222" s="126"/>
      <c r="C222" s="127"/>
      <c r="D222" s="127"/>
      <c r="M222" s="37"/>
      <c r="N222"/>
      <c r="O222"/>
      <c r="P222"/>
      <c r="Q222"/>
      <c r="R222"/>
      <c r="S222"/>
      <c r="T222"/>
      <c r="U222" s="2"/>
      <c r="V222" s="2"/>
      <c r="W222" s="2"/>
    </row>
    <row r="223" spans="1:23" s="14" customFormat="1" x14ac:dyDescent="0.3">
      <c r="A223" s="126"/>
      <c r="B223" s="126"/>
      <c r="C223" s="127"/>
      <c r="D223" s="127"/>
      <c r="M223" s="37"/>
      <c r="N223"/>
      <c r="O223"/>
      <c r="P223"/>
      <c r="Q223"/>
      <c r="R223"/>
      <c r="S223"/>
      <c r="T223"/>
      <c r="U223" s="2"/>
      <c r="V223" s="2"/>
      <c r="W223" s="2"/>
    </row>
    <row r="224" spans="1:23" s="14" customFormat="1" x14ac:dyDescent="0.3">
      <c r="A224" s="126"/>
      <c r="B224" s="126"/>
      <c r="C224" s="127"/>
      <c r="D224" s="127"/>
      <c r="M224" s="37"/>
      <c r="N224"/>
      <c r="O224"/>
      <c r="P224"/>
      <c r="Q224"/>
      <c r="R224"/>
      <c r="S224"/>
      <c r="T224"/>
      <c r="U224" s="2"/>
      <c r="V224" s="2"/>
      <c r="W224" s="2"/>
    </row>
    <row r="225" spans="1:23" s="14" customFormat="1" x14ac:dyDescent="0.3">
      <c r="A225" s="126"/>
      <c r="B225" s="126"/>
      <c r="C225" s="127"/>
      <c r="D225" s="127"/>
      <c r="M225" s="37"/>
      <c r="N225"/>
      <c r="O225"/>
      <c r="P225"/>
      <c r="Q225"/>
      <c r="R225"/>
      <c r="S225"/>
      <c r="T225"/>
      <c r="U225" s="2"/>
      <c r="V225" s="2"/>
      <c r="W225" s="2"/>
    </row>
    <row r="226" spans="1:23" s="14" customFormat="1" x14ac:dyDescent="0.3">
      <c r="A226" s="126"/>
      <c r="B226" s="126"/>
      <c r="C226" s="127"/>
      <c r="D226" s="127"/>
      <c r="M226" s="37"/>
      <c r="N226"/>
      <c r="O226"/>
      <c r="P226"/>
      <c r="Q226"/>
      <c r="R226"/>
      <c r="S226"/>
      <c r="T226"/>
      <c r="U226" s="2"/>
      <c r="V226" s="2"/>
      <c r="W226" s="2"/>
    </row>
    <row r="227" spans="1:23" s="14" customFormat="1" x14ac:dyDescent="0.3">
      <c r="A227" s="126"/>
      <c r="B227" s="126"/>
      <c r="C227" s="127"/>
      <c r="D227" s="127"/>
      <c r="M227" s="37"/>
      <c r="N227"/>
      <c r="O227"/>
      <c r="P227"/>
      <c r="Q227"/>
      <c r="R227"/>
      <c r="S227"/>
      <c r="T227"/>
      <c r="U227" s="2"/>
      <c r="V227" s="2"/>
      <c r="W227" s="2"/>
    </row>
    <row r="228" spans="1:23" s="14" customFormat="1" x14ac:dyDescent="0.3">
      <c r="A228" s="126"/>
      <c r="B228" s="126"/>
      <c r="C228" s="127"/>
      <c r="D228" s="127"/>
      <c r="M228" s="37"/>
      <c r="N228"/>
      <c r="O228"/>
      <c r="P228"/>
      <c r="Q228"/>
      <c r="R228"/>
      <c r="S228"/>
      <c r="T228"/>
      <c r="U228" s="2"/>
      <c r="V228" s="2"/>
      <c r="W228" s="2"/>
    </row>
    <row r="229" spans="1:23" s="14" customFormat="1" x14ac:dyDescent="0.3">
      <c r="A229" s="126"/>
      <c r="B229" s="126"/>
      <c r="C229" s="127"/>
      <c r="D229" s="127"/>
      <c r="M229" s="37"/>
      <c r="N229"/>
      <c r="O229"/>
      <c r="P229"/>
      <c r="Q229"/>
      <c r="R229"/>
      <c r="S229"/>
      <c r="T229"/>
      <c r="U229" s="2"/>
      <c r="V229" s="2"/>
      <c r="W229" s="2"/>
    </row>
    <row r="230" spans="1:23" s="14" customFormat="1" x14ac:dyDescent="0.3">
      <c r="A230" s="126"/>
      <c r="B230" s="126"/>
      <c r="C230" s="127"/>
      <c r="D230" s="127"/>
      <c r="M230" s="37"/>
      <c r="N230"/>
      <c r="O230"/>
      <c r="P230"/>
      <c r="Q230"/>
      <c r="R230"/>
      <c r="S230"/>
      <c r="T230"/>
      <c r="U230" s="2"/>
      <c r="V230" s="2"/>
      <c r="W230" s="2"/>
    </row>
    <row r="231" spans="1:23" s="14" customFormat="1" x14ac:dyDescent="0.3">
      <c r="A231" s="126"/>
      <c r="B231" s="126"/>
      <c r="C231" s="127"/>
      <c r="D231" s="127"/>
      <c r="M231" s="37"/>
      <c r="N231"/>
      <c r="O231"/>
      <c r="P231"/>
      <c r="Q231"/>
      <c r="R231"/>
      <c r="S231"/>
      <c r="T231"/>
      <c r="U231" s="2"/>
      <c r="V231" s="2"/>
      <c r="W231" s="2"/>
    </row>
    <row r="232" spans="1:23" s="14" customFormat="1" x14ac:dyDescent="0.3">
      <c r="A232" s="126"/>
      <c r="B232" s="126"/>
      <c r="C232" s="127"/>
      <c r="D232" s="127"/>
      <c r="M232" s="37"/>
      <c r="N232"/>
      <c r="O232"/>
      <c r="P232"/>
      <c r="Q232"/>
      <c r="R232"/>
      <c r="S232"/>
      <c r="T232"/>
      <c r="U232" s="2"/>
      <c r="V232" s="2"/>
      <c r="W232" s="2"/>
    </row>
    <row r="233" spans="1:23" s="14" customFormat="1" x14ac:dyDescent="0.3">
      <c r="A233" s="126"/>
      <c r="B233" s="126"/>
      <c r="C233" s="127"/>
      <c r="D233" s="127"/>
      <c r="M233" s="37"/>
      <c r="N233"/>
      <c r="O233"/>
      <c r="P233"/>
      <c r="Q233"/>
      <c r="R233"/>
      <c r="S233"/>
      <c r="T233"/>
      <c r="U233" s="2"/>
      <c r="V233" s="2"/>
      <c r="W233" s="2"/>
    </row>
    <row r="234" spans="1:23" s="14" customFormat="1" x14ac:dyDescent="0.3">
      <c r="A234" s="126"/>
      <c r="B234" s="126"/>
      <c r="C234" s="127"/>
      <c r="D234" s="127"/>
      <c r="M234" s="37"/>
      <c r="N234"/>
      <c r="O234"/>
      <c r="P234"/>
      <c r="Q234"/>
      <c r="R234"/>
      <c r="S234"/>
      <c r="T234"/>
      <c r="U234" s="2"/>
      <c r="V234" s="2"/>
      <c r="W234" s="2"/>
    </row>
    <row r="235" spans="1:23" s="14" customFormat="1" x14ac:dyDescent="0.3">
      <c r="A235" s="126"/>
      <c r="B235" s="126"/>
      <c r="C235" s="127"/>
      <c r="D235" s="127"/>
      <c r="M235" s="37"/>
      <c r="N235"/>
      <c r="O235"/>
      <c r="P235"/>
      <c r="Q235"/>
      <c r="R235"/>
      <c r="S235"/>
      <c r="T235"/>
      <c r="U235" s="2"/>
      <c r="V235" s="2"/>
      <c r="W235" s="2"/>
    </row>
    <row r="236" spans="1:23" s="14" customFormat="1" x14ac:dyDescent="0.3">
      <c r="A236" s="126"/>
      <c r="B236" s="126"/>
      <c r="C236" s="127"/>
      <c r="D236" s="127"/>
      <c r="M236" s="37"/>
      <c r="N236"/>
      <c r="O236"/>
      <c r="P236"/>
      <c r="Q236"/>
      <c r="R236"/>
      <c r="S236"/>
      <c r="T236"/>
      <c r="U236" s="2"/>
      <c r="V236" s="2"/>
      <c r="W236" s="2"/>
    </row>
    <row r="237" spans="1:23" s="14" customFormat="1" x14ac:dyDescent="0.3">
      <c r="A237" s="126"/>
      <c r="B237" s="126"/>
      <c r="C237" s="127"/>
      <c r="D237" s="127"/>
      <c r="M237" s="37"/>
      <c r="N237"/>
      <c r="O237"/>
      <c r="P237"/>
      <c r="Q237"/>
      <c r="R237"/>
      <c r="S237"/>
      <c r="T237"/>
      <c r="U237" s="2"/>
      <c r="V237" s="2"/>
      <c r="W237" s="2"/>
    </row>
    <row r="238" spans="1:23" s="14" customFormat="1" x14ac:dyDescent="0.3">
      <c r="A238" s="126"/>
      <c r="B238" s="126"/>
      <c r="C238" s="127"/>
      <c r="D238" s="127"/>
      <c r="M238" s="37"/>
      <c r="N238"/>
      <c r="O238"/>
      <c r="P238"/>
      <c r="Q238"/>
      <c r="R238"/>
      <c r="S238"/>
      <c r="T238"/>
      <c r="U238" s="2"/>
      <c r="V238" s="2"/>
      <c r="W238" s="2"/>
    </row>
    <row r="239" spans="1:23" s="14" customFormat="1" x14ac:dyDescent="0.3">
      <c r="A239" s="126"/>
      <c r="B239" s="126"/>
      <c r="C239" s="127"/>
      <c r="D239" s="127"/>
      <c r="M239" s="37"/>
      <c r="N239"/>
      <c r="O239"/>
      <c r="P239"/>
      <c r="Q239"/>
      <c r="R239"/>
      <c r="S239"/>
      <c r="T239"/>
      <c r="U239" s="2"/>
      <c r="V239" s="2"/>
      <c r="W239" s="2"/>
    </row>
    <row r="240" spans="1:23" s="14" customFormat="1" x14ac:dyDescent="0.3">
      <c r="A240" s="126"/>
      <c r="B240" s="126"/>
      <c r="C240" s="127"/>
      <c r="D240" s="127"/>
      <c r="M240" s="37"/>
      <c r="N240"/>
      <c r="O240"/>
      <c r="P240"/>
      <c r="Q240"/>
      <c r="R240"/>
      <c r="S240"/>
      <c r="T240"/>
      <c r="U240" s="2"/>
      <c r="V240" s="2"/>
      <c r="W240" s="2"/>
    </row>
    <row r="241" spans="1:23" s="14" customFormat="1" x14ac:dyDescent="0.3">
      <c r="A241" s="126"/>
      <c r="B241" s="126"/>
      <c r="C241" s="127"/>
      <c r="D241" s="127"/>
      <c r="M241" s="37"/>
      <c r="N241"/>
      <c r="O241"/>
      <c r="P241"/>
      <c r="Q241"/>
      <c r="R241"/>
      <c r="S241"/>
      <c r="T241"/>
      <c r="U241" s="2"/>
      <c r="V241" s="2"/>
      <c r="W241" s="2"/>
    </row>
    <row r="242" spans="1:23" s="14" customFormat="1" x14ac:dyDescent="0.3">
      <c r="A242" s="126"/>
      <c r="B242" s="126"/>
      <c r="C242" s="127"/>
      <c r="D242" s="127"/>
      <c r="M242" s="37"/>
      <c r="N242"/>
      <c r="O242"/>
      <c r="P242"/>
      <c r="Q242"/>
      <c r="R242"/>
      <c r="S242"/>
      <c r="T242"/>
      <c r="U242" s="2"/>
      <c r="V242" s="2"/>
      <c r="W242" s="2"/>
    </row>
    <row r="243" spans="1:23" s="14" customFormat="1" x14ac:dyDescent="0.3">
      <c r="A243" s="126"/>
      <c r="B243" s="126"/>
      <c r="C243" s="19"/>
      <c r="D243" s="19"/>
      <c r="M243" s="37"/>
      <c r="N243"/>
      <c r="O243"/>
      <c r="P243"/>
      <c r="Q243"/>
      <c r="R243"/>
      <c r="S243"/>
      <c r="T243"/>
      <c r="U243" s="2"/>
      <c r="V243" s="2"/>
      <c r="W243" s="2"/>
    </row>
    <row r="244" spans="1:23" s="14" customFormat="1" x14ac:dyDescent="0.3">
      <c r="A244" s="126"/>
      <c r="B244" s="126"/>
      <c r="C244" s="19"/>
      <c r="D244" s="19"/>
      <c r="M244" s="37"/>
      <c r="N244"/>
      <c r="O244"/>
      <c r="P244"/>
      <c r="Q244"/>
      <c r="R244"/>
      <c r="S244"/>
      <c r="T244"/>
      <c r="U244" s="2"/>
      <c r="V244" s="2"/>
      <c r="W244" s="2"/>
    </row>
    <row r="245" spans="1:23" s="14" customFormat="1" x14ac:dyDescent="0.3">
      <c r="A245" s="126"/>
      <c r="B245" s="126"/>
      <c r="C245" s="19"/>
      <c r="D245" s="19"/>
      <c r="M245" s="37"/>
      <c r="N245"/>
      <c r="O245"/>
      <c r="P245"/>
      <c r="Q245"/>
      <c r="R245"/>
      <c r="S245"/>
      <c r="T245"/>
      <c r="U245" s="2"/>
      <c r="V245" s="2"/>
      <c r="W245" s="2"/>
    </row>
    <row r="246" spans="1:23" s="14" customFormat="1" x14ac:dyDescent="0.3">
      <c r="A246" s="126"/>
      <c r="B246" s="126"/>
      <c r="C246" s="19"/>
      <c r="D246" s="19"/>
      <c r="M246" s="37"/>
      <c r="N246"/>
      <c r="O246"/>
      <c r="P246"/>
      <c r="Q246"/>
      <c r="R246"/>
      <c r="S246"/>
      <c r="T246"/>
      <c r="U246" s="2"/>
      <c r="V246" s="2"/>
      <c r="W246" s="2"/>
    </row>
    <row r="247" spans="1:23" s="14" customFormat="1" x14ac:dyDescent="0.3">
      <c r="A247" s="126"/>
      <c r="B247" s="126"/>
      <c r="C247" s="19"/>
      <c r="D247" s="19"/>
      <c r="M247" s="37"/>
      <c r="N247"/>
      <c r="O247"/>
      <c r="P247"/>
      <c r="Q247"/>
      <c r="R247"/>
      <c r="S247"/>
      <c r="T247"/>
      <c r="U247" s="2"/>
      <c r="V247" s="2"/>
      <c r="W247" s="2"/>
    </row>
    <row r="248" spans="1:23" s="14" customFormat="1" x14ac:dyDescent="0.3">
      <c r="A248" s="126"/>
      <c r="B248" s="126"/>
      <c r="C248" s="19"/>
      <c r="D248" s="19"/>
      <c r="M248" s="37"/>
      <c r="N248"/>
      <c r="O248"/>
      <c r="P248"/>
      <c r="Q248"/>
      <c r="R248"/>
      <c r="S248"/>
      <c r="T248"/>
      <c r="U248" s="2"/>
      <c r="V248" s="2"/>
      <c r="W248" s="2"/>
    </row>
    <row r="249" spans="1:23" s="14" customFormat="1" x14ac:dyDescent="0.3">
      <c r="A249" s="126"/>
      <c r="B249" s="126"/>
      <c r="C249" s="19"/>
      <c r="D249" s="19"/>
      <c r="M249" s="37"/>
      <c r="N249"/>
      <c r="O249"/>
      <c r="P249"/>
      <c r="Q249"/>
      <c r="R249"/>
      <c r="S249"/>
      <c r="T249"/>
      <c r="U249" s="2"/>
      <c r="V249" s="2"/>
      <c r="W249" s="2"/>
    </row>
    <row r="250" spans="1:23" s="14" customFormat="1" x14ac:dyDescent="0.3">
      <c r="A250" s="126"/>
      <c r="B250" s="126"/>
      <c r="C250" s="19"/>
      <c r="D250" s="19"/>
      <c r="M250" s="37"/>
      <c r="N250"/>
      <c r="O250"/>
      <c r="P250"/>
      <c r="Q250"/>
      <c r="R250"/>
      <c r="S250"/>
      <c r="T250"/>
      <c r="U250" s="2"/>
      <c r="V250" s="2"/>
      <c r="W250" s="2"/>
    </row>
    <row r="251" spans="1:23" s="14" customFormat="1" x14ac:dyDescent="0.3">
      <c r="A251" s="126"/>
      <c r="B251" s="126"/>
      <c r="C251" s="19"/>
      <c r="D251" s="19"/>
      <c r="M251" s="37"/>
      <c r="N251"/>
      <c r="O251"/>
      <c r="P251"/>
      <c r="Q251"/>
      <c r="R251"/>
      <c r="S251"/>
      <c r="T251"/>
      <c r="U251" s="2"/>
      <c r="V251" s="2"/>
      <c r="W251" s="2"/>
    </row>
    <row r="252" spans="1:23" s="14" customFormat="1" x14ac:dyDescent="0.3">
      <c r="A252" s="126"/>
      <c r="B252" s="126"/>
      <c r="C252" s="19"/>
      <c r="D252" s="19"/>
      <c r="M252" s="37"/>
      <c r="N252"/>
      <c r="O252"/>
      <c r="P252"/>
      <c r="Q252"/>
      <c r="R252"/>
      <c r="S252"/>
      <c r="T252"/>
      <c r="U252" s="2"/>
      <c r="V252" s="2"/>
      <c r="W252" s="2"/>
    </row>
    <row r="253" spans="1:23" s="14" customFormat="1" x14ac:dyDescent="0.3">
      <c r="A253" s="126"/>
      <c r="B253" s="126"/>
      <c r="C253" s="19"/>
      <c r="D253" s="19"/>
      <c r="M253" s="37"/>
      <c r="N253"/>
      <c r="O253"/>
      <c r="P253"/>
      <c r="Q253"/>
      <c r="R253"/>
      <c r="S253"/>
      <c r="T253"/>
      <c r="U253" s="2"/>
      <c r="V253" s="2"/>
      <c r="W253" s="2"/>
    </row>
    <row r="254" spans="1:23" s="14" customFormat="1" x14ac:dyDescent="0.3">
      <c r="A254" s="126"/>
      <c r="B254" s="126"/>
      <c r="C254" s="19"/>
      <c r="D254" s="19"/>
      <c r="M254" s="37"/>
      <c r="N254"/>
      <c r="O254"/>
      <c r="P254"/>
      <c r="Q254"/>
      <c r="R254"/>
      <c r="S254"/>
      <c r="T254"/>
      <c r="U254" s="2"/>
      <c r="V254" s="2"/>
      <c r="W254" s="2"/>
    </row>
    <row r="255" spans="1:23" s="14" customFormat="1" x14ac:dyDescent="0.3">
      <c r="A255" s="126"/>
      <c r="B255" s="126"/>
      <c r="C255" s="19"/>
      <c r="D255" s="19"/>
      <c r="M255" s="37"/>
      <c r="N255"/>
      <c r="O255"/>
      <c r="P255"/>
      <c r="Q255"/>
      <c r="R255"/>
      <c r="S255"/>
      <c r="T255"/>
      <c r="U255" s="2"/>
      <c r="V255" s="2"/>
      <c r="W255" s="2"/>
    </row>
    <row r="256" spans="1:23" s="14" customFormat="1" x14ac:dyDescent="0.3">
      <c r="A256" s="126"/>
      <c r="B256" s="126"/>
      <c r="C256" s="19"/>
      <c r="D256" s="19"/>
      <c r="M256" s="37"/>
      <c r="N256"/>
      <c r="O256"/>
      <c r="P256"/>
      <c r="Q256"/>
      <c r="R256"/>
      <c r="S256"/>
      <c r="T256"/>
      <c r="U256" s="2"/>
      <c r="V256" s="2"/>
      <c r="W256" s="2"/>
    </row>
    <row r="257" spans="1:23" s="14" customFormat="1" x14ac:dyDescent="0.3">
      <c r="A257" s="126"/>
      <c r="B257" s="126"/>
      <c r="C257" s="19"/>
      <c r="D257" s="19"/>
      <c r="M257" s="37"/>
      <c r="N257"/>
      <c r="O257"/>
      <c r="P257"/>
      <c r="Q257"/>
      <c r="R257"/>
      <c r="S257"/>
      <c r="T257"/>
      <c r="U257" s="2"/>
      <c r="V257" s="2"/>
      <c r="W257" s="2"/>
    </row>
    <row r="258" spans="1:23" s="19" customFormat="1" x14ac:dyDescent="0.3">
      <c r="A258" s="126"/>
      <c r="B258" s="126"/>
      <c r="E258" s="14"/>
      <c r="F258" s="14"/>
      <c r="G258" s="14"/>
      <c r="H258" s="14"/>
      <c r="I258" s="14"/>
      <c r="J258" s="14"/>
      <c r="K258" s="14"/>
      <c r="L258" s="14"/>
      <c r="M258" s="37"/>
      <c r="N258"/>
      <c r="O258"/>
      <c r="P258"/>
      <c r="Q258"/>
      <c r="R258"/>
      <c r="S258"/>
      <c r="T258"/>
      <c r="U258" s="2"/>
      <c r="V258" s="2"/>
      <c r="W258" s="2"/>
    </row>
    <row r="259" spans="1:23" s="19" customFormat="1" x14ac:dyDescent="0.3">
      <c r="A259" s="126"/>
      <c r="B259" s="126"/>
      <c r="E259" s="14"/>
      <c r="F259" s="14"/>
      <c r="G259" s="14"/>
      <c r="H259" s="14"/>
      <c r="I259" s="14"/>
      <c r="J259" s="14"/>
      <c r="K259" s="14"/>
      <c r="L259" s="14"/>
      <c r="M259" s="37"/>
      <c r="N259"/>
      <c r="O259"/>
      <c r="P259"/>
      <c r="Q259"/>
      <c r="R259"/>
      <c r="S259"/>
      <c r="T259"/>
      <c r="U259" s="2"/>
      <c r="V259" s="2"/>
      <c r="W259" s="2"/>
    </row>
    <row r="260" spans="1:23" s="19" customFormat="1" x14ac:dyDescent="0.3">
      <c r="A260" s="126"/>
      <c r="B260" s="126"/>
      <c r="E260" s="14"/>
      <c r="F260" s="14"/>
      <c r="G260" s="14"/>
      <c r="H260" s="14"/>
      <c r="I260" s="14"/>
      <c r="J260" s="14"/>
      <c r="K260" s="14"/>
      <c r="L260" s="14"/>
      <c r="M260" s="37"/>
      <c r="N260"/>
      <c r="O260"/>
      <c r="P260"/>
      <c r="Q260"/>
      <c r="R260"/>
      <c r="S260"/>
      <c r="T260"/>
      <c r="U260" s="2"/>
      <c r="V260" s="2"/>
      <c r="W260" s="2"/>
    </row>
    <row r="261" spans="1:23" s="19" customFormat="1" x14ac:dyDescent="0.3">
      <c r="A261" s="126"/>
      <c r="B261" s="126"/>
      <c r="E261" s="14"/>
      <c r="F261" s="14"/>
      <c r="G261" s="14"/>
      <c r="H261" s="14"/>
      <c r="I261" s="14"/>
      <c r="J261" s="14"/>
      <c r="K261" s="14"/>
      <c r="L261" s="14"/>
      <c r="M261" s="37"/>
      <c r="N261"/>
      <c r="O261"/>
      <c r="P261"/>
      <c r="Q261"/>
      <c r="R261"/>
      <c r="S261"/>
      <c r="T261"/>
      <c r="U261" s="2"/>
      <c r="V261" s="2"/>
      <c r="W261" s="2"/>
    </row>
    <row r="262" spans="1:23" s="19" customFormat="1" x14ac:dyDescent="0.3">
      <c r="A262" s="126"/>
      <c r="B262" s="126"/>
      <c r="E262" s="14"/>
      <c r="F262" s="14"/>
      <c r="G262" s="14"/>
      <c r="H262" s="14"/>
      <c r="I262" s="14"/>
      <c r="J262" s="14"/>
      <c r="K262" s="14"/>
      <c r="L262" s="14"/>
      <c r="M262" s="37"/>
      <c r="N262"/>
      <c r="O262"/>
      <c r="P262"/>
      <c r="Q262"/>
      <c r="R262"/>
      <c r="S262"/>
      <c r="T262"/>
      <c r="U262" s="2"/>
      <c r="V262" s="2"/>
      <c r="W262" s="2"/>
    </row>
    <row r="263" spans="1:23" s="19" customFormat="1" x14ac:dyDescent="0.3">
      <c r="A263" s="126"/>
      <c r="B263" s="126"/>
      <c r="E263" s="14"/>
      <c r="F263" s="14"/>
      <c r="G263" s="14"/>
      <c r="H263" s="14"/>
      <c r="I263" s="14"/>
      <c r="J263" s="14"/>
      <c r="K263" s="14"/>
      <c r="L263" s="14"/>
      <c r="M263" s="37"/>
      <c r="N263"/>
      <c r="O263"/>
      <c r="P263"/>
      <c r="Q263"/>
      <c r="R263"/>
      <c r="S263"/>
      <c r="T263"/>
      <c r="U263" s="2"/>
      <c r="V263" s="2"/>
      <c r="W263" s="2"/>
    </row>
    <row r="264" spans="1:23" s="19" customFormat="1" x14ac:dyDescent="0.3">
      <c r="A264" s="126"/>
      <c r="B264" s="126"/>
      <c r="E264" s="14"/>
      <c r="F264" s="14"/>
      <c r="G264" s="14"/>
      <c r="H264" s="14"/>
      <c r="I264" s="14"/>
      <c r="J264" s="14"/>
      <c r="K264" s="14"/>
      <c r="L264" s="14"/>
      <c r="M264" s="37"/>
      <c r="N264"/>
      <c r="O264"/>
      <c r="P264"/>
      <c r="Q264"/>
      <c r="R264"/>
      <c r="S264"/>
      <c r="T264"/>
      <c r="U264" s="2"/>
      <c r="V264" s="2"/>
      <c r="W264" s="2"/>
    </row>
    <row r="265" spans="1:23" s="19" customFormat="1" x14ac:dyDescent="0.3">
      <c r="A265" s="126"/>
      <c r="B265" s="126"/>
      <c r="E265" s="14"/>
      <c r="F265" s="14"/>
      <c r="G265" s="14"/>
      <c r="H265" s="14"/>
      <c r="I265" s="14"/>
      <c r="J265" s="14"/>
      <c r="K265" s="14"/>
      <c r="L265" s="14"/>
      <c r="M265" s="37"/>
      <c r="N265"/>
      <c r="O265"/>
      <c r="P265"/>
      <c r="Q265"/>
      <c r="R265"/>
      <c r="S265"/>
      <c r="T265"/>
      <c r="U265" s="2"/>
      <c r="V265" s="2"/>
      <c r="W265" s="2"/>
    </row>
    <row r="266" spans="1:23" s="19" customFormat="1" x14ac:dyDescent="0.3">
      <c r="A266" s="126"/>
      <c r="B266" s="126"/>
      <c r="E266" s="14"/>
      <c r="F266" s="14"/>
      <c r="G266" s="14"/>
      <c r="H266" s="14"/>
      <c r="I266" s="14"/>
      <c r="J266" s="14"/>
      <c r="K266" s="14"/>
      <c r="L266" s="14"/>
      <c r="M266" s="37"/>
      <c r="N266"/>
      <c r="O266"/>
      <c r="P266"/>
      <c r="Q266"/>
      <c r="R266"/>
      <c r="S266"/>
      <c r="T266"/>
      <c r="U266" s="2"/>
      <c r="V266" s="2"/>
      <c r="W266" s="2"/>
    </row>
    <row r="267" spans="1:23" s="19" customFormat="1" x14ac:dyDescent="0.3">
      <c r="A267" s="126"/>
      <c r="B267" s="126"/>
      <c r="E267" s="14"/>
      <c r="F267" s="14"/>
      <c r="G267" s="14"/>
      <c r="H267" s="14"/>
      <c r="I267" s="14"/>
      <c r="J267" s="14"/>
      <c r="K267" s="14"/>
      <c r="L267" s="14"/>
      <c r="M267" s="37"/>
      <c r="N267"/>
      <c r="O267"/>
      <c r="P267"/>
      <c r="Q267"/>
      <c r="R267"/>
      <c r="S267"/>
      <c r="T267"/>
      <c r="U267" s="2"/>
      <c r="V267" s="2"/>
      <c r="W267" s="2"/>
    </row>
    <row r="268" spans="1:23" s="19" customFormat="1" x14ac:dyDescent="0.3">
      <c r="A268" s="126"/>
      <c r="B268" s="126"/>
      <c r="E268" s="14"/>
      <c r="F268" s="14"/>
      <c r="G268" s="14"/>
      <c r="H268" s="14"/>
      <c r="I268" s="14"/>
      <c r="J268" s="14"/>
      <c r="K268" s="14"/>
      <c r="L268" s="14"/>
      <c r="M268" s="37"/>
      <c r="N268"/>
      <c r="O268"/>
      <c r="P268"/>
      <c r="Q268"/>
      <c r="R268"/>
      <c r="S268"/>
      <c r="T268"/>
      <c r="U268" s="2"/>
      <c r="V268" s="2"/>
      <c r="W268" s="2"/>
    </row>
    <row r="269" spans="1:23" s="19" customFormat="1" x14ac:dyDescent="0.3">
      <c r="A269" s="126"/>
      <c r="B269" s="126"/>
      <c r="E269" s="14"/>
      <c r="F269" s="14"/>
      <c r="G269" s="14"/>
      <c r="H269" s="14"/>
      <c r="I269" s="14"/>
      <c r="J269" s="14"/>
      <c r="K269" s="14"/>
      <c r="L269" s="14"/>
      <c r="M269" s="37"/>
      <c r="N269"/>
      <c r="O269"/>
      <c r="P269"/>
      <c r="Q269"/>
      <c r="R269"/>
      <c r="S269"/>
      <c r="T269"/>
      <c r="U269" s="2"/>
      <c r="V269" s="2"/>
      <c r="W269" s="2"/>
    </row>
    <row r="270" spans="1:23" s="19" customFormat="1" x14ac:dyDescent="0.3">
      <c r="A270" s="126"/>
      <c r="B270" s="126"/>
      <c r="E270" s="14"/>
      <c r="F270" s="14"/>
      <c r="G270" s="14"/>
      <c r="H270" s="14"/>
      <c r="I270" s="14"/>
      <c r="J270" s="14"/>
      <c r="K270" s="14"/>
      <c r="L270" s="14"/>
      <c r="M270" s="37"/>
      <c r="N270"/>
      <c r="O270"/>
      <c r="P270"/>
      <c r="Q270"/>
      <c r="R270"/>
      <c r="S270"/>
      <c r="T270"/>
      <c r="U270" s="2"/>
      <c r="V270" s="2"/>
      <c r="W270" s="2"/>
    </row>
    <row r="271" spans="1:23" s="19" customFormat="1" x14ac:dyDescent="0.3">
      <c r="A271" s="126"/>
      <c r="B271" s="126"/>
      <c r="E271" s="14"/>
      <c r="F271" s="14"/>
      <c r="G271" s="14"/>
      <c r="H271" s="14"/>
      <c r="I271" s="14"/>
      <c r="J271" s="14"/>
      <c r="K271" s="14"/>
      <c r="L271" s="14"/>
      <c r="M271" s="37"/>
      <c r="N271"/>
      <c r="O271"/>
      <c r="P271"/>
      <c r="Q271"/>
      <c r="R271"/>
      <c r="S271"/>
      <c r="T271"/>
      <c r="U271" s="2"/>
      <c r="V271" s="2"/>
      <c r="W271" s="2"/>
    </row>
    <row r="272" spans="1:23" s="19" customFormat="1" x14ac:dyDescent="0.3">
      <c r="A272" s="126"/>
      <c r="B272" s="126"/>
      <c r="E272" s="14"/>
      <c r="F272" s="14"/>
      <c r="G272" s="14"/>
      <c r="H272" s="14"/>
      <c r="I272" s="14"/>
      <c r="J272" s="14"/>
      <c r="K272" s="14"/>
      <c r="L272" s="14"/>
      <c r="M272" s="37"/>
      <c r="N272"/>
      <c r="O272"/>
      <c r="P272"/>
      <c r="Q272"/>
      <c r="R272"/>
      <c r="S272"/>
      <c r="T272"/>
      <c r="U272" s="2"/>
      <c r="V272" s="2"/>
      <c r="W272" s="2"/>
    </row>
    <row r="273" spans="1:23" s="19" customFormat="1" x14ac:dyDescent="0.3">
      <c r="A273" s="126"/>
      <c r="B273" s="126"/>
      <c r="E273" s="14"/>
      <c r="F273" s="14"/>
      <c r="G273" s="14"/>
      <c r="H273" s="14"/>
      <c r="I273" s="14"/>
      <c r="J273" s="14"/>
      <c r="K273" s="14"/>
      <c r="L273" s="14"/>
      <c r="M273" s="37"/>
      <c r="N273"/>
      <c r="O273"/>
      <c r="P273"/>
      <c r="Q273"/>
      <c r="R273"/>
      <c r="S273"/>
      <c r="T273"/>
      <c r="U273" s="2"/>
      <c r="V273" s="2"/>
      <c r="W273" s="2"/>
    </row>
    <row r="274" spans="1:23" s="19" customFormat="1" x14ac:dyDescent="0.3">
      <c r="A274" s="126"/>
      <c r="B274" s="126"/>
      <c r="E274" s="14"/>
      <c r="F274" s="14"/>
      <c r="G274" s="14"/>
      <c r="H274" s="14"/>
      <c r="I274" s="14"/>
      <c r="J274" s="14"/>
      <c r="K274" s="14"/>
      <c r="L274" s="14"/>
      <c r="M274" s="37"/>
      <c r="N274"/>
      <c r="O274"/>
      <c r="P274"/>
      <c r="Q274"/>
      <c r="R274"/>
      <c r="S274"/>
      <c r="T274"/>
      <c r="U274" s="2"/>
      <c r="V274" s="2"/>
      <c r="W274" s="2"/>
    </row>
    <row r="275" spans="1:23" s="19" customFormat="1" x14ac:dyDescent="0.3">
      <c r="A275" s="126"/>
      <c r="B275" s="126"/>
      <c r="E275" s="14"/>
      <c r="F275" s="14"/>
      <c r="G275" s="14"/>
      <c r="H275" s="14"/>
      <c r="I275" s="14"/>
      <c r="J275" s="14"/>
      <c r="K275" s="14"/>
      <c r="L275" s="14"/>
      <c r="M275" s="37"/>
      <c r="N275"/>
      <c r="O275"/>
      <c r="P275"/>
      <c r="Q275"/>
      <c r="R275"/>
      <c r="S275"/>
      <c r="T275"/>
      <c r="U275" s="2"/>
      <c r="V275" s="2"/>
      <c r="W275" s="2"/>
    </row>
    <row r="276" spans="1:23" s="19" customFormat="1" x14ac:dyDescent="0.3">
      <c r="A276" s="126"/>
      <c r="B276" s="126"/>
      <c r="E276" s="14"/>
      <c r="F276" s="14"/>
      <c r="G276" s="14"/>
      <c r="H276" s="14"/>
      <c r="I276" s="14"/>
      <c r="J276" s="14"/>
      <c r="K276" s="14"/>
      <c r="L276" s="14"/>
      <c r="M276" s="37"/>
      <c r="N276"/>
      <c r="O276"/>
      <c r="P276"/>
      <c r="Q276"/>
      <c r="R276"/>
      <c r="S276"/>
      <c r="T276"/>
      <c r="U276" s="2"/>
      <c r="V276" s="2"/>
      <c r="W276" s="2"/>
    </row>
    <row r="277" spans="1:23" s="19" customFormat="1" x14ac:dyDescent="0.3">
      <c r="A277" s="126"/>
      <c r="B277" s="126"/>
      <c r="E277" s="14"/>
      <c r="F277" s="14"/>
      <c r="G277" s="14"/>
      <c r="H277" s="14"/>
      <c r="I277" s="14"/>
      <c r="J277" s="14"/>
      <c r="K277" s="14"/>
      <c r="L277" s="14"/>
      <c r="M277" s="37"/>
      <c r="N277"/>
      <c r="O277"/>
      <c r="P277"/>
      <c r="Q277"/>
      <c r="R277"/>
      <c r="S277"/>
      <c r="T277"/>
      <c r="U277" s="2"/>
      <c r="V277" s="2"/>
      <c r="W277" s="2"/>
    </row>
    <row r="278" spans="1:23" s="19" customFormat="1" x14ac:dyDescent="0.3">
      <c r="A278" s="126"/>
      <c r="B278" s="126"/>
      <c r="E278" s="14"/>
      <c r="F278" s="14"/>
      <c r="G278" s="14"/>
      <c r="H278" s="14"/>
      <c r="I278" s="14"/>
      <c r="J278" s="14"/>
      <c r="K278" s="14"/>
      <c r="L278" s="14"/>
      <c r="M278" s="37"/>
      <c r="N278"/>
      <c r="O278"/>
      <c r="P278"/>
      <c r="Q278"/>
      <c r="R278"/>
      <c r="S278"/>
      <c r="T278"/>
      <c r="U278" s="2"/>
      <c r="V278" s="2"/>
      <c r="W278" s="2"/>
    </row>
    <row r="279" spans="1:23" s="19" customFormat="1" x14ac:dyDescent="0.3">
      <c r="A279" s="126"/>
      <c r="B279" s="126"/>
      <c r="E279" s="14"/>
      <c r="F279" s="14"/>
      <c r="G279" s="14"/>
      <c r="H279" s="14"/>
      <c r="I279" s="14"/>
      <c r="J279" s="14"/>
      <c r="K279" s="14"/>
      <c r="L279" s="14"/>
      <c r="M279" s="37"/>
      <c r="N279"/>
      <c r="O279"/>
      <c r="P279"/>
      <c r="Q279"/>
      <c r="R279"/>
      <c r="S279"/>
      <c r="T279"/>
      <c r="U279" s="2"/>
      <c r="V279" s="2"/>
      <c r="W279" s="2"/>
    </row>
    <row r="280" spans="1:23" s="19" customFormat="1" x14ac:dyDescent="0.3">
      <c r="A280" s="126"/>
      <c r="B280" s="126"/>
      <c r="E280" s="14"/>
      <c r="F280" s="14"/>
      <c r="G280" s="14"/>
      <c r="H280" s="14"/>
      <c r="I280" s="14"/>
      <c r="J280" s="14"/>
      <c r="K280" s="14"/>
      <c r="L280" s="14"/>
      <c r="M280" s="37"/>
      <c r="N280"/>
      <c r="O280"/>
      <c r="P280"/>
      <c r="Q280"/>
      <c r="R280"/>
      <c r="S280"/>
      <c r="T280"/>
      <c r="U280" s="2"/>
      <c r="V280" s="2"/>
      <c r="W280" s="2"/>
    </row>
    <row r="281" spans="1:23" s="19" customFormat="1" x14ac:dyDescent="0.3">
      <c r="A281" s="126"/>
      <c r="B281" s="126"/>
      <c r="E281" s="14"/>
      <c r="F281" s="14"/>
      <c r="G281" s="14"/>
      <c r="H281" s="14"/>
      <c r="I281" s="14"/>
      <c r="J281" s="14"/>
      <c r="K281" s="14"/>
      <c r="L281" s="14"/>
      <c r="M281" s="37"/>
      <c r="N281"/>
      <c r="O281"/>
      <c r="P281"/>
      <c r="Q281"/>
      <c r="R281"/>
      <c r="S281"/>
      <c r="T281"/>
      <c r="U281" s="2"/>
      <c r="V281" s="2"/>
      <c r="W281" s="2"/>
    </row>
    <row r="282" spans="1:23" s="19" customFormat="1" x14ac:dyDescent="0.3">
      <c r="A282" s="126"/>
      <c r="B282" s="126"/>
      <c r="E282" s="14"/>
      <c r="F282" s="14"/>
      <c r="G282" s="14"/>
      <c r="H282" s="14"/>
      <c r="I282" s="14"/>
      <c r="J282" s="14"/>
      <c r="K282" s="14"/>
      <c r="L282" s="14"/>
      <c r="M282" s="37"/>
      <c r="N282"/>
      <c r="O282"/>
      <c r="P282"/>
      <c r="Q282"/>
      <c r="R282"/>
      <c r="S282"/>
      <c r="T282"/>
      <c r="U282" s="2"/>
      <c r="V282" s="2"/>
      <c r="W282" s="2"/>
    </row>
    <row r="283" spans="1:23" s="19" customFormat="1" x14ac:dyDescent="0.3">
      <c r="A283" s="126"/>
      <c r="B283" s="126"/>
      <c r="E283" s="14"/>
      <c r="F283" s="14"/>
      <c r="G283" s="14"/>
      <c r="H283" s="14"/>
      <c r="I283" s="14"/>
      <c r="J283" s="14"/>
      <c r="K283" s="14"/>
      <c r="L283" s="14"/>
      <c r="M283" s="37"/>
      <c r="N283"/>
      <c r="O283"/>
      <c r="P283"/>
      <c r="Q283"/>
      <c r="R283"/>
      <c r="S283"/>
      <c r="T283"/>
      <c r="U283" s="2"/>
      <c r="V283" s="2"/>
      <c r="W283" s="2"/>
    </row>
    <row r="284" spans="1:23" s="19" customFormat="1" x14ac:dyDescent="0.3">
      <c r="A284" s="126"/>
      <c r="B284" s="126"/>
      <c r="E284" s="14"/>
      <c r="F284" s="14"/>
      <c r="G284" s="14"/>
      <c r="H284" s="14"/>
      <c r="I284" s="14"/>
      <c r="J284" s="14"/>
      <c r="K284" s="14"/>
      <c r="L284" s="14"/>
      <c r="M284" s="37"/>
      <c r="N284"/>
      <c r="O284"/>
      <c r="P284"/>
      <c r="Q284"/>
      <c r="R284"/>
      <c r="S284"/>
      <c r="T284"/>
      <c r="U284" s="2"/>
      <c r="V284" s="2"/>
      <c r="W284" s="2"/>
    </row>
    <row r="285" spans="1:23" s="19" customFormat="1" x14ac:dyDescent="0.3">
      <c r="A285" s="126"/>
      <c r="B285" s="126"/>
      <c r="E285" s="14"/>
      <c r="F285" s="14"/>
      <c r="G285" s="14"/>
      <c r="H285" s="14"/>
      <c r="I285" s="14"/>
      <c r="J285" s="14"/>
      <c r="K285" s="14"/>
      <c r="L285" s="14"/>
      <c r="M285" s="37"/>
      <c r="N285"/>
      <c r="O285"/>
      <c r="P285"/>
      <c r="Q285"/>
      <c r="R285"/>
      <c r="S285"/>
      <c r="T285"/>
      <c r="U285" s="2"/>
      <c r="V285" s="2"/>
      <c r="W285" s="2"/>
    </row>
    <row r="286" spans="1:23" s="19" customFormat="1" x14ac:dyDescent="0.3">
      <c r="A286" s="126"/>
      <c r="B286" s="126"/>
      <c r="E286" s="14"/>
      <c r="F286" s="14"/>
      <c r="G286" s="14"/>
      <c r="H286" s="14"/>
      <c r="I286" s="14"/>
      <c r="J286" s="14"/>
      <c r="K286" s="14"/>
      <c r="L286" s="14"/>
      <c r="M286" s="37"/>
      <c r="N286"/>
      <c r="O286"/>
      <c r="P286"/>
      <c r="Q286"/>
      <c r="R286"/>
      <c r="S286"/>
      <c r="T286"/>
      <c r="U286" s="2"/>
      <c r="V286" s="2"/>
      <c r="W286" s="2"/>
    </row>
    <row r="287" spans="1:23" s="19" customFormat="1" x14ac:dyDescent="0.3">
      <c r="A287" s="126"/>
      <c r="B287" s="126"/>
      <c r="E287" s="14"/>
      <c r="F287" s="14"/>
      <c r="G287" s="14"/>
      <c r="H287" s="14"/>
      <c r="I287" s="14"/>
      <c r="J287" s="14"/>
      <c r="K287" s="14"/>
      <c r="L287" s="14"/>
      <c r="M287" s="37"/>
      <c r="N287"/>
      <c r="O287"/>
      <c r="P287"/>
      <c r="Q287"/>
      <c r="R287"/>
      <c r="S287"/>
      <c r="T287"/>
      <c r="U287" s="2"/>
      <c r="V287" s="2"/>
      <c r="W287" s="2"/>
    </row>
    <row r="288" spans="1:23" s="19" customFormat="1" x14ac:dyDescent="0.3">
      <c r="A288" s="126"/>
      <c r="B288" s="126"/>
      <c r="E288" s="14"/>
      <c r="F288" s="14"/>
      <c r="G288" s="14"/>
      <c r="H288" s="14"/>
      <c r="I288" s="14"/>
      <c r="J288" s="14"/>
      <c r="K288" s="14"/>
      <c r="L288" s="14"/>
      <c r="M288" s="37"/>
      <c r="N288"/>
      <c r="O288"/>
      <c r="P288"/>
      <c r="Q288"/>
      <c r="R288"/>
      <c r="S288"/>
      <c r="T288"/>
      <c r="U288" s="2"/>
      <c r="V288" s="2"/>
      <c r="W288" s="2"/>
    </row>
    <row r="289" spans="1:23" s="19" customFormat="1" x14ac:dyDescent="0.3">
      <c r="A289" s="126"/>
      <c r="B289" s="126"/>
      <c r="E289" s="14"/>
      <c r="F289" s="14"/>
      <c r="G289" s="14"/>
      <c r="H289" s="14"/>
      <c r="I289" s="14"/>
      <c r="J289" s="14"/>
      <c r="K289" s="14"/>
      <c r="L289" s="14"/>
      <c r="M289" s="37"/>
      <c r="N289"/>
      <c r="O289"/>
      <c r="P289"/>
      <c r="Q289"/>
      <c r="R289"/>
      <c r="S289"/>
      <c r="T289"/>
      <c r="U289" s="2"/>
      <c r="V289" s="2"/>
      <c r="W289" s="2"/>
    </row>
    <row r="290" spans="1:23" s="19" customFormat="1" x14ac:dyDescent="0.3">
      <c r="A290" s="126"/>
      <c r="B290" s="126"/>
      <c r="E290" s="14"/>
      <c r="F290" s="14"/>
      <c r="G290" s="14"/>
      <c r="H290" s="14"/>
      <c r="I290" s="14"/>
      <c r="J290" s="14"/>
      <c r="K290" s="14"/>
      <c r="L290" s="14"/>
      <c r="M290" s="37"/>
      <c r="N290"/>
      <c r="O290"/>
      <c r="P290"/>
      <c r="Q290"/>
      <c r="R290"/>
      <c r="S290"/>
      <c r="T290"/>
      <c r="U290" s="2"/>
      <c r="V290" s="2"/>
      <c r="W290" s="2"/>
    </row>
    <row r="291" spans="1:23" s="19" customFormat="1" x14ac:dyDescent="0.3">
      <c r="A291" s="126"/>
      <c r="B291" s="126"/>
      <c r="E291" s="14"/>
      <c r="F291" s="14"/>
      <c r="G291" s="14"/>
      <c r="H291" s="14"/>
      <c r="I291" s="14"/>
      <c r="J291" s="14"/>
      <c r="K291" s="14"/>
      <c r="L291" s="14"/>
      <c r="M291" s="37"/>
      <c r="N291"/>
      <c r="O291"/>
      <c r="P291"/>
      <c r="Q291"/>
      <c r="R291"/>
      <c r="S291"/>
      <c r="T291"/>
      <c r="U291" s="2"/>
      <c r="V291" s="2"/>
      <c r="W291" s="2"/>
    </row>
    <row r="292" spans="1:23" s="19" customFormat="1" x14ac:dyDescent="0.3">
      <c r="A292" s="126"/>
      <c r="B292" s="126"/>
      <c r="E292" s="14"/>
      <c r="F292" s="14"/>
      <c r="G292" s="14"/>
      <c r="H292" s="14"/>
      <c r="I292" s="14"/>
      <c r="J292" s="14"/>
      <c r="K292" s="14"/>
      <c r="L292" s="14"/>
      <c r="M292" s="37"/>
      <c r="N292"/>
      <c r="O292"/>
      <c r="P292"/>
      <c r="Q292"/>
      <c r="R292"/>
      <c r="S292"/>
      <c r="T292"/>
      <c r="U292" s="2"/>
      <c r="V292" s="2"/>
      <c r="W292" s="2"/>
    </row>
    <row r="293" spans="1:23" s="19" customFormat="1" x14ac:dyDescent="0.3">
      <c r="A293" s="126"/>
      <c r="B293" s="126"/>
      <c r="E293" s="14"/>
      <c r="F293" s="14"/>
      <c r="G293" s="14"/>
      <c r="H293" s="14"/>
      <c r="I293" s="14"/>
      <c r="J293" s="14"/>
      <c r="K293" s="14"/>
      <c r="L293" s="14"/>
      <c r="M293" s="37"/>
      <c r="N293"/>
      <c r="O293"/>
      <c r="P293"/>
      <c r="Q293"/>
      <c r="R293"/>
      <c r="S293"/>
      <c r="T293"/>
      <c r="U293" s="2"/>
      <c r="V293" s="2"/>
      <c r="W293" s="2"/>
    </row>
    <row r="294" spans="1:23" s="19" customFormat="1" x14ac:dyDescent="0.3">
      <c r="A294" s="126"/>
      <c r="B294" s="126"/>
      <c r="E294" s="14"/>
      <c r="F294" s="14"/>
      <c r="G294" s="14"/>
      <c r="H294" s="14"/>
      <c r="I294" s="14"/>
      <c r="J294" s="14"/>
      <c r="K294" s="14"/>
      <c r="L294" s="14"/>
      <c r="M294" s="37"/>
      <c r="N294"/>
      <c r="O294"/>
      <c r="P294"/>
      <c r="Q294"/>
      <c r="R294"/>
      <c r="S294"/>
      <c r="T294"/>
      <c r="U294" s="2"/>
      <c r="V294" s="2"/>
      <c r="W294" s="2"/>
    </row>
    <row r="295" spans="1:23" s="19" customFormat="1" x14ac:dyDescent="0.3">
      <c r="A295" s="126"/>
      <c r="B295" s="126"/>
      <c r="E295" s="14"/>
      <c r="F295" s="14"/>
      <c r="G295" s="14"/>
      <c r="H295" s="14"/>
      <c r="I295" s="14"/>
      <c r="J295" s="14"/>
      <c r="K295" s="14"/>
      <c r="L295" s="14"/>
      <c r="M295" s="37"/>
      <c r="N295"/>
      <c r="O295"/>
      <c r="P295"/>
      <c r="Q295"/>
      <c r="R295"/>
      <c r="S295"/>
      <c r="T295"/>
      <c r="U295" s="2"/>
      <c r="V295" s="2"/>
      <c r="W295" s="2"/>
    </row>
    <row r="296" spans="1:23" s="19" customFormat="1" x14ac:dyDescent="0.3">
      <c r="A296" s="126"/>
      <c r="B296" s="126"/>
      <c r="E296" s="14"/>
      <c r="F296" s="14"/>
      <c r="G296" s="14"/>
      <c r="H296" s="14"/>
      <c r="I296" s="14"/>
      <c r="J296" s="14"/>
      <c r="K296" s="14"/>
      <c r="L296" s="14"/>
      <c r="M296" s="37"/>
      <c r="N296"/>
      <c r="O296"/>
      <c r="P296"/>
      <c r="Q296"/>
      <c r="R296"/>
      <c r="S296"/>
      <c r="T296"/>
      <c r="U296" s="2"/>
      <c r="V296" s="2"/>
      <c r="W296" s="2"/>
    </row>
    <row r="297" spans="1:23" s="19" customFormat="1" x14ac:dyDescent="0.3">
      <c r="A297" s="126"/>
      <c r="B297" s="126"/>
      <c r="E297" s="14"/>
      <c r="F297" s="14"/>
      <c r="G297" s="14"/>
      <c r="H297" s="14"/>
      <c r="I297" s="14"/>
      <c r="J297" s="14"/>
      <c r="K297" s="14"/>
      <c r="L297" s="14"/>
      <c r="M297" s="37"/>
      <c r="N297"/>
      <c r="O297"/>
      <c r="P297"/>
      <c r="Q297"/>
      <c r="R297"/>
      <c r="S297"/>
      <c r="T297"/>
      <c r="U297" s="2"/>
      <c r="V297" s="2"/>
      <c r="W297" s="2"/>
    </row>
    <row r="298" spans="1:23" s="19" customFormat="1" x14ac:dyDescent="0.3">
      <c r="A298" s="126"/>
      <c r="B298" s="126"/>
      <c r="E298" s="14"/>
      <c r="F298" s="14"/>
      <c r="G298" s="14"/>
      <c r="H298" s="14"/>
      <c r="I298" s="14"/>
      <c r="J298" s="14"/>
      <c r="K298" s="14"/>
      <c r="L298" s="14"/>
      <c r="M298" s="37"/>
      <c r="N298"/>
      <c r="O298"/>
      <c r="P298"/>
      <c r="Q298"/>
      <c r="R298"/>
      <c r="S298"/>
      <c r="T298"/>
      <c r="U298" s="2"/>
      <c r="V298" s="2"/>
      <c r="W298" s="2"/>
    </row>
    <row r="299" spans="1:23" s="19" customFormat="1" x14ac:dyDescent="0.3">
      <c r="A299" s="126"/>
      <c r="B299" s="126"/>
      <c r="E299" s="14"/>
      <c r="F299" s="14"/>
      <c r="G299" s="14"/>
      <c r="H299" s="14"/>
      <c r="I299" s="14"/>
      <c r="J299" s="14"/>
      <c r="K299" s="14"/>
      <c r="L299" s="14"/>
      <c r="M299" s="37"/>
      <c r="N299"/>
      <c r="O299"/>
      <c r="P299"/>
      <c r="Q299"/>
      <c r="R299"/>
      <c r="S299"/>
      <c r="T299"/>
      <c r="U299" s="2"/>
      <c r="V299" s="2"/>
      <c r="W299" s="2"/>
    </row>
    <row r="300" spans="1:23" s="19" customFormat="1" x14ac:dyDescent="0.3">
      <c r="A300" s="126"/>
      <c r="B300" s="126"/>
      <c r="E300" s="14"/>
      <c r="F300" s="14"/>
      <c r="G300" s="14"/>
      <c r="H300" s="14"/>
      <c r="I300" s="14"/>
      <c r="J300" s="14"/>
      <c r="K300" s="14"/>
      <c r="L300" s="14"/>
      <c r="M300" s="37"/>
      <c r="N300"/>
      <c r="O300"/>
      <c r="P300"/>
      <c r="Q300"/>
      <c r="R300"/>
      <c r="S300"/>
      <c r="T300"/>
      <c r="U300" s="2"/>
      <c r="V300" s="2"/>
      <c r="W300" s="2"/>
    </row>
    <row r="301" spans="1:23" s="19" customFormat="1" x14ac:dyDescent="0.3">
      <c r="A301" s="126"/>
      <c r="B301" s="126"/>
      <c r="E301" s="14"/>
      <c r="F301" s="14"/>
      <c r="G301" s="14"/>
      <c r="H301" s="14"/>
      <c r="I301" s="14"/>
      <c r="J301" s="14"/>
      <c r="K301" s="14"/>
      <c r="L301" s="14"/>
      <c r="M301" s="37"/>
      <c r="N301"/>
      <c r="O301"/>
      <c r="P301"/>
      <c r="Q301"/>
      <c r="R301"/>
      <c r="S301"/>
      <c r="T301"/>
      <c r="U301" s="2"/>
      <c r="V301" s="2"/>
      <c r="W301" s="2"/>
    </row>
    <row r="302" spans="1:23" s="19" customFormat="1" x14ac:dyDescent="0.3">
      <c r="A302" s="126"/>
      <c r="B302" s="126"/>
      <c r="E302" s="14"/>
      <c r="F302" s="14"/>
      <c r="G302" s="14"/>
      <c r="H302" s="14"/>
      <c r="I302" s="14"/>
      <c r="J302" s="14"/>
      <c r="K302" s="14"/>
      <c r="L302" s="14"/>
      <c r="M302" s="37"/>
      <c r="N302"/>
      <c r="O302"/>
      <c r="P302"/>
      <c r="Q302"/>
      <c r="R302"/>
      <c r="S302"/>
      <c r="T302"/>
      <c r="U302" s="2"/>
      <c r="V302" s="2"/>
      <c r="W302" s="2"/>
    </row>
    <row r="303" spans="1:23" s="19" customFormat="1" x14ac:dyDescent="0.3">
      <c r="A303" s="126"/>
      <c r="B303" s="126"/>
      <c r="E303" s="14"/>
      <c r="F303" s="14"/>
      <c r="G303" s="14"/>
      <c r="H303" s="14"/>
      <c r="I303" s="14"/>
      <c r="J303" s="14"/>
      <c r="K303" s="14"/>
      <c r="L303" s="14"/>
      <c r="M303" s="37"/>
      <c r="N303"/>
      <c r="O303"/>
      <c r="P303"/>
      <c r="Q303"/>
      <c r="R303"/>
      <c r="S303"/>
      <c r="T303"/>
      <c r="U303" s="2"/>
      <c r="V303" s="2"/>
      <c r="W303" s="2"/>
    </row>
    <row r="304" spans="1:23" s="19" customFormat="1" x14ac:dyDescent="0.3">
      <c r="A304" s="126"/>
      <c r="B304" s="126"/>
      <c r="E304" s="14"/>
      <c r="F304" s="14"/>
      <c r="G304" s="14"/>
      <c r="H304" s="14"/>
      <c r="I304" s="14"/>
      <c r="J304" s="14"/>
      <c r="K304" s="14"/>
      <c r="L304" s="14"/>
      <c r="M304" s="37"/>
      <c r="N304"/>
      <c r="O304"/>
      <c r="P304"/>
      <c r="Q304"/>
      <c r="R304"/>
      <c r="S304"/>
      <c r="T304"/>
      <c r="U304" s="2"/>
      <c r="V304" s="2"/>
      <c r="W304" s="2"/>
    </row>
    <row r="305" spans="1:23" s="19" customFormat="1" x14ac:dyDescent="0.3">
      <c r="A305" s="126"/>
      <c r="B305" s="126"/>
      <c r="E305" s="14"/>
      <c r="F305" s="14"/>
      <c r="G305" s="14"/>
      <c r="H305" s="14"/>
      <c r="I305" s="14"/>
      <c r="J305" s="14"/>
      <c r="K305" s="14"/>
      <c r="L305" s="14"/>
      <c r="M305" s="37"/>
      <c r="N305"/>
      <c r="O305"/>
      <c r="P305"/>
      <c r="Q305"/>
      <c r="R305"/>
      <c r="S305"/>
      <c r="T305"/>
      <c r="U305" s="2"/>
      <c r="V305" s="2"/>
      <c r="W305" s="2"/>
    </row>
    <row r="306" spans="1:23" s="19" customFormat="1" x14ac:dyDescent="0.3">
      <c r="A306" s="126"/>
      <c r="B306" s="126"/>
      <c r="E306" s="14"/>
      <c r="F306" s="14"/>
      <c r="G306" s="14"/>
      <c r="H306" s="14"/>
      <c r="I306" s="14"/>
      <c r="J306" s="14"/>
      <c r="K306" s="14"/>
      <c r="L306" s="14"/>
      <c r="M306" s="37"/>
      <c r="N306"/>
      <c r="O306"/>
      <c r="P306"/>
      <c r="Q306"/>
      <c r="R306"/>
      <c r="S306"/>
      <c r="T306"/>
      <c r="U306" s="2"/>
      <c r="V306" s="2"/>
      <c r="W306" s="2"/>
    </row>
    <row r="307" spans="1:23" s="19" customFormat="1" x14ac:dyDescent="0.3">
      <c r="A307" s="126"/>
      <c r="B307" s="126"/>
      <c r="E307" s="14"/>
      <c r="F307" s="14"/>
      <c r="G307" s="14"/>
      <c r="H307" s="14"/>
      <c r="I307" s="14"/>
      <c r="J307" s="14"/>
      <c r="K307" s="14"/>
      <c r="L307" s="14"/>
      <c r="M307" s="37"/>
      <c r="N307"/>
      <c r="O307"/>
      <c r="P307"/>
      <c r="Q307"/>
      <c r="R307"/>
      <c r="S307"/>
      <c r="T307"/>
      <c r="U307" s="2"/>
      <c r="V307" s="2"/>
      <c r="W307" s="2"/>
    </row>
    <row r="308" spans="1:23" s="19" customFormat="1" x14ac:dyDescent="0.3">
      <c r="A308" s="126"/>
      <c r="B308" s="126"/>
      <c r="E308" s="14"/>
      <c r="F308" s="14"/>
      <c r="G308" s="14"/>
      <c r="H308" s="14"/>
      <c r="I308" s="14"/>
      <c r="J308" s="14"/>
      <c r="K308" s="14"/>
      <c r="L308" s="14"/>
      <c r="M308" s="37"/>
      <c r="N308"/>
      <c r="O308"/>
      <c r="P308"/>
      <c r="Q308"/>
      <c r="R308"/>
      <c r="S308"/>
      <c r="T308"/>
      <c r="U308" s="2"/>
      <c r="V308" s="2"/>
      <c r="W308" s="2"/>
    </row>
    <row r="309" spans="1:23" s="19" customFormat="1" x14ac:dyDescent="0.3">
      <c r="A309" s="126"/>
      <c r="B309" s="126"/>
      <c r="E309" s="14"/>
      <c r="F309" s="14"/>
      <c r="G309" s="14"/>
      <c r="H309" s="14"/>
      <c r="I309" s="14"/>
      <c r="J309" s="14"/>
      <c r="K309" s="14"/>
      <c r="L309" s="14"/>
      <c r="M309" s="37"/>
      <c r="N309"/>
      <c r="O309"/>
      <c r="P309"/>
      <c r="Q309"/>
      <c r="R309"/>
      <c r="S309"/>
      <c r="T309"/>
      <c r="U309" s="2"/>
      <c r="V309" s="2"/>
      <c r="W309" s="2"/>
    </row>
    <row r="310" spans="1:23" s="19" customFormat="1" x14ac:dyDescent="0.3">
      <c r="A310" s="126"/>
      <c r="B310" s="126"/>
      <c r="E310" s="14"/>
      <c r="F310" s="14"/>
      <c r="G310" s="14"/>
      <c r="H310" s="14"/>
      <c r="I310" s="14"/>
      <c r="J310" s="14"/>
      <c r="K310" s="14"/>
      <c r="L310" s="14"/>
      <c r="M310" s="37"/>
      <c r="N310"/>
      <c r="O310"/>
      <c r="P310"/>
      <c r="Q310"/>
      <c r="R310"/>
      <c r="S310"/>
      <c r="T310"/>
      <c r="U310" s="2"/>
      <c r="V310" s="2"/>
      <c r="W310" s="2"/>
    </row>
    <row r="311" spans="1:23" s="19" customFormat="1" x14ac:dyDescent="0.3">
      <c r="A311" s="126"/>
      <c r="B311" s="126"/>
      <c r="E311" s="14"/>
      <c r="F311" s="14"/>
      <c r="G311" s="14"/>
      <c r="H311" s="14"/>
      <c r="I311" s="14"/>
      <c r="J311" s="14"/>
      <c r="K311" s="14"/>
      <c r="L311" s="14"/>
      <c r="M311" s="37"/>
      <c r="N311"/>
      <c r="O311"/>
      <c r="P311"/>
      <c r="Q311"/>
      <c r="R311"/>
      <c r="S311"/>
      <c r="T311"/>
      <c r="U311" s="2"/>
      <c r="V311" s="2"/>
      <c r="W311" s="2"/>
    </row>
    <row r="312" spans="1:23" s="19" customFormat="1" x14ac:dyDescent="0.3">
      <c r="A312" s="126"/>
      <c r="B312" s="126"/>
      <c r="E312" s="14"/>
      <c r="F312" s="14"/>
      <c r="G312" s="14"/>
      <c r="H312" s="14"/>
      <c r="I312" s="14"/>
      <c r="J312" s="14"/>
      <c r="K312" s="14"/>
      <c r="L312" s="14"/>
      <c r="M312" s="37"/>
      <c r="N312"/>
      <c r="O312"/>
      <c r="P312"/>
      <c r="Q312"/>
      <c r="R312"/>
      <c r="S312"/>
      <c r="T312"/>
      <c r="U312" s="2"/>
      <c r="V312" s="2"/>
      <c r="W312" s="2"/>
    </row>
    <row r="313" spans="1:23" s="19" customFormat="1" x14ac:dyDescent="0.3">
      <c r="A313" s="126"/>
      <c r="B313" s="126"/>
      <c r="E313" s="14"/>
      <c r="F313" s="14"/>
      <c r="G313" s="14"/>
      <c r="H313" s="14"/>
      <c r="I313" s="14"/>
      <c r="J313" s="14"/>
      <c r="K313" s="14"/>
      <c r="L313" s="14"/>
      <c r="M313" s="37"/>
      <c r="N313"/>
      <c r="O313"/>
      <c r="P313"/>
      <c r="Q313"/>
      <c r="R313"/>
      <c r="S313"/>
      <c r="T313"/>
      <c r="U313" s="2"/>
      <c r="V313" s="2"/>
      <c r="W313" s="2"/>
    </row>
    <row r="314" spans="1:23" s="19" customFormat="1" x14ac:dyDescent="0.3">
      <c r="A314" s="126"/>
      <c r="B314" s="126"/>
      <c r="E314" s="14"/>
      <c r="F314" s="14"/>
      <c r="G314" s="14"/>
      <c r="H314" s="14"/>
      <c r="I314" s="14"/>
      <c r="J314" s="14"/>
      <c r="K314" s="14"/>
      <c r="L314" s="14"/>
      <c r="M314" s="37"/>
      <c r="N314"/>
      <c r="O314"/>
      <c r="P314"/>
      <c r="Q314"/>
      <c r="R314"/>
      <c r="S314"/>
      <c r="T314"/>
      <c r="U314" s="2"/>
      <c r="V314" s="2"/>
      <c r="W314" s="2"/>
    </row>
    <row r="315" spans="1:23" s="19" customFormat="1" x14ac:dyDescent="0.3">
      <c r="A315" s="126"/>
      <c r="B315" s="126"/>
      <c r="E315" s="14"/>
      <c r="F315" s="14"/>
      <c r="G315" s="14"/>
      <c r="H315" s="14"/>
      <c r="I315" s="14"/>
      <c r="J315" s="14"/>
      <c r="K315" s="14"/>
      <c r="L315" s="14"/>
      <c r="M315" s="37"/>
      <c r="N315"/>
      <c r="O315"/>
      <c r="P315"/>
      <c r="Q315"/>
      <c r="R315"/>
      <c r="S315"/>
      <c r="T315"/>
      <c r="U315" s="2"/>
      <c r="V315" s="2"/>
      <c r="W315" s="2"/>
    </row>
    <row r="316" spans="1:23" s="19" customFormat="1" x14ac:dyDescent="0.3">
      <c r="A316" s="126"/>
      <c r="B316" s="126"/>
      <c r="E316" s="14"/>
      <c r="F316" s="14"/>
      <c r="G316" s="14"/>
      <c r="H316" s="14"/>
      <c r="I316" s="14"/>
      <c r="J316" s="14"/>
      <c r="K316" s="14"/>
      <c r="L316" s="14"/>
      <c r="M316" s="37"/>
      <c r="N316"/>
      <c r="O316"/>
      <c r="P316"/>
      <c r="Q316"/>
      <c r="R316"/>
      <c r="S316"/>
      <c r="T316"/>
      <c r="U316" s="2"/>
      <c r="V316" s="2"/>
      <c r="W316" s="2"/>
    </row>
    <row r="317" spans="1:23" s="19" customFormat="1" x14ac:dyDescent="0.3">
      <c r="A317" s="126"/>
      <c r="B317" s="126"/>
      <c r="E317" s="14"/>
      <c r="F317" s="14"/>
      <c r="G317" s="14"/>
      <c r="H317" s="14"/>
      <c r="I317" s="14"/>
      <c r="J317" s="14"/>
      <c r="K317" s="14"/>
      <c r="L317" s="14"/>
      <c r="M317" s="37"/>
      <c r="N317"/>
      <c r="O317"/>
      <c r="P317"/>
      <c r="Q317"/>
      <c r="R317"/>
      <c r="S317"/>
      <c r="T317"/>
      <c r="U317" s="2"/>
      <c r="V317" s="2"/>
      <c r="W317" s="2"/>
    </row>
    <row r="318" spans="1:23" s="19" customFormat="1" x14ac:dyDescent="0.3">
      <c r="A318" s="126"/>
      <c r="B318" s="126"/>
      <c r="E318" s="14"/>
      <c r="F318" s="14"/>
      <c r="G318" s="14"/>
      <c r="H318" s="14"/>
      <c r="I318" s="14"/>
      <c r="J318" s="14"/>
      <c r="K318" s="14"/>
      <c r="L318" s="14"/>
      <c r="M318" s="37"/>
      <c r="N318"/>
      <c r="O318"/>
      <c r="P318"/>
      <c r="Q318"/>
      <c r="R318"/>
      <c r="S318"/>
      <c r="T318"/>
      <c r="U318" s="2"/>
      <c r="V318" s="2"/>
      <c r="W318" s="2"/>
    </row>
    <row r="319" spans="1:23" s="19" customFormat="1" x14ac:dyDescent="0.3">
      <c r="A319" s="126"/>
      <c r="B319" s="126"/>
      <c r="E319" s="14"/>
      <c r="F319" s="14"/>
      <c r="G319" s="14"/>
      <c r="H319" s="14"/>
      <c r="I319" s="14"/>
      <c r="J319" s="14"/>
      <c r="K319" s="14"/>
      <c r="L319" s="14"/>
      <c r="M319" s="37"/>
      <c r="N319"/>
      <c r="O319"/>
      <c r="P319"/>
      <c r="Q319"/>
      <c r="R319"/>
      <c r="S319"/>
      <c r="T319"/>
      <c r="U319" s="2"/>
      <c r="V319" s="2"/>
      <c r="W319" s="2"/>
    </row>
    <row r="320" spans="1:23" s="19" customFormat="1" x14ac:dyDescent="0.3">
      <c r="A320" s="126"/>
      <c r="B320" s="126"/>
      <c r="E320" s="14"/>
      <c r="F320" s="14"/>
      <c r="G320" s="14"/>
      <c r="H320" s="14"/>
      <c r="I320" s="14"/>
      <c r="J320" s="14"/>
      <c r="K320" s="14"/>
      <c r="L320" s="14"/>
      <c r="M320" s="37"/>
      <c r="N320"/>
      <c r="O320"/>
      <c r="P320"/>
      <c r="Q320"/>
      <c r="R320"/>
      <c r="S320"/>
      <c r="T320"/>
      <c r="U320" s="2"/>
      <c r="V320" s="2"/>
      <c r="W320" s="2"/>
    </row>
    <row r="321" spans="1:23" s="19" customFormat="1" x14ac:dyDescent="0.3">
      <c r="A321" s="126"/>
      <c r="B321" s="126"/>
      <c r="E321" s="14"/>
      <c r="F321" s="14"/>
      <c r="G321" s="14"/>
      <c r="H321" s="14"/>
      <c r="I321" s="14"/>
      <c r="J321" s="14"/>
      <c r="K321" s="14"/>
      <c r="L321" s="14"/>
      <c r="M321" s="37"/>
      <c r="N321"/>
      <c r="O321"/>
      <c r="P321"/>
      <c r="Q321"/>
      <c r="R321"/>
      <c r="S321"/>
      <c r="T321"/>
      <c r="U321" s="2"/>
      <c r="V321" s="2"/>
      <c r="W321" s="2"/>
    </row>
    <row r="322" spans="1:23" s="19" customFormat="1" x14ac:dyDescent="0.3">
      <c r="A322" s="126"/>
      <c r="B322" s="126"/>
      <c r="E322" s="14"/>
      <c r="F322" s="14"/>
      <c r="G322" s="14"/>
      <c r="H322" s="14"/>
      <c r="I322" s="14"/>
      <c r="J322" s="14"/>
      <c r="K322" s="14"/>
      <c r="L322" s="14"/>
      <c r="M322" s="37"/>
      <c r="N322"/>
      <c r="O322"/>
      <c r="P322"/>
      <c r="Q322"/>
      <c r="R322"/>
      <c r="S322"/>
      <c r="T322"/>
      <c r="U322" s="2"/>
      <c r="V322" s="2"/>
      <c r="W322" s="2"/>
    </row>
    <row r="323" spans="1:23" s="19" customFormat="1" x14ac:dyDescent="0.3">
      <c r="A323" s="126"/>
      <c r="B323" s="126"/>
      <c r="E323" s="14"/>
      <c r="F323" s="14"/>
      <c r="G323" s="14"/>
      <c r="H323" s="14"/>
      <c r="I323" s="14"/>
      <c r="J323" s="14"/>
      <c r="K323" s="14"/>
      <c r="L323" s="14"/>
      <c r="M323" s="37"/>
      <c r="N323"/>
      <c r="O323"/>
      <c r="P323"/>
      <c r="Q323"/>
      <c r="R323"/>
      <c r="S323"/>
      <c r="T323"/>
      <c r="U323" s="2"/>
      <c r="V323" s="2"/>
      <c r="W323" s="2"/>
    </row>
    <row r="324" spans="1:23" s="19" customFormat="1" x14ac:dyDescent="0.3">
      <c r="A324" s="126"/>
      <c r="B324" s="126"/>
      <c r="E324" s="14"/>
      <c r="F324" s="14"/>
      <c r="G324" s="14"/>
      <c r="H324" s="14"/>
      <c r="I324" s="14"/>
      <c r="J324" s="14"/>
      <c r="K324" s="14"/>
      <c r="L324" s="14"/>
      <c r="M324" s="37"/>
      <c r="N324"/>
      <c r="O324"/>
      <c r="P324"/>
      <c r="Q324"/>
      <c r="R324"/>
      <c r="S324"/>
      <c r="T324"/>
      <c r="U324" s="2"/>
      <c r="V324" s="2"/>
      <c r="W324" s="2"/>
    </row>
    <row r="325" spans="1:23" s="19" customFormat="1" x14ac:dyDescent="0.3">
      <c r="A325" s="126"/>
      <c r="B325" s="126"/>
      <c r="E325" s="14"/>
      <c r="F325" s="14"/>
      <c r="G325" s="14"/>
      <c r="H325" s="14"/>
      <c r="I325" s="14"/>
      <c r="J325" s="14"/>
      <c r="K325" s="14"/>
      <c r="L325" s="14"/>
      <c r="M325" s="37"/>
      <c r="N325"/>
      <c r="O325"/>
      <c r="P325"/>
      <c r="Q325"/>
      <c r="R325"/>
      <c r="S325"/>
      <c r="T325"/>
      <c r="U325" s="2"/>
      <c r="V325" s="2"/>
      <c r="W325" s="2"/>
    </row>
    <row r="326" spans="1:23" s="19" customFormat="1" x14ac:dyDescent="0.3">
      <c r="A326" s="126"/>
      <c r="B326" s="126"/>
      <c r="E326" s="14"/>
      <c r="F326" s="14"/>
      <c r="G326" s="14"/>
      <c r="H326" s="14"/>
      <c r="I326" s="14"/>
      <c r="J326" s="14"/>
      <c r="K326" s="14"/>
      <c r="L326" s="14"/>
      <c r="M326" s="37"/>
      <c r="N326"/>
      <c r="O326"/>
      <c r="P326"/>
      <c r="Q326"/>
      <c r="R326"/>
      <c r="S326"/>
      <c r="T326"/>
      <c r="U326" s="2"/>
      <c r="V326" s="2"/>
      <c r="W326" s="2"/>
    </row>
    <row r="327" spans="1:23" s="19" customFormat="1" x14ac:dyDescent="0.3">
      <c r="A327" s="126"/>
      <c r="B327" s="126"/>
      <c r="E327" s="14"/>
      <c r="F327" s="14"/>
      <c r="G327" s="14"/>
      <c r="H327" s="14"/>
      <c r="I327" s="14"/>
      <c r="J327" s="14"/>
      <c r="K327" s="14"/>
      <c r="L327" s="14"/>
      <c r="M327" s="37"/>
      <c r="N327"/>
      <c r="O327"/>
      <c r="P327"/>
      <c r="Q327"/>
      <c r="R327"/>
      <c r="S327"/>
      <c r="T327"/>
      <c r="U327" s="2"/>
      <c r="V327" s="2"/>
      <c r="W327" s="2"/>
    </row>
    <row r="328" spans="1:23" s="19" customFormat="1" x14ac:dyDescent="0.3">
      <c r="A328" s="126"/>
      <c r="B328" s="126"/>
      <c r="E328" s="14"/>
      <c r="F328" s="14"/>
      <c r="G328" s="14"/>
      <c r="H328" s="14"/>
      <c r="I328" s="14"/>
      <c r="J328" s="14"/>
      <c r="K328" s="14"/>
      <c r="L328" s="14"/>
      <c r="M328" s="37"/>
      <c r="N328"/>
      <c r="O328"/>
      <c r="P328"/>
      <c r="Q328"/>
      <c r="R328"/>
      <c r="S328"/>
      <c r="T328"/>
      <c r="U328" s="2"/>
      <c r="V328" s="2"/>
      <c r="W328" s="2"/>
    </row>
    <row r="329" spans="1:23" s="19" customFormat="1" x14ac:dyDescent="0.3">
      <c r="A329" s="126"/>
      <c r="B329" s="126"/>
      <c r="E329" s="14"/>
      <c r="F329" s="14"/>
      <c r="G329" s="14"/>
      <c r="H329" s="14"/>
      <c r="I329" s="14"/>
      <c r="J329" s="14"/>
      <c r="K329" s="14"/>
      <c r="L329" s="14"/>
      <c r="M329" s="37"/>
      <c r="N329"/>
      <c r="O329"/>
      <c r="P329"/>
      <c r="Q329"/>
      <c r="R329"/>
      <c r="S329"/>
      <c r="T329"/>
      <c r="U329" s="2"/>
      <c r="V329" s="2"/>
      <c r="W329" s="2"/>
    </row>
    <row r="330" spans="1:23" s="19" customFormat="1" x14ac:dyDescent="0.3">
      <c r="A330" s="126"/>
      <c r="B330" s="126"/>
      <c r="E330" s="14"/>
      <c r="F330" s="14"/>
      <c r="G330" s="14"/>
      <c r="H330" s="14"/>
      <c r="I330" s="14"/>
      <c r="J330" s="14"/>
      <c r="K330" s="14"/>
      <c r="L330" s="14"/>
      <c r="M330" s="37"/>
      <c r="N330"/>
      <c r="O330"/>
      <c r="P330"/>
      <c r="Q330"/>
      <c r="R330"/>
      <c r="S330"/>
      <c r="T330"/>
      <c r="U330" s="2"/>
      <c r="V330" s="2"/>
      <c r="W330" s="2"/>
    </row>
    <row r="331" spans="1:23" s="19" customFormat="1" x14ac:dyDescent="0.3">
      <c r="A331" s="126"/>
      <c r="B331" s="126"/>
      <c r="E331" s="14"/>
      <c r="F331" s="14"/>
      <c r="G331" s="14"/>
      <c r="H331" s="14"/>
      <c r="I331" s="14"/>
      <c r="J331" s="14"/>
      <c r="K331" s="14"/>
      <c r="L331" s="14"/>
      <c r="M331" s="37"/>
      <c r="N331"/>
      <c r="O331"/>
      <c r="P331"/>
      <c r="Q331"/>
      <c r="R331"/>
      <c r="S331"/>
      <c r="T331"/>
      <c r="U331" s="2"/>
      <c r="V331" s="2"/>
      <c r="W331" s="2"/>
    </row>
    <row r="332" spans="1:23" s="19" customFormat="1" x14ac:dyDescent="0.3">
      <c r="A332" s="126"/>
      <c r="B332" s="126"/>
      <c r="E332" s="14"/>
      <c r="F332" s="14"/>
      <c r="G332" s="14"/>
      <c r="H332" s="14"/>
      <c r="I332" s="14"/>
      <c r="J332" s="14"/>
      <c r="K332" s="14"/>
      <c r="L332" s="14"/>
      <c r="M332" s="37"/>
      <c r="N332"/>
      <c r="O332"/>
      <c r="P332"/>
      <c r="Q332"/>
      <c r="R332"/>
      <c r="S332"/>
      <c r="T332"/>
      <c r="U332" s="2"/>
      <c r="V332" s="2"/>
      <c r="W332" s="2"/>
    </row>
    <row r="333" spans="1:23" s="19" customFormat="1" x14ac:dyDescent="0.3">
      <c r="A333" s="126"/>
      <c r="B333" s="126"/>
      <c r="E333" s="14"/>
      <c r="F333" s="14"/>
      <c r="G333" s="14"/>
      <c r="H333" s="14"/>
      <c r="I333" s="14"/>
      <c r="J333" s="14"/>
      <c r="K333" s="14"/>
      <c r="L333" s="14"/>
      <c r="M333" s="37"/>
      <c r="N333"/>
      <c r="O333"/>
      <c r="P333"/>
      <c r="Q333"/>
      <c r="R333"/>
      <c r="S333"/>
      <c r="T333"/>
      <c r="U333" s="2"/>
      <c r="V333" s="2"/>
      <c r="W333" s="2"/>
    </row>
    <row r="334" spans="1:23" s="19" customFormat="1" x14ac:dyDescent="0.3">
      <c r="A334" s="126"/>
      <c r="B334" s="126"/>
      <c r="E334" s="14"/>
      <c r="F334" s="14"/>
      <c r="G334" s="14"/>
      <c r="H334" s="14"/>
      <c r="I334" s="14"/>
      <c r="J334" s="14"/>
      <c r="K334" s="14"/>
      <c r="L334" s="14"/>
      <c r="M334" s="37"/>
      <c r="N334"/>
      <c r="O334"/>
      <c r="P334"/>
      <c r="Q334"/>
      <c r="R334"/>
      <c r="S334"/>
      <c r="T334"/>
      <c r="U334" s="2"/>
      <c r="V334" s="2"/>
      <c r="W334" s="2"/>
    </row>
    <row r="335" spans="1:23" s="19" customFormat="1" x14ac:dyDescent="0.3">
      <c r="A335" s="126"/>
      <c r="B335" s="126"/>
      <c r="E335" s="14"/>
      <c r="F335" s="14"/>
      <c r="G335" s="14"/>
      <c r="H335" s="14"/>
      <c r="I335" s="14"/>
      <c r="J335" s="14"/>
      <c r="K335" s="14"/>
      <c r="L335" s="14"/>
      <c r="M335" s="37"/>
      <c r="N335"/>
      <c r="O335"/>
      <c r="P335"/>
      <c r="Q335"/>
      <c r="R335"/>
      <c r="S335"/>
      <c r="T335"/>
      <c r="U335" s="2"/>
      <c r="V335" s="2"/>
      <c r="W335" s="2"/>
    </row>
    <row r="336" spans="1:23" s="19" customFormat="1" x14ac:dyDescent="0.3">
      <c r="A336" s="126"/>
      <c r="B336" s="126"/>
      <c r="E336" s="14"/>
      <c r="F336" s="14"/>
      <c r="G336" s="14"/>
      <c r="H336" s="14"/>
      <c r="I336" s="14"/>
      <c r="J336" s="14"/>
      <c r="K336" s="14"/>
      <c r="L336" s="14"/>
      <c r="M336" s="37"/>
      <c r="N336"/>
      <c r="O336"/>
      <c r="P336"/>
      <c r="Q336"/>
      <c r="R336"/>
      <c r="S336"/>
      <c r="T336"/>
      <c r="U336" s="2"/>
      <c r="V336" s="2"/>
      <c r="W336" s="2"/>
    </row>
    <row r="337" spans="1:23" s="19" customFormat="1" x14ac:dyDescent="0.3">
      <c r="A337" s="126"/>
      <c r="B337" s="126"/>
      <c r="E337" s="14"/>
      <c r="F337" s="14"/>
      <c r="G337" s="14"/>
      <c r="H337" s="14"/>
      <c r="I337" s="14"/>
      <c r="J337" s="14"/>
      <c r="K337" s="14"/>
      <c r="L337" s="14"/>
      <c r="M337" s="37"/>
      <c r="N337"/>
      <c r="O337"/>
      <c r="P337"/>
      <c r="Q337"/>
      <c r="R337"/>
      <c r="S337"/>
      <c r="T337"/>
      <c r="U337" s="2"/>
      <c r="V337" s="2"/>
      <c r="W337" s="2"/>
    </row>
    <row r="338" spans="1:23" s="19" customFormat="1" x14ac:dyDescent="0.3">
      <c r="A338" s="126"/>
      <c r="B338" s="126"/>
      <c r="E338" s="14"/>
      <c r="F338" s="14"/>
      <c r="G338" s="14"/>
      <c r="H338" s="14"/>
      <c r="I338" s="14"/>
      <c r="J338" s="14"/>
      <c r="K338" s="14"/>
      <c r="L338" s="14"/>
      <c r="M338" s="37"/>
      <c r="N338"/>
      <c r="O338"/>
      <c r="P338"/>
      <c r="Q338"/>
      <c r="R338"/>
      <c r="S338"/>
      <c r="T338"/>
      <c r="U338" s="2"/>
      <c r="V338" s="2"/>
      <c r="W338" s="2"/>
    </row>
    <row r="339" spans="1:23" s="19" customFormat="1" x14ac:dyDescent="0.3">
      <c r="A339" s="126"/>
      <c r="B339" s="126"/>
      <c r="E339" s="14"/>
      <c r="F339" s="14"/>
      <c r="G339" s="14"/>
      <c r="H339" s="14"/>
      <c r="I339" s="14"/>
      <c r="J339" s="14"/>
      <c r="K339" s="14"/>
      <c r="L339" s="14"/>
      <c r="M339" s="37"/>
      <c r="N339"/>
      <c r="O339"/>
      <c r="P339"/>
      <c r="Q339"/>
      <c r="R339"/>
      <c r="S339"/>
      <c r="T339"/>
      <c r="U339" s="2"/>
      <c r="V339" s="2"/>
      <c r="W339" s="2"/>
    </row>
    <row r="340" spans="1:23" s="19" customFormat="1" x14ac:dyDescent="0.3">
      <c r="A340" s="126"/>
      <c r="B340" s="126"/>
      <c r="E340" s="14"/>
      <c r="F340" s="14"/>
      <c r="G340" s="14"/>
      <c r="H340" s="14"/>
      <c r="I340" s="14"/>
      <c r="J340" s="14"/>
      <c r="K340" s="14"/>
      <c r="L340" s="14"/>
      <c r="M340" s="37"/>
      <c r="N340"/>
      <c r="O340"/>
      <c r="P340"/>
      <c r="Q340"/>
      <c r="R340"/>
      <c r="S340"/>
      <c r="T340"/>
      <c r="U340" s="2"/>
      <c r="V340" s="2"/>
      <c r="W340" s="2"/>
    </row>
    <row r="341" spans="1:23" s="19" customFormat="1" x14ac:dyDescent="0.3">
      <c r="A341" s="126"/>
      <c r="B341" s="126"/>
      <c r="E341" s="14"/>
      <c r="F341" s="14"/>
      <c r="G341" s="14"/>
      <c r="H341" s="14"/>
      <c r="I341" s="14"/>
      <c r="J341" s="14"/>
      <c r="K341" s="14"/>
      <c r="L341" s="14"/>
      <c r="M341" s="37"/>
      <c r="N341"/>
      <c r="O341"/>
      <c r="P341"/>
      <c r="Q341"/>
      <c r="R341"/>
      <c r="S341"/>
      <c r="T341"/>
      <c r="U341" s="2"/>
      <c r="V341" s="2"/>
      <c r="W341" s="2"/>
    </row>
    <row r="342" spans="1:23" s="19" customFormat="1" x14ac:dyDescent="0.3">
      <c r="A342" s="126"/>
      <c r="B342" s="126"/>
      <c r="E342" s="14"/>
      <c r="F342" s="14"/>
      <c r="G342" s="14"/>
      <c r="H342" s="14"/>
      <c r="I342" s="14"/>
      <c r="J342" s="14"/>
      <c r="K342" s="14"/>
      <c r="L342" s="14"/>
      <c r="M342" s="37"/>
      <c r="N342"/>
      <c r="O342"/>
      <c r="P342"/>
      <c r="Q342"/>
      <c r="R342"/>
      <c r="S342"/>
      <c r="T342"/>
      <c r="U342" s="2"/>
      <c r="V342" s="2"/>
      <c r="W342" s="2"/>
    </row>
    <row r="343" spans="1:23" s="19" customFormat="1" x14ac:dyDescent="0.3">
      <c r="A343" s="126"/>
      <c r="B343" s="126"/>
      <c r="E343" s="14"/>
      <c r="F343" s="14"/>
      <c r="G343" s="14"/>
      <c r="H343" s="14"/>
      <c r="I343" s="14"/>
      <c r="J343" s="14"/>
      <c r="K343" s="14"/>
      <c r="L343" s="14"/>
      <c r="M343" s="37"/>
      <c r="N343"/>
      <c r="O343"/>
      <c r="P343"/>
      <c r="Q343"/>
      <c r="R343"/>
      <c r="S343"/>
      <c r="T343"/>
      <c r="U343" s="2"/>
      <c r="V343" s="2"/>
      <c r="W343" s="2"/>
    </row>
    <row r="344" spans="1:23" s="19" customFormat="1" x14ac:dyDescent="0.3">
      <c r="A344" s="126"/>
      <c r="B344" s="126"/>
      <c r="E344" s="14"/>
      <c r="F344" s="14"/>
      <c r="G344" s="14"/>
      <c r="H344" s="14"/>
      <c r="I344" s="14"/>
      <c r="J344" s="14"/>
      <c r="K344" s="14"/>
      <c r="L344" s="14"/>
      <c r="M344" s="37"/>
      <c r="N344"/>
      <c r="O344"/>
      <c r="P344"/>
      <c r="Q344"/>
      <c r="R344"/>
      <c r="S344"/>
      <c r="T344"/>
      <c r="U344" s="2"/>
      <c r="V344" s="2"/>
      <c r="W344" s="2"/>
    </row>
    <row r="345" spans="1:23" s="19" customFormat="1" x14ac:dyDescent="0.3">
      <c r="A345" s="126"/>
      <c r="B345" s="126"/>
      <c r="E345" s="14"/>
      <c r="F345" s="14"/>
      <c r="G345" s="14"/>
      <c r="H345" s="14"/>
      <c r="I345" s="14"/>
      <c r="J345" s="14"/>
      <c r="K345" s="14"/>
      <c r="L345" s="14"/>
      <c r="M345" s="37"/>
      <c r="N345"/>
      <c r="O345"/>
      <c r="P345"/>
      <c r="Q345"/>
      <c r="R345"/>
      <c r="S345"/>
      <c r="T345"/>
      <c r="U345" s="2"/>
      <c r="V345" s="2"/>
      <c r="W345" s="2"/>
    </row>
    <row r="346" spans="1:23" s="19" customFormat="1" x14ac:dyDescent="0.3">
      <c r="A346" s="126"/>
      <c r="B346" s="126"/>
      <c r="E346" s="14"/>
      <c r="F346" s="14"/>
      <c r="G346" s="14"/>
      <c r="H346" s="14"/>
      <c r="I346" s="14"/>
      <c r="J346" s="14"/>
      <c r="K346" s="14"/>
      <c r="L346" s="14"/>
      <c r="M346" s="37"/>
      <c r="N346"/>
      <c r="O346"/>
      <c r="P346"/>
      <c r="Q346"/>
      <c r="R346"/>
      <c r="S346"/>
      <c r="T346"/>
      <c r="U346" s="2"/>
      <c r="V346" s="2"/>
      <c r="W346" s="2"/>
    </row>
    <row r="347" spans="1:23" s="19" customFormat="1" x14ac:dyDescent="0.3">
      <c r="A347" s="126"/>
      <c r="B347" s="126"/>
      <c r="E347" s="14"/>
      <c r="F347" s="14"/>
      <c r="G347" s="14"/>
      <c r="H347" s="14"/>
      <c r="I347" s="14"/>
      <c r="J347" s="14"/>
      <c r="K347" s="14"/>
      <c r="L347" s="14"/>
      <c r="M347" s="37"/>
      <c r="N347"/>
      <c r="O347"/>
      <c r="P347"/>
      <c r="Q347"/>
      <c r="R347"/>
      <c r="S347"/>
      <c r="T347"/>
      <c r="U347" s="2"/>
      <c r="V347" s="2"/>
      <c r="W347" s="2"/>
    </row>
    <row r="348" spans="1:23" s="19" customFormat="1" x14ac:dyDescent="0.3">
      <c r="A348" s="126"/>
      <c r="B348" s="126"/>
      <c r="E348" s="14"/>
      <c r="F348" s="14"/>
      <c r="G348" s="14"/>
      <c r="H348" s="14"/>
      <c r="I348" s="14"/>
      <c r="J348" s="14"/>
      <c r="K348" s="14"/>
      <c r="L348" s="14"/>
      <c r="M348" s="37"/>
      <c r="N348"/>
      <c r="O348"/>
      <c r="P348"/>
      <c r="Q348"/>
      <c r="R348"/>
      <c r="S348"/>
      <c r="T348"/>
      <c r="U348" s="2"/>
      <c r="V348" s="2"/>
      <c r="W348" s="2"/>
    </row>
    <row r="349" spans="1:23" s="19" customFormat="1" x14ac:dyDescent="0.3">
      <c r="A349" s="126"/>
      <c r="B349" s="126"/>
      <c r="E349" s="14"/>
      <c r="F349" s="14"/>
      <c r="G349" s="14"/>
      <c r="H349" s="14"/>
      <c r="I349" s="14"/>
      <c r="J349" s="14"/>
      <c r="K349" s="14"/>
      <c r="L349" s="14"/>
      <c r="M349" s="37"/>
      <c r="N349"/>
      <c r="O349"/>
      <c r="P349"/>
      <c r="Q349"/>
      <c r="R349"/>
      <c r="S349"/>
      <c r="T349"/>
      <c r="U349" s="2"/>
      <c r="V349" s="2"/>
      <c r="W349" s="2"/>
    </row>
    <row r="350" spans="1:23" s="19" customFormat="1" x14ac:dyDescent="0.3">
      <c r="A350" s="126"/>
      <c r="B350" s="126"/>
      <c r="E350" s="14"/>
      <c r="F350" s="14"/>
      <c r="G350" s="14"/>
      <c r="H350" s="14"/>
      <c r="I350" s="14"/>
      <c r="J350" s="14"/>
      <c r="K350" s="14"/>
      <c r="L350" s="14"/>
      <c r="M350" s="37"/>
      <c r="N350"/>
      <c r="O350"/>
      <c r="P350"/>
      <c r="Q350"/>
      <c r="R350"/>
      <c r="S350"/>
      <c r="T350"/>
      <c r="U350" s="2"/>
      <c r="V350" s="2"/>
      <c r="W350" s="2"/>
    </row>
    <row r="351" spans="1:23" s="19" customFormat="1" x14ac:dyDescent="0.3">
      <c r="A351" s="126"/>
      <c r="B351" s="126"/>
      <c r="E351" s="14"/>
      <c r="F351" s="14"/>
      <c r="G351" s="14"/>
      <c r="H351" s="14"/>
      <c r="I351" s="14"/>
      <c r="J351" s="14"/>
      <c r="K351" s="14"/>
      <c r="L351" s="14"/>
      <c r="M351" s="37"/>
      <c r="N351"/>
      <c r="O351"/>
      <c r="P351"/>
      <c r="Q351"/>
      <c r="R351"/>
      <c r="S351"/>
      <c r="T351"/>
      <c r="U351" s="2"/>
      <c r="V351" s="2"/>
      <c r="W351" s="2"/>
    </row>
    <row r="352" spans="1:23" s="19" customFormat="1" x14ac:dyDescent="0.3">
      <c r="A352" s="126"/>
      <c r="B352" s="126"/>
      <c r="E352" s="14"/>
      <c r="F352" s="14"/>
      <c r="G352" s="14"/>
      <c r="H352" s="14"/>
      <c r="I352" s="14"/>
      <c r="J352" s="14"/>
      <c r="K352" s="14"/>
      <c r="L352" s="14"/>
      <c r="M352" s="37"/>
      <c r="N352"/>
      <c r="O352"/>
      <c r="P352"/>
      <c r="Q352"/>
      <c r="R352"/>
      <c r="S352"/>
      <c r="T352"/>
      <c r="U352" s="2"/>
      <c r="V352" s="2"/>
      <c r="W352" s="2"/>
    </row>
    <row r="353" spans="1:23" s="19" customFormat="1" x14ac:dyDescent="0.3">
      <c r="A353" s="126"/>
      <c r="B353" s="126"/>
      <c r="E353" s="14"/>
      <c r="F353" s="14"/>
      <c r="G353" s="14"/>
      <c r="H353" s="14"/>
      <c r="I353" s="14"/>
      <c r="J353" s="14"/>
      <c r="K353" s="14"/>
      <c r="L353" s="14"/>
      <c r="M353" s="37"/>
      <c r="N353"/>
      <c r="O353"/>
      <c r="P353"/>
      <c r="Q353"/>
      <c r="R353"/>
      <c r="S353"/>
      <c r="T353"/>
      <c r="U353" s="2"/>
      <c r="V353" s="2"/>
      <c r="W353" s="2"/>
    </row>
    <row r="354" spans="1:23" s="19" customFormat="1" x14ac:dyDescent="0.3">
      <c r="A354" s="126"/>
      <c r="B354" s="126"/>
      <c r="E354" s="14"/>
      <c r="F354" s="14"/>
      <c r="G354" s="14"/>
      <c r="H354" s="14"/>
      <c r="I354" s="14"/>
      <c r="J354" s="14"/>
      <c r="K354" s="14"/>
      <c r="L354" s="14"/>
      <c r="M354" s="37"/>
      <c r="N354"/>
      <c r="O354"/>
      <c r="P354"/>
      <c r="Q354"/>
      <c r="R354"/>
      <c r="S354"/>
      <c r="T354"/>
      <c r="U354" s="2"/>
      <c r="V354" s="2"/>
      <c r="W354" s="2"/>
    </row>
    <row r="355" spans="1:23" s="19" customFormat="1" x14ac:dyDescent="0.3">
      <c r="A355" s="126"/>
      <c r="B355" s="126"/>
      <c r="E355" s="14"/>
      <c r="F355" s="14"/>
      <c r="G355" s="14"/>
      <c r="H355" s="14"/>
      <c r="I355" s="14"/>
      <c r="J355" s="14"/>
      <c r="K355" s="14"/>
      <c r="L355" s="14"/>
      <c r="M355" s="37"/>
      <c r="N355"/>
      <c r="O355"/>
      <c r="P355"/>
      <c r="Q355"/>
      <c r="R355"/>
      <c r="S355"/>
      <c r="T355"/>
      <c r="U355" s="2"/>
      <c r="V355" s="2"/>
      <c r="W355" s="2"/>
    </row>
    <row r="356" spans="1:23" s="19" customFormat="1" x14ac:dyDescent="0.3">
      <c r="A356" s="126"/>
      <c r="B356" s="126"/>
      <c r="E356" s="14"/>
      <c r="F356" s="14"/>
      <c r="G356" s="14"/>
      <c r="H356" s="14"/>
      <c r="I356" s="14"/>
      <c r="J356" s="14"/>
      <c r="K356" s="14"/>
      <c r="L356" s="14"/>
      <c r="M356" s="37"/>
      <c r="N356"/>
      <c r="O356"/>
      <c r="P356"/>
      <c r="Q356"/>
      <c r="R356"/>
      <c r="S356"/>
      <c r="T356"/>
      <c r="U356" s="2"/>
      <c r="V356" s="2"/>
      <c r="W356" s="2"/>
    </row>
    <row r="357" spans="1:23" s="19" customFormat="1" x14ac:dyDescent="0.3">
      <c r="A357" s="126"/>
      <c r="B357" s="126"/>
      <c r="E357" s="14"/>
      <c r="F357" s="14"/>
      <c r="G357" s="14"/>
      <c r="H357" s="14"/>
      <c r="I357" s="14"/>
      <c r="J357" s="14"/>
      <c r="K357" s="14"/>
      <c r="L357" s="14"/>
      <c r="M357" s="37"/>
      <c r="N357"/>
      <c r="O357"/>
      <c r="P357"/>
      <c r="Q357"/>
      <c r="R357"/>
      <c r="S357"/>
      <c r="T357"/>
      <c r="U357" s="2"/>
      <c r="V357" s="2"/>
      <c r="W357" s="2"/>
    </row>
    <row r="358" spans="1:23" s="19" customFormat="1" x14ac:dyDescent="0.3">
      <c r="A358" s="126"/>
      <c r="B358" s="126"/>
      <c r="E358" s="14"/>
      <c r="F358" s="14"/>
      <c r="G358" s="14"/>
      <c r="H358" s="14"/>
      <c r="I358" s="14"/>
      <c r="J358" s="14"/>
      <c r="K358" s="14"/>
      <c r="L358" s="14"/>
      <c r="M358" s="37"/>
      <c r="N358"/>
      <c r="O358"/>
      <c r="P358"/>
      <c r="Q358"/>
      <c r="R358"/>
      <c r="S358"/>
      <c r="T358"/>
      <c r="U358" s="2"/>
      <c r="V358" s="2"/>
      <c r="W358" s="2"/>
    </row>
    <row r="1048576" spans="1:23" s="14" customFormat="1" x14ac:dyDescent="0.3">
      <c r="A1048576" s="5"/>
      <c r="B1048576" s="5"/>
      <c r="C1048576" s="12" t="str">
        <f>IF(A1048576&lt;&gt;"",IF(C1048575&lt;&gt;"",C1048575,""),"")</f>
        <v/>
      </c>
      <c r="D1048576" s="12"/>
      <c r="M1048576" s="37"/>
      <c r="N1048576"/>
      <c r="O1048576"/>
      <c r="P1048576"/>
      <c r="Q1048576"/>
      <c r="R1048576"/>
      <c r="S1048576"/>
      <c r="T1048576"/>
      <c r="U1048576" s="2"/>
      <c r="V1048576" s="2"/>
      <c r="W1048576" s="2"/>
    </row>
  </sheetData>
  <mergeCells count="17">
    <mergeCell ref="N71:T71"/>
    <mergeCell ref="N61:P61"/>
    <mergeCell ref="N62:P62"/>
    <mergeCell ref="N63:P63"/>
    <mergeCell ref="N57:T57"/>
    <mergeCell ref="N60:R60"/>
    <mergeCell ref="S60:T60"/>
    <mergeCell ref="A2:K2"/>
    <mergeCell ref="A3:K3"/>
    <mergeCell ref="A4:K4"/>
    <mergeCell ref="N5:R5"/>
    <mergeCell ref="N8:R8"/>
    <mergeCell ref="B5:C5"/>
    <mergeCell ref="D5:E5"/>
    <mergeCell ref="F5:G5"/>
    <mergeCell ref="H5:I5"/>
    <mergeCell ref="J5:K5"/>
  </mergeCells>
  <dataValidations count="3">
    <dataValidation type="list" errorStyle="information" allowBlank="1" showInputMessage="1" sqref="L8:L151">
      <formula1>"APC,AV,CM,DDM,EM,EPS,G,Geo,Geom,GM,H,HDA,ICM,LE,LEC,LIT,LO,LV,NC,O,OGD,P,R,Rec,S,V"</formula1>
    </dataValidation>
    <dataValidation type="list" allowBlank="1" showInputMessage="1" showErrorMessage="1" sqref="C156:D242">
      <formula1>"GM,CM,NC,Geom,OGD,O,V,G,LO,LE,LEC,LIT,R,AV,EM,HDA,EPS,DDM,LV,APC,S,H,Geo,ICM,Rec,P"</formula1>
    </dataValidation>
    <dataValidation allowBlank="1" showInputMessage="1" showErrorMessage="1" promptTitle="Pour réinitialiser" prompt="Sélectionner les cellules de B7 à K7_x000a_Cliquer sur le coin bas droit de la sélection_x000a_Tirer vers le bas jusqu'à la ligne 160 environ" sqref="A7"/>
  </dataValidations>
  <hyperlinks>
    <hyperlink ref="S60:T60" location="'EDT-2niveaux'!B7" display="CLIC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3"/>
  <sheetViews>
    <sheetView topLeftCell="Y1" workbookViewId="0">
      <selection activeCell="AS43" sqref="AS43"/>
    </sheetView>
  </sheetViews>
  <sheetFormatPr baseColWidth="10" defaultRowHeight="14.4" x14ac:dyDescent="0.3"/>
  <cols>
    <col min="1" max="1" width="8.109375" customWidth="1"/>
    <col min="2" max="2" width="5.33203125" customWidth="1"/>
    <col min="3" max="3" width="18.109375" customWidth="1"/>
    <col min="4" max="4" width="7.33203125" customWidth="1"/>
    <col min="5" max="5" width="5.33203125" customWidth="1"/>
    <col min="6" max="6" width="18.109375" customWidth="1"/>
    <col min="7" max="7" width="6.109375" customWidth="1"/>
    <col min="8" max="8" width="5.33203125" customWidth="1"/>
    <col min="9" max="9" width="21.33203125" customWidth="1"/>
    <col min="10" max="10" width="6.77734375" customWidth="1"/>
    <col min="11" max="11" width="5.44140625" customWidth="1"/>
    <col min="12" max="12" width="22.33203125" customWidth="1"/>
    <col min="13" max="13" width="7.109375" customWidth="1"/>
    <col min="14" max="14" width="5.33203125" customWidth="1"/>
    <col min="15" max="15" width="18.109375" customWidth="1"/>
    <col min="16" max="16" width="7.77734375" customWidth="1"/>
    <col min="17" max="17" width="5.33203125" style="150" customWidth="1"/>
    <col min="18" max="18" width="17.6640625" style="150" customWidth="1"/>
    <col min="19" max="19" width="6.44140625" style="150" customWidth="1"/>
    <col min="20" max="20" width="4.6640625" customWidth="1"/>
    <col min="21" max="21" width="22" customWidth="1"/>
    <col min="22" max="22" width="10.6640625" customWidth="1"/>
    <col min="23" max="23" width="6.6640625" customWidth="1"/>
    <col min="24" max="24" width="15" customWidth="1"/>
    <col min="25" max="25" width="6.6640625" customWidth="1"/>
    <col min="26" max="26" width="5" customWidth="1"/>
    <col min="27" max="27" width="20.109375" customWidth="1"/>
    <col min="28" max="28" width="9" customWidth="1"/>
    <col min="29" max="29" width="5" customWidth="1"/>
    <col min="30" max="30" width="17.33203125" customWidth="1"/>
    <col min="31" max="31" width="7.44140625" customWidth="1"/>
    <col min="33" max="33" width="22.33203125" customWidth="1"/>
    <col min="34" max="38" width="5" hidden="1" customWidth="1"/>
    <col min="40" max="44" width="5.44140625" hidden="1" customWidth="1"/>
  </cols>
  <sheetData>
    <row r="1" spans="1:45" ht="36.6" x14ac:dyDescent="0.85">
      <c r="A1" s="272" t="s">
        <v>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140"/>
      <c r="AD1" s="140"/>
      <c r="AE1" s="140"/>
      <c r="AF1" s="39"/>
    </row>
    <row r="2" spans="1:45" ht="36.6" x14ac:dyDescent="0.85">
      <c r="A2" s="57" t="s">
        <v>70</v>
      </c>
      <c r="B2" s="273" t="s">
        <v>2</v>
      </c>
      <c r="C2" s="274"/>
      <c r="D2" s="274"/>
      <c r="E2" s="274"/>
      <c r="F2" s="274"/>
      <c r="G2" s="275"/>
      <c r="H2" s="273" t="s">
        <v>3</v>
      </c>
      <c r="I2" s="274"/>
      <c r="J2" s="274"/>
      <c r="K2" s="274"/>
      <c r="L2" s="274"/>
      <c r="M2" s="275"/>
      <c r="N2" s="273" t="s">
        <v>4</v>
      </c>
      <c r="O2" s="274"/>
      <c r="P2" s="274"/>
      <c r="Q2" s="274"/>
      <c r="R2" s="274"/>
      <c r="S2" s="275"/>
      <c r="T2" s="273" t="s">
        <v>5</v>
      </c>
      <c r="U2" s="274"/>
      <c r="V2" s="274"/>
      <c r="W2" s="274"/>
      <c r="X2" s="274"/>
      <c r="Y2" s="275"/>
      <c r="Z2" s="273" t="s">
        <v>6</v>
      </c>
      <c r="AA2" s="274"/>
      <c r="AB2" s="274"/>
      <c r="AC2" s="274"/>
      <c r="AD2" s="274"/>
      <c r="AE2" s="275"/>
      <c r="AF2" s="39"/>
      <c r="AG2" s="277" t="s">
        <v>69</v>
      </c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</row>
    <row r="3" spans="1:45" ht="21" x14ac:dyDescent="0.3">
      <c r="A3" s="57"/>
      <c r="B3" s="100" t="s">
        <v>8</v>
      </c>
      <c r="C3" s="1" t="s">
        <v>9</v>
      </c>
      <c r="D3" s="9" t="s">
        <v>10</v>
      </c>
      <c r="E3" s="100" t="s">
        <v>8</v>
      </c>
      <c r="F3" s="1" t="s">
        <v>9</v>
      </c>
      <c r="G3" s="9" t="s">
        <v>10</v>
      </c>
      <c r="H3" s="100" t="s">
        <v>8</v>
      </c>
      <c r="I3" s="1" t="s">
        <v>9</v>
      </c>
      <c r="J3" s="9" t="s">
        <v>10</v>
      </c>
      <c r="K3" s="100" t="s">
        <v>8</v>
      </c>
      <c r="L3" s="1" t="s">
        <v>9</v>
      </c>
      <c r="M3" s="9" t="s">
        <v>10</v>
      </c>
      <c r="N3" s="100" t="s">
        <v>8</v>
      </c>
      <c r="O3" s="1" t="s">
        <v>9</v>
      </c>
      <c r="P3" s="9" t="s">
        <v>10</v>
      </c>
      <c r="Q3" s="145" t="s">
        <v>8</v>
      </c>
      <c r="R3" s="146" t="s">
        <v>9</v>
      </c>
      <c r="S3" s="147" t="s">
        <v>10</v>
      </c>
      <c r="T3" s="100" t="s">
        <v>8</v>
      </c>
      <c r="U3" s="1" t="s">
        <v>9</v>
      </c>
      <c r="V3" s="9" t="s">
        <v>10</v>
      </c>
      <c r="W3" s="100" t="s">
        <v>8</v>
      </c>
      <c r="X3" s="1" t="s">
        <v>9</v>
      </c>
      <c r="Y3" s="9" t="s">
        <v>10</v>
      </c>
      <c r="Z3" s="100" t="s">
        <v>8</v>
      </c>
      <c r="AA3" s="1" t="s">
        <v>9</v>
      </c>
      <c r="AB3" s="1" t="s">
        <v>10</v>
      </c>
      <c r="AC3" s="100" t="s">
        <v>8</v>
      </c>
      <c r="AD3" s="1" t="s">
        <v>9</v>
      </c>
      <c r="AE3" s="1" t="s">
        <v>10</v>
      </c>
      <c r="AF3" s="40"/>
      <c r="AG3" s="177"/>
      <c r="AH3" s="187"/>
      <c r="AI3" s="188"/>
      <c r="AJ3" s="188"/>
      <c r="AK3" s="188"/>
      <c r="AL3" s="188"/>
      <c r="AM3" s="192" t="str">
        <f>IF('POUR COMMENCER'!D10="","",'POUR COMMENCER'!D10)</f>
        <v/>
      </c>
      <c r="AN3" s="178"/>
      <c r="AO3" s="178"/>
      <c r="AP3" s="178"/>
      <c r="AQ3" s="178"/>
      <c r="AR3" s="178"/>
      <c r="AS3" s="178" t="str">
        <f>IF('POUR COMMENCER'!E10="","",'POUR COMMENCER'!E10)</f>
        <v/>
      </c>
    </row>
    <row r="4" spans="1:45" ht="15" thickBot="1" x14ac:dyDescent="0.35">
      <c r="A4" s="4">
        <f>'POUR COMMENCER'!E13</f>
        <v>0</v>
      </c>
      <c r="B4" s="101">
        <f>'EDT-2niveaux'!B8</f>
        <v>0</v>
      </c>
      <c r="C4" s="14" t="str">
        <f>IF('EDT-2niveaux'!B8="O","FRANCAIS"&amp;CHAR(10)&amp;"Orthographe",IF('EDT-2niveaux'!B8="rec","RECREATION",IF('EDT-2niveaux'!B8="p","Pause méridienne",IF('EDT-2niveaux'!B8="G","FRANCAIS"&amp;CHAR(10)&amp;"Grammaire",IF('EDT-2niveaux'!B8="LC","FRANCAIS"&amp;CHAR(10)&amp;"Lect. et comp.de l'écrit",IF('EDT-2niveaux'!B8="M","MATHEMATIQUES",IF('EDT-2niveaux'!B8="CLA","FRANCAIS"&amp;CHAR(10)&amp;"Culture litt. et art.",IF('EDT-2niveaux'!B8="F","FRANCAIS",IF('EDT-2niveaux'!B8="E","FRANCAIS"&amp;CHAR(10)&amp;"Ecriture",IF('EDT-2niveaux'!B8="L","FRANCAIS"&amp;CHAR(10)&amp;"Lexique",IF('EDT-2niveaux'!B8="LO","FRANCAIS"&amp;CHAR(10)&amp;"Langage oral",IF('EDT-2niveaux'!B8="CM","MATHEMATIQUES"&amp;CHAR(10)&amp;"Calcul mental",IF('EDT-2niveaux'!B8="EG","MATHEMATIQUES"&amp;CHAR(10)&amp;"Espace et Géométrie",IF('EDT-2niveaux'!B8="NC","MATHEMATIQUES"&amp;CHAR(10)&amp;"Nombres et calculs",IF('EDT-2niveaux'!B8="GM","MATHEMATIQUES"&amp;CHAR(10)&amp;"Grand. et mes.",IF('EDT-2niveaux'!B8="S","Sciences et technologie",IF('EDT-2niveaux'!B8="H","Histoire",IF('EDT-2niveaux'!B8="Geo","Géographie",IF('EDT-2niveaux'!B8="EMC","Enseig. mor. et civ.",IF('EDT-2niveaux'!B8="EPS","Educ. phys. et sportive",IF('EDT-2niveaux'!B8="EM","Educ. musicale",IF('EDT-2niveaux'!B8="AP","Arts plastiques",IF('EDT-2niveaux'!B8="HDA","Hist. des arts",IF('EDT-2niveaux'!B8="QM","Questionner le monde",IF('EDT-2niveaux'!B8="LV","Langue vivante",IF('EDT-2niveaux'!B8="APC","APC",""))))))))))))))))))))))))))</f>
        <v/>
      </c>
      <c r="D4" s="14" t="str">
        <f>IF(C4&lt;&gt;"","LUNDI","")</f>
        <v/>
      </c>
      <c r="E4" s="101">
        <f>'EDT-2niveaux'!C8</f>
        <v>0</v>
      </c>
      <c r="F4" s="14" t="str">
        <f>IF('EDT-2niveaux'!C8="O","FRANCAIS"&amp;CHAR(10)&amp;"Orthographe",IF('EDT-2niveaux'!C8="rec","RECREATION",IF('EDT-2niveaux'!C8="p","Pause méridienne",IF('EDT-2niveaux'!C8="G","FRANCAIS"&amp;CHAR(10)&amp;"Grammaire",IF('EDT-2niveaux'!C8="LC","FRANCAIS"&amp;CHAR(10)&amp;"Lect. et comp.de l'écrit",IF('EDT-2niveaux'!C8="M","MATHEMATIQUES",IF('EDT-2niveaux'!C8="CLA","FRANCAIS"&amp;CHAR(10)&amp;"Culture littéraire et artistiqueCulture litt. et art.",IF('EDT-2niveaux'!C8="F","FRANCAIS",IF('EDT-2niveaux'!C8="E","FRANCAIS"&amp;CHAR(10)&amp;"Ecriture",IF('EDT-2niveaux'!C8="L","FRANCAIS"&amp;CHAR(10)&amp;"Lexique",IF('EDT-2niveaux'!C8="LO","FRANCAIS"&amp;CHAR(10)&amp;"Langage oral",IF('EDT-2niveaux'!C8="CM","MATHEMATIQUES"&amp;CHAR(10)&amp;"Calcul mental",IF('EDT-2niveaux'!C8="EG","MATHEMATIQUES"&amp;CHAR(10)&amp;"Espace et Géométrie",IF('EDT-2niveaux'!C8="NC","MATHEMATIQUES"&amp;CHAR(10)&amp;"Nombres et calculs",IF('EDT-2niveaux'!C8="GM","MATHEMATIQUES"&amp;CHAR(10)&amp;"Grand. et mes.",IF('EDT-2niveaux'!C8="S","Sciences et technologie",IF('EDT-2niveaux'!C8="H","Histoire",IF('EDT-2niveaux'!C8="Geo","Géographie",IF('EDT-2niveaux'!C8="EMC","Enseig. mor. et civ.",IF('EDT-2niveaux'!C8="EPS","Educ. phys. et sportive",IF('EDT-2niveaux'!C8="EM","Educ. musicale",IF('EDT-2niveaux'!C8="AP","Arts plastiques",IF('EDT-2niveaux'!C8="HDA","Hist. des arts",IF('EDT-2niveaux'!C8="QM","Questionner le monde",IF('EDT-2niveaux'!C8="LV","Langue vivante",IF('EDT-2niveaux'!C8="APC","APC",""))))))))))))))))))))))))))</f>
        <v/>
      </c>
      <c r="G4" s="14" t="str">
        <f>IF(F4&lt;&gt;"","LUNDI","")</f>
        <v/>
      </c>
      <c r="H4" s="101">
        <f>'EDT-2niveaux'!D8</f>
        <v>0</v>
      </c>
      <c r="I4" s="14" t="str">
        <f>IF('EDT-2niveaux'!D8="O","FRANCAIS"&amp;CHAR(10)&amp;"Orthographe",IF('EDT-2niveaux'!D8="rec","RECREATION",IF('EDT-2niveaux'!D8="p","Pause méridienne",IF('EDT-2niveaux'!D8="G","FRANCAIS"&amp;CHAR(10)&amp;"Grammaire",IF('EDT-2niveaux'!D8="LC","FRANCAIS"&amp;CHAR(10)&amp;"Lect. et comp.de l'écrit",IF('EDT-2niveaux'!D8="M","MATHEMATIQUES",IF('EDT-2niveaux'!D8="CLA","FRANCAIS"&amp;CHAR(10)&amp;"Culture litt. et art.",IF('EDT-2niveaux'!D8="F","FRANCAIS",IF('EDT-2niveaux'!D8="E","FRANCAIS"&amp;CHAR(10)&amp;"Ecriture",IF('EDT-2niveaux'!D8="L","FRANCAIS"&amp;CHAR(10)&amp;"Lexique",IF('EDT-2niveaux'!D8="LO","FRANCAIS"&amp;CHAR(10)&amp;"Langage oral",IF('EDT-2niveaux'!D8="CM","MATHEMATIQUES"&amp;CHAR(10)&amp;"Calcul mental",IF('EDT-2niveaux'!D8="EG","MATHEMATIQUES"&amp;CHAR(10)&amp;"Espace et Géométrie",IF('EDT-2niveaux'!D8="NC","MATHEMATIQUES"&amp;CHAR(10)&amp;"Nombres et calculs",IF('EDT-2niveaux'!D8="GM","MATHEMATIQUES"&amp;CHAR(10)&amp;"Grand. et mes.",IF('EDT-2niveaux'!D8="S","Sciences et technologie",IF('EDT-2niveaux'!D8="H","Histoire",IF('EDT-2niveaux'!D8="Geo","Géographie",IF('EDT-2niveaux'!D8="EMC","Enseig. mor. et civ.",IF('EDT-2niveaux'!D8="EPS","Educ. phys. et sportive",IF('EDT-2niveaux'!D8="EM","Educ. musicale",IF('EDT-2niveaux'!D8="AP","Arts plastiques",IF('EDT-2niveaux'!D8="HDA","Hist. des arts",IF('EDT-2niveaux'!D8="QM","Questionner le monde",IF('EDT-2niveaux'!D8="LV","Langue vivante",IF('EDT-2niveaux'!D8="APC","APC",""))))))))))))))))))))))))))</f>
        <v/>
      </c>
      <c r="J4" s="14" t="str">
        <f>IF(I4&lt;&gt;"","MARDI","")</f>
        <v/>
      </c>
      <c r="K4" s="101">
        <f>'EDT-2niveaux'!E8</f>
        <v>0</v>
      </c>
      <c r="L4" s="14" t="str">
        <f>IF('EDT-2niveaux'!E8="O","FRANCAIS"&amp;CHAR(10)&amp;"Orthographe",IF('EDT-2niveaux'!E8="rec","RECREATION",IF('EDT-2niveaux'!E8="p","Pause méridienne",IF('EDT-2niveaux'!E8="G","FRANCAIS"&amp;CHAR(10)&amp;"Grammaire",IF('EDT-2niveaux'!E8="LC","FRANCAIS"&amp;CHAR(10)&amp;"Lect. et comp.de l'écrit",IF('EDT-2niveaux'!E8="M","MATHEMATIQUES",IF('EDT-2niveaux'!E8="CLA","FRANCAIS"&amp;CHAR(10)&amp;"Culture litt. et art.",IF('EDT-2niveaux'!E8="F","FRANCAIS",IF('EDT-2niveaux'!E8="E","FRANCAIS"&amp;CHAR(10)&amp;"Ecriture",IF('EDT-2niveaux'!E8="L","FRANCAIS"&amp;CHAR(10)&amp;"Lexique",IF('EDT-2niveaux'!E8="LO","FRANCAIS"&amp;CHAR(10)&amp;"Langage oral",IF('EDT-2niveaux'!E8="CM","MATHEMATIQUES"&amp;CHAR(10)&amp;"Calcul mental",IF('EDT-2niveaux'!E8="EG","MATHEMATIQUES"&amp;CHAR(10)&amp;"Espace et Géométrie",IF('EDT-2niveaux'!E8="NC","MATHEMATIQUES"&amp;CHAR(10)&amp;"Nombres et calculs",IF('EDT-2niveaux'!E8="GM","MATHEMATIQUES"&amp;CHAR(10)&amp;"Grand. et mes.",IF('EDT-2niveaux'!E8="S","Sciences et technologie",IF('EDT-2niveaux'!E8="H","Histoire",IF('EDT-2niveaux'!E8="Geo","Géographie",IF('EDT-2niveaux'!E8="EMC","Enseig. mor. et civ.",IF('EDT-2niveaux'!E8="EPS","Educ. phys. et sportive",IF('EDT-2niveaux'!E8="EM","Educ. musicale",IF('EDT-2niveaux'!E8="AP","Arts plastiques",IF('EDT-2niveaux'!E8="HDA","Hist. des arts",IF('EDT-2niveaux'!E8="QM","Questionner le monde",IF('EDT-2niveaux'!E8="LV","Langue vivante",IF('EDT-2niveaux'!E8="APC","APC",""))))))))))))))))))))))))))</f>
        <v/>
      </c>
      <c r="M4" s="14" t="str">
        <f>IF(L4&lt;&gt;"","MARDI","")</f>
        <v/>
      </c>
      <c r="N4" s="101">
        <f>'EDT-2niveaux'!F8</f>
        <v>0</v>
      </c>
      <c r="O4" s="14" t="str">
        <f>IF('EDT-2niveaux'!F8="O","FRANCAIS"&amp;CHAR(10)&amp;"Orthographe",IF('EDT-2niveaux'!F8="rec","RECREATION",IF('EDT-2niveaux'!F8="p","Pause méridienne",IF('EDT-2niveaux'!F8="G","FRANCAIS"&amp;CHAR(10)&amp;"Grammaire",IF('EDT-2niveaux'!F8="LC","FRANCAIS"&amp;CHAR(10)&amp;"Lect. et comp.de l'écrit",IF('EDT-2niveaux'!F8="M","MATHEMATIQUES",IF('EDT-2niveaux'!F8="CLA","FRANCAIS"&amp;CHAR(10)&amp;"Culture litt. et art.",IF('EDT-2niveaux'!F8="F","FRANCAIS",IF('EDT-2niveaux'!F8="E","FRANCAIS"&amp;CHAR(10)&amp;"Ecriture",IF('EDT-2niveaux'!F8="L","FRANCAIS"&amp;CHAR(10)&amp;"Lexique",IF('EDT-2niveaux'!F8="LO","FRANCAIS"&amp;CHAR(10)&amp;"Langage oral",IF('EDT-2niveaux'!F8="CM","MATHEMATIQUES"&amp;CHAR(10)&amp;"Calcul mental",IF('EDT-2niveaux'!F8="EG","MATHEMATIQUES"&amp;CHAR(10)&amp;"Espace et Géométrie",IF('EDT-2niveaux'!F8="NC","MATHEMATIQUES"&amp;CHAR(10)&amp;"Nombres et calculs",IF('EDT-2niveaux'!F8="GM","MATHEMATIQUES"&amp;CHAR(10)&amp;"Grand. et mes.",IF('EDT-2niveaux'!F8="S","Sciences et technologie",IF('EDT-2niveaux'!F8="H","Histoire",IF('EDT-2niveaux'!F8="Geo","Géographie",IF('EDT-2niveaux'!F8="EMC","Enseig. mor. et civ.",IF('EDT-2niveaux'!F8="EPS","Educ. phys. et sportive",IF('EDT-2niveaux'!F8="EM","Educ. musicale",IF('EDT-2niveaux'!F8="AP","Arts plastiques",IF('EDT-2niveaux'!F8="HDA","Hist. des arts",IF('EDT-2niveaux'!F8="QM","Questionner le monde",IF('EDT-2niveaux'!F8="LV","Langue vivante",IF('EDT-2niveaux'!F8="APC","APC",""))))))))))))))))))))))))))</f>
        <v/>
      </c>
      <c r="P4" s="14" t="str">
        <f>IF(O4&lt;&gt;"","MERCREDI","")</f>
        <v/>
      </c>
      <c r="Q4" s="101">
        <f>'EDT-2niveaux'!G8</f>
        <v>0</v>
      </c>
      <c r="R4" s="14" t="str">
        <f>IF('EDT-2niveaux'!G8="O","FRANCAIS"&amp;CHAR(10)&amp;"Orthographe",IF('EDT-2niveaux'!G8="rec","RECREATION",IF('EDT-2niveaux'!G8="p","Pause méridienne",IF('EDT-2niveaux'!G8="G","FRANCAIS"&amp;CHAR(10)&amp;"Grammaire",IF('EDT-2niveaux'!G8="LC","FRANCAIS"&amp;CHAR(10)&amp;"Lect. et comp.de l'écrit",IF('EDT-2niveaux'!G8="M","MATHEMATIQUES",IF('EDT-2niveaux'!G8="CLA","FRANCAIS"&amp;CHAR(10)&amp;"Culture litt. et art.",IF('EDT-2niveaux'!G8="F","FRANCAIS",IF('EDT-2niveaux'!G8="E","FRANCAIS"&amp;CHAR(10)&amp;"Ecriture",IF('EDT-2niveaux'!G8="L","FRANCAIS"&amp;CHAR(10)&amp;"Lexique",IF('EDT-2niveaux'!G8="LO","FRANCAIS"&amp;CHAR(10)&amp;"Langage oral",IF('EDT-2niveaux'!G8="CM","MATHEMATIQUES"&amp;CHAR(10)&amp;"Calcul mental",IF('EDT-2niveaux'!G8="EG","MATHEMATIQUES"&amp;CHAR(10)&amp;"Espace et Géométrie",IF('EDT-2niveaux'!G8="NC","MATHEMATIQUES"&amp;CHAR(10)&amp;"Nombres et calculs",IF('EDT-2niveaux'!G8="GM","MATHEMATIQUES"&amp;CHAR(10)&amp;"Grand. et mes.",IF('EDT-2niveaux'!G8="S","Sciences et technologie",IF('EDT-2niveaux'!G8="H","Histoire",IF('EDT-2niveaux'!G8="Geo","Géographie",IF('EDT-2niveaux'!G8="EMC","Enseig. mor. et civ.",IF('EDT-2niveaux'!G8="EPS","Educ. phys. et sportive",IF('EDT-2niveaux'!G8="EM","Educ. musicale",IF('EDT-2niveaux'!G8="AP","Arts plastiques",IF('EDT-2niveaux'!G8="HDA","Hist. des arts",IF('EDT-2niveaux'!G8="QM","Questionner le monde",IF('EDT-2niveaux'!G8="LV","Langue vivante",IF('EDT-2niveaux'!G8="APC","APC",""))))))))))))))))))))))))))</f>
        <v/>
      </c>
      <c r="S4" s="148" t="str">
        <f>IF(R4&lt;&gt;"","MERCREDI","")</f>
        <v/>
      </c>
      <c r="T4" s="101">
        <f>'EDT-2niveaux'!H8</f>
        <v>0</v>
      </c>
      <c r="U4" s="14" t="str">
        <f>IF('EDT-2niveaux'!H8="O","FRANCAIS"&amp;CHAR(10)&amp;"Orthographe",IF('EDT-2niveaux'!H8="rec","RECREATION",IF('EDT-2niveaux'!H8="p","Pause méridienne",IF('EDT-2niveaux'!H8="G","FRANCAIS"&amp;CHAR(10)&amp;"Grammaire",IF('EDT-2niveaux'!H8="LC","FRANCAIS"&amp;CHAR(10)&amp;"Lect. et comp.de l'écrit",IF('EDT-2niveaux'!H8="M","MATHEMATIQUES",IF('EDT-2niveaux'!H8="CLA","FRANCAIS"&amp;CHAR(10)&amp;"Culture litt. et art.",IF('EDT-2niveaux'!H8="F","FRANCAIS",IF('EDT-2niveaux'!H8="E","FRANCAIS"&amp;CHAR(10)&amp;"Ecriture",IF('EDT-2niveaux'!H8="L","FRANCAIS"&amp;CHAR(10)&amp;"Lexique",IF('EDT-2niveaux'!H8="LO","FRANCAIS"&amp;CHAR(10)&amp;"Langage oral",IF('EDT-2niveaux'!H8="CM","MATHEMATIQUES"&amp;CHAR(10)&amp;"Calcul mental",IF('EDT-2niveaux'!H8="EG","MATHEMATIQUES"&amp;CHAR(10)&amp;"Espace et Géométrie",IF('EDT-2niveaux'!H8="NC","MATHEMATIQUES"&amp;CHAR(10)&amp;"Nombres et calculs",IF('EDT-2niveaux'!H8="GM","MATHEMATIQUES"&amp;CHAR(10)&amp;"Grand. et mes.",IF('EDT-2niveaux'!H8="S","Sciences et technologie",IF('EDT-2niveaux'!H8="H","Histoire",IF('EDT-2niveaux'!H8="Geo","Géographie",IF('EDT-2niveaux'!H8="EMC","Enseig. mor. et civ.",IF('EDT-2niveaux'!H8="EPS","Educ. phys. et sportive",IF('EDT-2niveaux'!H8="EM","Educ. musicale",IF('EDT-2niveaux'!H8="AP","Arts plastiques",IF('EDT-2niveaux'!H8="HDA","Hist. des arts",IF('EDT-2niveaux'!H8="QM","Questionner le monde",IF('EDT-2niveaux'!H8="LV","Langue vivante",IF('EDT-2niveaux'!H8="APC","APC",""))))))))))))))))))))))))))</f>
        <v/>
      </c>
      <c r="V4" s="14" t="str">
        <f>IF(U4&lt;&gt;"","JEUDI","")</f>
        <v/>
      </c>
      <c r="W4" s="101">
        <f>'EDT-2niveaux'!I8</f>
        <v>0</v>
      </c>
      <c r="X4" s="14" t="str">
        <f>IF('EDT-2niveaux'!I8="O","FRANCAIS"&amp;CHAR(10)&amp;"Orthographe",IF('EDT-2niveaux'!I8="rec","RECREATION",IF('EDT-2niveaux'!I8="p","Pause méridienne",IF('EDT-2niveaux'!I8="G","FRANCAIS"&amp;CHAR(10)&amp;"Grammaire",IF('EDT-2niveaux'!I8="LC","FRANCAIS"&amp;CHAR(10)&amp;"Lect. et comp.de l'écrit",IF('EDT-2niveaux'!I8="M","MATHEMATIQUES",IF('EDT-2niveaux'!I8="CLA","FRANCAIS"&amp;CHAR(10)&amp;"Culture litt. et art.",IF('EDT-2niveaux'!I8="F","FRANCAIS",IF('EDT-2niveaux'!I8="E","FRANCAIS"&amp;CHAR(10)&amp;"Ecriture",IF('EDT-2niveaux'!I8="L","FRANCAIS"&amp;CHAR(10)&amp;"Lexique",IF('EDT-2niveaux'!I8="LO","FRANCAIS"&amp;CHAR(10)&amp;"Langage oral",IF('EDT-2niveaux'!I8="CM","MATHEMATIQUES"&amp;CHAR(10)&amp;"Calcul mental",IF('EDT-2niveaux'!I8="EG","MATHEMATIQUES"&amp;CHAR(10)&amp;"Espace et Géométrie",IF('EDT-2niveaux'!I8="NC","MATHEMATIQUES"&amp;CHAR(10)&amp;"Nombres et calculs",IF('EDT-2niveaux'!I8="GM","MATHEMATIQUES"&amp;CHAR(10)&amp;"Grand. et mes.",IF('EDT-2niveaux'!I8="S","Sciences et technologie",IF('EDT-2niveaux'!I8="H","Histoire",IF('EDT-2niveaux'!I8="Geo","Géographie",IF('EDT-2niveaux'!I8="EMC","Enseig. mor. et civ.",IF('EDT-2niveaux'!I8="EPS","Educ. phys. et sportive",IF('EDT-2niveaux'!I8="EM","Educ. musicale",IF('EDT-2niveaux'!I8="AP","Arts plastiques",IF('EDT-2niveaux'!I8="HDA","Hist. des arts",IF('EDT-2niveaux'!I8="QM","Questionner le monde",IF('EDT-2niveaux'!I8="LV","Langue vivante",IF('EDT-2niveaux'!I8="APC","APC",""))))))))))))))))))))))))))</f>
        <v/>
      </c>
      <c r="Y4" s="14" t="str">
        <f>IF(X4&lt;&gt;"","JEUDI","")</f>
        <v/>
      </c>
      <c r="Z4" s="101">
        <f>'EDT-2niveaux'!J8</f>
        <v>0</v>
      </c>
      <c r="AA4" s="14" t="str">
        <f>IF('EDT-2niveaux'!J8="O","FRANCAIS"&amp;CHAR(10)&amp;"Orthographe",IF('EDT-2niveaux'!J8="rec","RECREATION",IF('EDT-2niveaux'!J8="p","Pause méridienne",IF('EDT-2niveaux'!J8="G","FRANCAIS"&amp;CHAR(10)&amp;"Grammaire",IF('EDT-2niveaux'!J8="LC","FRANCAIS"&amp;CHAR(10)&amp;"Lect. et comp.de l'écrit",IF('EDT-2niveaux'!J8="M","MATHEMATIQUES",IF('EDT-2niveaux'!J8="CLA","FRANCAIS"&amp;CHAR(10)&amp;"Culture littéraire et artistiqueCulture litt. et art.",IF('EDT-2niveaux'!J8="F","FRANCAIS",IF('EDT-2niveaux'!J8="E","FRANCAIS"&amp;CHAR(10)&amp;"Ecriture",IF('EDT-2niveaux'!J8="L","FRANCAIS"&amp;CHAR(10)&amp;"Lexique",IF('EDT-2niveaux'!J8="LO","FRANCAIS"&amp;CHAR(10)&amp;"Langage oral",IF('EDT-2niveaux'!J8="CM","MATHEMATIQUES"&amp;CHAR(10)&amp;"Calcul mental",IF('EDT-2niveaux'!J8="EG","MATHEMATIQUES"&amp;CHAR(10)&amp;"Espace et Géométrie",IF('EDT-2niveaux'!J8="NC","MATHEMATIQUES"&amp;CHAR(10)&amp;"Nombres et calculs",IF('EDT-2niveaux'!J8="GM","MATHEMATIQUES"&amp;CHAR(10)&amp;"Grand. et mes.",IF('EDT-2niveaux'!J8="S","Sciences et technologie",IF('EDT-2niveaux'!J8="H","Histoire",IF('EDT-2niveaux'!J8="Geo","Géographie",IF('EDT-2niveaux'!J8="EMC","Enseig. mor. et civ.",IF('EDT-2niveaux'!J8="EPS","Educ. phys. et sportive",IF('EDT-2niveaux'!J8="EM","Educ. musicale",IF('EDT-2niveaux'!J8="AP","Arts plastiques",IF('EDT-2niveaux'!J8="HDA","Hist. des arts",IF('EDT-2niveaux'!J8="QM","Questionner le monde",IF('EDT-2niveaux'!J8="LV","Langue vivante",IF('EDT-2niveaux'!J8="APC","APC",""))))))))))))))))))))))))))</f>
        <v/>
      </c>
      <c r="AB4" s="49" t="str">
        <f>IF(AA4&lt;&gt;"","VENDREDI","")</f>
        <v/>
      </c>
      <c r="AC4" s="101">
        <f>'EDT-2niveaux'!K8</f>
        <v>0</v>
      </c>
      <c r="AD4" s="14" t="str">
        <f>IF('EDT-2niveaux'!K8="O","FRANCAIS"&amp;CHAR(10)&amp;"Orthographe",IF('EDT-2niveaux'!K8="rec","RECREATION",IF('EDT-2niveaux'!K8="p","Pause méridienne",IF('EDT-2niveaux'!K8="G","FRANCAIS"&amp;CHAR(10)&amp;"Grammaire",IF('EDT-2niveaux'!K8="LC","FRANCAIS"&amp;CHAR(10)&amp;"Lect. et comp.de l'écrit",IF('EDT-2niveaux'!K8="M","MATHEMATIQUES",IF('EDT-2niveaux'!K8="CLA","FRANCAIS"&amp;CHAR(10)&amp;"Culture litt. et art.",IF('EDT-2niveaux'!K8="F","FRANCAIS",IF('EDT-2niveaux'!K8="E","FRANCAIS"&amp;CHAR(10)&amp;"Ecriture",IF('EDT-2niveaux'!K8="L","FRANCAIS"&amp;CHAR(10)&amp;"Lexique",IF('EDT-2niveaux'!K8="LO","FRANCAIS"&amp;CHAR(10)&amp;"Langage oral",IF('EDT-2niveaux'!K8="CM","MATHEMATIQUES"&amp;CHAR(10)&amp;"Calcul mental",IF('EDT-2niveaux'!K8="EG","MATHEMATIQUES"&amp;CHAR(10)&amp;"Espace et Géométrie",IF('EDT-2niveaux'!K8="NC","MATHEMATIQUES"&amp;CHAR(10)&amp;"Nombres et calculs",IF('EDT-2niveaux'!K8="GM","MATHEMATIQUES"&amp;CHAR(10)&amp;"Grand. et mes.",IF('EDT-2niveaux'!K8="S","Sciences et technologie",IF('EDT-2niveaux'!K8="H","Histoire",IF('EDT-2niveaux'!K8="Geo","Géographie",IF('EDT-2niveaux'!K8="EMC","Enseig. mor. et civ.",IF('EDT-2niveaux'!K8="EPS","Educ. phys. et sportive",IF('EDT-2niveaux'!K8="EM","Educ. musicale",IF('EDT-2niveaux'!K8="AP","Arts plastiques",IF('EDT-2niveaux'!K8="HDA","Hist. des arts",IF('EDT-2niveaux'!K8="QM","Questionner le monde",IF('EDT-2niveaux'!K8="LV","Langue vivante",IF('EDT-2niveaux'!K8="APC","APC",""))))))))))))))))))))))))))</f>
        <v/>
      </c>
      <c r="AE4" s="49" t="str">
        <f>IF(AD4&lt;&gt;"","VENDREDI","")</f>
        <v/>
      </c>
      <c r="AG4" s="43" t="s">
        <v>14</v>
      </c>
      <c r="AH4" s="276">
        <f>'POUR COMMENCER'!D10</f>
        <v>0</v>
      </c>
      <c r="AI4" s="276"/>
      <c r="AJ4" s="276"/>
      <c r="AK4" s="276"/>
      <c r="AL4" s="276"/>
      <c r="AM4" s="51">
        <f>SUM(AM5:AM10)</f>
        <v>0</v>
      </c>
      <c r="AN4" s="278">
        <f>'POUR COMMENCER'!E10</f>
        <v>0</v>
      </c>
      <c r="AO4" s="279"/>
      <c r="AP4" s="279"/>
      <c r="AQ4" s="279"/>
      <c r="AR4" s="280"/>
      <c r="AS4" s="51">
        <f>SUM(AS5:AS10)</f>
        <v>0</v>
      </c>
    </row>
    <row r="5" spans="1:45" x14ac:dyDescent="0.3">
      <c r="A5" s="4">
        <f>IF('POUR COMMENCER'!$E$14&gt;=A4,A4+'POUR COMMENCER'!$H$29,"")</f>
        <v>3.472222222222222E-3</v>
      </c>
      <c r="B5" s="101">
        <f>'EDT-2niveaux'!B9</f>
        <v>0</v>
      </c>
      <c r="C5" s="14" t="str">
        <f>IF('EDT-2niveaux'!B9="O","FRANCAIS"&amp;CHAR(10)&amp;"Orthographe",IF('EDT-2niveaux'!B9="rec","RECREATION",IF('EDT-2niveaux'!B9="p","Pause méridienne",IF('EDT-2niveaux'!B9="G","FRANCAIS"&amp;CHAR(10)&amp;"Grammaire",IF('EDT-2niveaux'!B9="LC","FRANCAIS"&amp;CHAR(10)&amp;"Lect. et comp.de l'écrit",IF('EDT-2niveaux'!B9="M","MATHEMATIQUES",IF('EDT-2niveaux'!B9="CLA","FRANCAIS"&amp;CHAR(10)&amp;"Culture litt. et art.",IF('EDT-2niveaux'!B9="F","FRANCAIS",IF('EDT-2niveaux'!B9="E","FRANCAIS"&amp;CHAR(10)&amp;"Ecriture",IF('EDT-2niveaux'!B9="L","FRANCAIS"&amp;CHAR(10)&amp;"Lexique",IF('EDT-2niveaux'!B9="LO","FRANCAIS"&amp;CHAR(10)&amp;"Langage oral",IF('EDT-2niveaux'!B9="CM","MATHEMATIQUES"&amp;CHAR(10)&amp;"Calcul mental",IF('EDT-2niveaux'!B9="EG","MATHEMATIQUES"&amp;CHAR(10)&amp;"Espace et Géométrie",IF('EDT-2niveaux'!B9="NC","MATHEMATIQUES"&amp;CHAR(10)&amp;"Nombres et calculs",IF('EDT-2niveaux'!B9="GM","MATHEMATIQUES"&amp;CHAR(10)&amp;"Grand. et mes.",IF('EDT-2niveaux'!B9="S","Sciences et technologie",IF('EDT-2niveaux'!B9="H","Histoire",IF('EDT-2niveaux'!B9="Geo","Géographie",IF('EDT-2niveaux'!B9="EMC","Enseig. mor. et civ.",IF('EDT-2niveaux'!B9="EPS","Educ. phys. et sportive",IF('EDT-2niveaux'!B9="EM","Educ. musicale",IF('EDT-2niveaux'!B9="AP","Arts plastiques",IF('EDT-2niveaux'!B9="HDA","Hist. des arts",IF('EDT-2niveaux'!B9="QM","Questionner le monde",IF('EDT-2niveaux'!B9="LV","Langue vivante",IF('EDT-2niveaux'!B9="APC","APC",""))))))))))))))))))))))))))</f>
        <v/>
      </c>
      <c r="D5" s="14" t="str">
        <f t="shared" ref="D5:D68" si="0">IF(C5&lt;&gt;"","LUNDI","")</f>
        <v/>
      </c>
      <c r="E5" s="101">
        <f>'EDT-2niveaux'!C9</f>
        <v>0</v>
      </c>
      <c r="F5" s="14" t="str">
        <f>IF('EDT-2niveaux'!C9="O","FRANCAIS"&amp;CHAR(10)&amp;"Orthographe",IF('EDT-2niveaux'!C9="rec","RECREATION",IF('EDT-2niveaux'!C9="p","Pause méridienne",IF('EDT-2niveaux'!C9="G","FRANCAIS"&amp;CHAR(10)&amp;"Grammaire",IF('EDT-2niveaux'!C9="LC","FRANCAIS"&amp;CHAR(10)&amp;"Lect. et comp.de l'écrit",IF('EDT-2niveaux'!C9="M","MATHEMATIQUES",IF('EDT-2niveaux'!C9="CLA","FRANCAIS"&amp;CHAR(10)&amp;"Culture littéraire et artistiqueCulture litt. et art.",IF('EDT-2niveaux'!C9="F","FRANCAIS",IF('EDT-2niveaux'!C9="E","FRANCAIS"&amp;CHAR(10)&amp;"Ecriture",IF('EDT-2niveaux'!C9="L","FRANCAIS"&amp;CHAR(10)&amp;"Lexique",IF('EDT-2niveaux'!C9="LO","FRANCAIS"&amp;CHAR(10)&amp;"Langage oral",IF('EDT-2niveaux'!C9="CM","MATHEMATIQUES"&amp;CHAR(10)&amp;"Calcul mental",IF('EDT-2niveaux'!C9="EG","MATHEMATIQUES"&amp;CHAR(10)&amp;"Espace et Géométrie",IF('EDT-2niveaux'!C9="NC","MATHEMATIQUES"&amp;CHAR(10)&amp;"Nombres et calculs",IF('EDT-2niveaux'!C9="GM","MATHEMATIQUES"&amp;CHAR(10)&amp;"Grand. et mes.",IF('EDT-2niveaux'!C9="S","Sciences et technologie",IF('EDT-2niveaux'!C9="H","Histoire",IF('EDT-2niveaux'!C9="Geo","Géographie",IF('EDT-2niveaux'!C9="EMC","Enseig. mor. et civ.",IF('EDT-2niveaux'!C9="EPS","Educ. phys. et sportive",IF('EDT-2niveaux'!C9="EM","Educ. musicale",IF('EDT-2niveaux'!C9="AP","Arts plastiques",IF('EDT-2niveaux'!C9="HDA","Hist. des arts",IF('EDT-2niveaux'!C9="QM","Questionner le monde",IF('EDT-2niveaux'!C9="LV","Langue vivante",IF('EDT-2niveaux'!C9="APC","APC",""))))))))))))))))))))))))))</f>
        <v/>
      </c>
      <c r="G5" s="14" t="str">
        <f t="shared" ref="G5:G68" si="1">IF(F5&lt;&gt;"","LUNDI","")</f>
        <v/>
      </c>
      <c r="H5" s="101">
        <f>'EDT-2niveaux'!D9</f>
        <v>0</v>
      </c>
      <c r="I5" s="14" t="str">
        <f>IF('EDT-2niveaux'!D9="O","FRANCAIS"&amp;CHAR(10)&amp;"Orthographe",IF('EDT-2niveaux'!D9="rec","RECREATION",IF('EDT-2niveaux'!D9="p","Pause méridienne",IF('EDT-2niveaux'!D9="G","FRANCAIS"&amp;CHAR(10)&amp;"Grammaire",IF('EDT-2niveaux'!D9="LC","FRANCAIS"&amp;CHAR(10)&amp;"Lect. et comp.de l'écrit",IF('EDT-2niveaux'!D9="M","MATHEMATIQUES",IF('EDT-2niveaux'!D9="CLA","FRANCAIS"&amp;CHAR(10)&amp;"Culture litt. et art.",IF('EDT-2niveaux'!D9="F","FRANCAIS",IF('EDT-2niveaux'!D9="E","FRANCAIS"&amp;CHAR(10)&amp;"Ecriture",IF('EDT-2niveaux'!D9="L","FRANCAIS"&amp;CHAR(10)&amp;"Lexique",IF('EDT-2niveaux'!D9="LO","FRANCAIS"&amp;CHAR(10)&amp;"Langage oral",IF('EDT-2niveaux'!D9="CM","MATHEMATIQUES"&amp;CHAR(10)&amp;"Calcul mental",IF('EDT-2niveaux'!D9="EG","MATHEMATIQUES"&amp;CHAR(10)&amp;"Espace et Géométrie",IF('EDT-2niveaux'!D9="NC","MATHEMATIQUES"&amp;CHAR(10)&amp;"Nombres et calculs",IF('EDT-2niveaux'!D9="GM","MATHEMATIQUES"&amp;CHAR(10)&amp;"Grand. et mes.",IF('EDT-2niveaux'!D9="S","Sciences et technologie",IF('EDT-2niveaux'!D9="H","Histoire",IF('EDT-2niveaux'!D9="Geo","Géographie",IF('EDT-2niveaux'!D9="EMC","Enseig. mor. et civ.",IF('EDT-2niveaux'!D9="EPS","Educ. phys. et sportive",IF('EDT-2niveaux'!D9="EM","Educ. musicale",IF('EDT-2niveaux'!D9="AP","Arts plastiques",IF('EDT-2niveaux'!D9="HDA","Hist. des arts",IF('EDT-2niveaux'!D9="QM","Questionner le monde",IF('EDT-2niveaux'!D9="LV","Langue vivante",IF('EDT-2niveaux'!D9="APC","APC",""))))))))))))))))))))))))))</f>
        <v/>
      </c>
      <c r="J5" s="14" t="str">
        <f t="shared" ref="J5:J68" si="2">IF(I5&lt;&gt;"","MARDI","")</f>
        <v/>
      </c>
      <c r="K5" s="101">
        <f>'EDT-2niveaux'!E9</f>
        <v>0</v>
      </c>
      <c r="L5" s="14" t="str">
        <f>IF('EDT-2niveaux'!E9="O","FRANCAIS"&amp;CHAR(10)&amp;"Orthographe",IF('EDT-2niveaux'!E9="rec","RECREATION",IF('EDT-2niveaux'!E9="p","Pause méridienne",IF('EDT-2niveaux'!E9="G","FRANCAIS"&amp;CHAR(10)&amp;"Grammaire",IF('EDT-2niveaux'!E9="LC","FRANCAIS"&amp;CHAR(10)&amp;"Lect. et comp.de l'écrit",IF('EDT-2niveaux'!E9="M","MATHEMATIQUES",IF('EDT-2niveaux'!E9="CLA","FRANCAIS"&amp;CHAR(10)&amp;"Culture litt. et art.",IF('EDT-2niveaux'!E9="F","FRANCAIS",IF('EDT-2niveaux'!E9="E","FRANCAIS"&amp;CHAR(10)&amp;"Ecriture",IF('EDT-2niveaux'!E9="L","FRANCAIS"&amp;CHAR(10)&amp;"Lexique",IF('EDT-2niveaux'!E9="LO","FRANCAIS"&amp;CHAR(10)&amp;"Langage oral",IF('EDT-2niveaux'!E9="CM","MATHEMATIQUES"&amp;CHAR(10)&amp;"Calcul mental",IF('EDT-2niveaux'!E9="EG","MATHEMATIQUES"&amp;CHAR(10)&amp;"Espace et Géométrie",IF('EDT-2niveaux'!E9="NC","MATHEMATIQUES"&amp;CHAR(10)&amp;"Nombres et calculs",IF('EDT-2niveaux'!E9="GM","MATHEMATIQUES"&amp;CHAR(10)&amp;"Grand. et mes.",IF('EDT-2niveaux'!E9="S","Sciences et technologie",IF('EDT-2niveaux'!E9="H","Histoire",IF('EDT-2niveaux'!E9="Geo","Géographie",IF('EDT-2niveaux'!E9="EMC","Enseig. mor. et civ.",IF('EDT-2niveaux'!E9="EPS","Educ. phys. et sportive",IF('EDT-2niveaux'!E9="EM","Educ. musicale",IF('EDT-2niveaux'!E9="AP","Arts plastiques",IF('EDT-2niveaux'!E9="HDA","Hist. des arts",IF('EDT-2niveaux'!E9="QM","Questionner le monde",IF('EDT-2niveaux'!E9="LV","Langue vivante",IF('EDT-2niveaux'!E9="APC","APC",""))))))))))))))))))))))))))</f>
        <v/>
      </c>
      <c r="M5" s="14" t="str">
        <f t="shared" ref="M5:M68" si="3">IF(L5&lt;&gt;"","MARDI","")</f>
        <v/>
      </c>
      <c r="N5" s="101">
        <f>'EDT-2niveaux'!F9</f>
        <v>0</v>
      </c>
      <c r="O5" s="14" t="str">
        <f>IF('EDT-2niveaux'!F9="O","FRANCAIS"&amp;CHAR(10)&amp;"Orthographe",IF('EDT-2niveaux'!F9="rec","RECREATION",IF('EDT-2niveaux'!F9="p","Pause méridienne",IF('EDT-2niveaux'!F9="G","FRANCAIS"&amp;CHAR(10)&amp;"Grammaire",IF('EDT-2niveaux'!F9="LC","FRANCAIS"&amp;CHAR(10)&amp;"Lect. et comp.de l'écrit",IF('EDT-2niveaux'!F9="M","MATHEMATIQUES",IF('EDT-2niveaux'!F9="CLA","FRANCAIS"&amp;CHAR(10)&amp;"Culture litt. et art.",IF('EDT-2niveaux'!F9="F","FRANCAIS",IF('EDT-2niveaux'!F9="E","FRANCAIS"&amp;CHAR(10)&amp;"Ecriture",IF('EDT-2niveaux'!F9="L","FRANCAIS"&amp;CHAR(10)&amp;"Lexique",IF('EDT-2niveaux'!F9="LO","FRANCAIS"&amp;CHAR(10)&amp;"Langage oral",IF('EDT-2niveaux'!F9="CM","MATHEMATIQUES"&amp;CHAR(10)&amp;"Calcul mental",IF('EDT-2niveaux'!F9="EG","MATHEMATIQUES"&amp;CHAR(10)&amp;"Espace et Géométrie",IF('EDT-2niveaux'!F9="NC","MATHEMATIQUES"&amp;CHAR(10)&amp;"Nombres et calculs",IF('EDT-2niveaux'!F9="GM","MATHEMATIQUES"&amp;CHAR(10)&amp;"Grand. et mes.",IF('EDT-2niveaux'!F9="S","Sciences et technologie",IF('EDT-2niveaux'!F9="H","Histoire",IF('EDT-2niveaux'!F9="Geo","Géographie",IF('EDT-2niveaux'!F9="EMC","Enseig. mor. et civ.",IF('EDT-2niveaux'!F9="EPS","Educ. phys. et sportive",IF('EDT-2niveaux'!F9="EM","Educ. musicale",IF('EDT-2niveaux'!F9="AP","Arts plastiques",IF('EDT-2niveaux'!F9="HDA","Hist. des arts",IF('EDT-2niveaux'!F9="QM","Questionner le monde",IF('EDT-2niveaux'!F9="LV","Langue vivante",IF('EDT-2niveaux'!F9="APC","APC",""))))))))))))))))))))))))))</f>
        <v/>
      </c>
      <c r="P5" s="14" t="str">
        <f t="shared" ref="P5:P68" si="4">IF(O5&lt;&gt;"","MERCREDI","")</f>
        <v/>
      </c>
      <c r="Q5" s="101">
        <f>'EDT-2niveaux'!G9</f>
        <v>0</v>
      </c>
      <c r="R5" s="14" t="str">
        <f>IF('EDT-2niveaux'!G9="O","FRANCAIS"&amp;CHAR(10)&amp;"Orthographe",IF('EDT-2niveaux'!G9="rec","RECREATION",IF('EDT-2niveaux'!G9="p","Pause méridienne",IF('EDT-2niveaux'!G9="G","FRANCAIS"&amp;CHAR(10)&amp;"Grammaire",IF('EDT-2niveaux'!G9="LC","FRANCAIS"&amp;CHAR(10)&amp;"Lect. et comp.de l'écrit",IF('EDT-2niveaux'!G9="M","MATHEMATIQUES",IF('EDT-2niveaux'!G9="CLA","FRANCAIS"&amp;CHAR(10)&amp;"Culture litt. et art.",IF('EDT-2niveaux'!G9="F","FRANCAIS",IF('EDT-2niveaux'!G9="E","FRANCAIS"&amp;CHAR(10)&amp;"Ecriture",IF('EDT-2niveaux'!G9="L","FRANCAIS"&amp;CHAR(10)&amp;"Lexique",IF('EDT-2niveaux'!G9="LO","FRANCAIS"&amp;CHAR(10)&amp;"Langage oral",IF('EDT-2niveaux'!G9="CM","MATHEMATIQUES"&amp;CHAR(10)&amp;"Calcul mental",IF('EDT-2niveaux'!G9="EG","MATHEMATIQUES"&amp;CHAR(10)&amp;"Espace et Géométrie",IF('EDT-2niveaux'!G9="NC","MATHEMATIQUES"&amp;CHAR(10)&amp;"Nombres et calculs",IF('EDT-2niveaux'!G9="GM","MATHEMATIQUES"&amp;CHAR(10)&amp;"Grand. et mes.",IF('EDT-2niveaux'!G9="S","Sciences et technologie",IF('EDT-2niveaux'!G9="H","Histoire",IF('EDT-2niveaux'!G9="Geo","Géographie",IF('EDT-2niveaux'!G9="EMC","Enseig. mor. et civ.",IF('EDT-2niveaux'!G9="EPS","Educ. phys. et sportive",IF('EDT-2niveaux'!G9="EM","Educ. musicale",IF('EDT-2niveaux'!G9="AP","Arts plastiques",IF('EDT-2niveaux'!G9="HDA","Hist. des arts",IF('EDT-2niveaux'!G9="QM","Questionner le monde",IF('EDT-2niveaux'!G9="LV","Langue vivante",IF('EDT-2niveaux'!G9="APC","APC",""))))))))))))))))))))))))))</f>
        <v/>
      </c>
      <c r="S5" s="148" t="str">
        <f t="shared" ref="S5:S68" si="5">IF(R5&lt;&gt;"","MERCREDI","")</f>
        <v/>
      </c>
      <c r="T5" s="101">
        <f>'EDT-2niveaux'!H9</f>
        <v>0</v>
      </c>
      <c r="U5" s="14" t="str">
        <f>IF('EDT-2niveaux'!H9="O","FRANCAIS"&amp;CHAR(10)&amp;"Orthographe",IF('EDT-2niveaux'!H9="rec","RECREATION",IF('EDT-2niveaux'!H9="p","Pause méridienne",IF('EDT-2niveaux'!H9="G","FRANCAIS"&amp;CHAR(10)&amp;"Grammaire",IF('EDT-2niveaux'!H9="LC","FRANCAIS"&amp;CHAR(10)&amp;"Lect. et comp.de l'écrit",IF('EDT-2niveaux'!H9="M","MATHEMATIQUES",IF('EDT-2niveaux'!H9="CLA","FRANCAIS"&amp;CHAR(10)&amp;"Culture litt. et art.",IF('EDT-2niveaux'!H9="F","FRANCAIS",IF('EDT-2niveaux'!H9="E","FRANCAIS"&amp;CHAR(10)&amp;"Ecriture",IF('EDT-2niveaux'!H9="L","FRANCAIS"&amp;CHAR(10)&amp;"Lexique",IF('EDT-2niveaux'!H9="LO","FRANCAIS"&amp;CHAR(10)&amp;"Langage oral",IF('EDT-2niveaux'!H9="CM","MATHEMATIQUES"&amp;CHAR(10)&amp;"Calcul mental",IF('EDT-2niveaux'!H9="EG","MATHEMATIQUES"&amp;CHAR(10)&amp;"Espace et Géométrie",IF('EDT-2niveaux'!H9="NC","MATHEMATIQUES"&amp;CHAR(10)&amp;"Nombres et calculs",IF('EDT-2niveaux'!H9="GM","MATHEMATIQUES"&amp;CHAR(10)&amp;"Grand. et mes.",IF('EDT-2niveaux'!H9="S","Sciences et technologie",IF('EDT-2niveaux'!H9="H","Histoire",IF('EDT-2niveaux'!H9="Geo","Géographie",IF('EDT-2niveaux'!H9="EMC","Enseig. mor. et civ.",IF('EDT-2niveaux'!H9="EPS","Educ. phys. et sportive",IF('EDT-2niveaux'!H9="EM","Educ. musicale",IF('EDT-2niveaux'!H9="AP","Arts plastiques",IF('EDT-2niveaux'!H9="HDA","Hist. des arts",IF('EDT-2niveaux'!H9="QM","Questionner le monde",IF('EDT-2niveaux'!H9="LV","Langue vivante",IF('EDT-2niveaux'!H9="APC","APC",""))))))))))))))))))))))))))</f>
        <v/>
      </c>
      <c r="V5" s="14" t="str">
        <f t="shared" ref="V5:V68" si="6">IF(U5&lt;&gt;"","JEUDI","")</f>
        <v/>
      </c>
      <c r="W5" s="101">
        <f>'EDT-2niveaux'!I9</f>
        <v>0</v>
      </c>
      <c r="X5" s="14" t="str">
        <f>IF('EDT-2niveaux'!I9="O","FRANCAIS"&amp;CHAR(10)&amp;"Orthographe",IF('EDT-2niveaux'!I9="rec","RECREATION",IF('EDT-2niveaux'!I9="p","Pause méridienne",IF('EDT-2niveaux'!I9="G","FRANCAIS"&amp;CHAR(10)&amp;"Grammaire",IF('EDT-2niveaux'!I9="LC","FRANCAIS"&amp;CHAR(10)&amp;"Lect. et comp.de l'écrit",IF('EDT-2niveaux'!I9="M","MATHEMATIQUES",IF('EDT-2niveaux'!I9="CLA","FRANCAIS"&amp;CHAR(10)&amp;"Culture litt. et art.",IF('EDT-2niveaux'!I9="F","FRANCAIS",IF('EDT-2niveaux'!I9="E","FRANCAIS"&amp;CHAR(10)&amp;"Ecriture",IF('EDT-2niveaux'!I9="L","FRANCAIS"&amp;CHAR(10)&amp;"Lexique",IF('EDT-2niveaux'!I9="LO","FRANCAIS"&amp;CHAR(10)&amp;"Langage oral",IF('EDT-2niveaux'!I9="CM","MATHEMATIQUES"&amp;CHAR(10)&amp;"Calcul mental",IF('EDT-2niveaux'!I9="EG","MATHEMATIQUES"&amp;CHAR(10)&amp;"Espace et Géométrie",IF('EDT-2niveaux'!I9="NC","MATHEMATIQUES"&amp;CHAR(10)&amp;"Nombres et calculs",IF('EDT-2niveaux'!I9="GM","MATHEMATIQUES"&amp;CHAR(10)&amp;"Grand. et mes.",IF('EDT-2niveaux'!I9="S","Sciences et technologie",IF('EDT-2niveaux'!I9="H","Histoire",IF('EDT-2niveaux'!I9="Geo","Géographie",IF('EDT-2niveaux'!I9="EMC","Enseig. mor. et civ.",IF('EDT-2niveaux'!I9="EPS","Educ. phys. et sportive",IF('EDT-2niveaux'!I9="EM","Educ. musicale",IF('EDT-2niveaux'!I9="AP","Arts plastiques",IF('EDT-2niveaux'!I9="HDA","Hist. des arts",IF('EDT-2niveaux'!I9="QM","Questionner le monde",IF('EDT-2niveaux'!I9="LV","Langue vivante",IF('EDT-2niveaux'!I9="APC","APC",""))))))))))))))))))))))))))</f>
        <v/>
      </c>
      <c r="Y5" s="14" t="str">
        <f t="shared" ref="Y5:Y68" si="7">IF(X5&lt;&gt;"","JEUDI","")</f>
        <v/>
      </c>
      <c r="Z5" s="101">
        <f>'EDT-2niveaux'!J9</f>
        <v>0</v>
      </c>
      <c r="AA5" s="14" t="str">
        <f>IF('EDT-2niveaux'!J9="O","FRANCAIS"&amp;CHAR(10)&amp;"Orthographe",IF('EDT-2niveaux'!J9="rec","RECREATION",IF('EDT-2niveaux'!J9="p","Pause méridienne",IF('EDT-2niveaux'!J9="G","FRANCAIS"&amp;CHAR(10)&amp;"Grammaire",IF('EDT-2niveaux'!J9="LC","FRANCAIS"&amp;CHAR(10)&amp;"Lect. et comp.de l'écrit",IF('EDT-2niveaux'!J9="M","MATHEMATIQUES",IF('EDT-2niveaux'!J9="CLA","FRANCAIS"&amp;CHAR(10)&amp;"Culture littéraire et artistiqueCulture litt. et art.",IF('EDT-2niveaux'!J9="F","FRANCAIS",IF('EDT-2niveaux'!J9="E","FRANCAIS"&amp;CHAR(10)&amp;"Ecriture",IF('EDT-2niveaux'!J9="L","FRANCAIS"&amp;CHAR(10)&amp;"Lexique",IF('EDT-2niveaux'!J9="LO","FRANCAIS"&amp;CHAR(10)&amp;"Langage oral",IF('EDT-2niveaux'!J9="CM","MATHEMATIQUES"&amp;CHAR(10)&amp;"Calcul mental",IF('EDT-2niveaux'!J9="EG","MATHEMATIQUES"&amp;CHAR(10)&amp;"Espace et Géométrie",IF('EDT-2niveaux'!J9="NC","MATHEMATIQUES"&amp;CHAR(10)&amp;"Nombres et calculs",IF('EDT-2niveaux'!J9="GM","MATHEMATIQUES"&amp;CHAR(10)&amp;"Grand. et mes.",IF('EDT-2niveaux'!J9="S","Sciences et technologie",IF('EDT-2niveaux'!J9="H","Histoire",IF('EDT-2niveaux'!J9="Geo","Géographie",IF('EDT-2niveaux'!J9="EMC","Enseig. mor. et civ.",IF('EDT-2niveaux'!J9="EPS","Educ. phys. et sportive",IF('EDT-2niveaux'!J9="EM","Educ. musicale",IF('EDT-2niveaux'!J9="AP","Arts plastiques",IF('EDT-2niveaux'!J9="HDA","Hist. des arts",IF('EDT-2niveaux'!J9="QM","Questionner le monde",IF('EDT-2niveaux'!J9="LV","Langue vivante",IF('EDT-2niveaux'!J9="APC","APC",""))))))))))))))))))))))))))</f>
        <v/>
      </c>
      <c r="AB5" s="49" t="str">
        <f t="shared" ref="AB5:AB68" si="8">IF(AA5&lt;&gt;"","VENDREDI","")</f>
        <v/>
      </c>
      <c r="AC5" s="101">
        <f>'EDT-2niveaux'!K9</f>
        <v>0</v>
      </c>
      <c r="AD5" s="14" t="str">
        <f>IF('EDT-2niveaux'!K9="O","FRANCAIS"&amp;CHAR(10)&amp;"Orthographe",IF('EDT-2niveaux'!K9="rec","RECREATION",IF('EDT-2niveaux'!K9="p","Pause méridienne",IF('EDT-2niveaux'!K9="G","FRANCAIS"&amp;CHAR(10)&amp;"Grammaire",IF('EDT-2niveaux'!K9="LC","FRANCAIS"&amp;CHAR(10)&amp;"Lect. et comp.de l'écrit",IF('EDT-2niveaux'!K9="M","MATHEMATIQUES",IF('EDT-2niveaux'!K9="CLA","FRANCAIS"&amp;CHAR(10)&amp;"Culture litt. et art.",IF('EDT-2niveaux'!K9="F","FRANCAIS",IF('EDT-2niveaux'!K9="E","FRANCAIS"&amp;CHAR(10)&amp;"Ecriture",IF('EDT-2niveaux'!K9="L","FRANCAIS"&amp;CHAR(10)&amp;"Lexique",IF('EDT-2niveaux'!K9="LO","FRANCAIS"&amp;CHAR(10)&amp;"Langage oral",IF('EDT-2niveaux'!K9="CM","MATHEMATIQUES"&amp;CHAR(10)&amp;"Calcul mental",IF('EDT-2niveaux'!K9="EG","MATHEMATIQUES"&amp;CHAR(10)&amp;"Espace et Géométrie",IF('EDT-2niveaux'!K9="NC","MATHEMATIQUES"&amp;CHAR(10)&amp;"Nombres et calculs",IF('EDT-2niveaux'!K9="GM","MATHEMATIQUES"&amp;CHAR(10)&amp;"Grand. et mes.",IF('EDT-2niveaux'!K9="S","Sciences et technologie",IF('EDT-2niveaux'!K9="H","Histoire",IF('EDT-2niveaux'!K9="Geo","Géographie",IF('EDT-2niveaux'!K9="EMC","Enseig. mor. et civ.",IF('EDT-2niveaux'!K9="EPS","Educ. phys. et sportive",IF('EDT-2niveaux'!K9="EM","Educ. musicale",IF('EDT-2niveaux'!K9="AP","Arts plastiques",IF('EDT-2niveaux'!K9="HDA","Hist. des arts",IF('EDT-2niveaux'!K9="QM","Questionner le monde",IF('EDT-2niveaux'!K9="LV","Langue vivante",IF('EDT-2niveaux'!K9="APC","APC",""))))))))))))))))))))))))))</f>
        <v/>
      </c>
      <c r="AE5" s="49" t="str">
        <f t="shared" ref="AE5:AE68" si="9">IF(AD5&lt;&gt;"","VENDREDI","")</f>
        <v/>
      </c>
      <c r="AG5" s="44" t="s">
        <v>57</v>
      </c>
      <c r="AH5" s="165">
        <f>COUNTIF(B$4:B$150,$AG5)*'POUR COMMENCER'!$H$29</f>
        <v>0</v>
      </c>
      <c r="AI5" s="165">
        <f>COUNTIF(H$4:H$150,$AG5)*'POUR COMMENCER'!$H$29</f>
        <v>0</v>
      </c>
      <c r="AJ5" s="165">
        <f>COUNTIF(N$4:N$150,$AG5)*'POUR COMMENCER'!$H$29</f>
        <v>0</v>
      </c>
      <c r="AK5" s="165">
        <f>COUNTIF(T$4:T$150,$AG5)*'POUR COMMENCER'!$H$29</f>
        <v>0</v>
      </c>
      <c r="AL5" s="165">
        <f>COUNTIF(Z$4:Z$150,$AG5)*'POUR COMMENCER'!$H$29</f>
        <v>0</v>
      </c>
      <c r="AM5" s="56">
        <f t="shared" ref="AM5:AM10" si="10">SUM(AH5:AL5)</f>
        <v>0</v>
      </c>
      <c r="AN5" s="196">
        <f>COUNTIF(E$4:E$150,$AG5)*'POUR COMMENCER'!$H$29</f>
        <v>0</v>
      </c>
      <c r="AO5" s="165">
        <f>COUNTIF(K$4:K$150,$AG5)*'POUR COMMENCER'!$H$29</f>
        <v>0</v>
      </c>
      <c r="AP5" s="165">
        <f>COUNTIF(Q$4:Q$150,$AG5)*'POUR COMMENCER'!$H$29</f>
        <v>0</v>
      </c>
      <c r="AQ5" s="165">
        <f>COUNTIF(W$4:W$150,$AG5)*'POUR COMMENCER'!$H$29</f>
        <v>0</v>
      </c>
      <c r="AR5" s="165">
        <f>COUNTIF(AC$4:AC$150,$AG5)*'POUR COMMENCER'!$H$29</f>
        <v>0</v>
      </c>
      <c r="AS5" s="52">
        <f t="shared" ref="AS5:AS10" si="11">SUM(AN5:AR5)</f>
        <v>0</v>
      </c>
    </row>
    <row r="6" spans="1:45" x14ac:dyDescent="0.3">
      <c r="A6" s="4" t="str">
        <f>IF('POUR COMMENCER'!$E$14&gt;=A5,A5+'POUR COMMENCER'!$H$29,"")</f>
        <v/>
      </c>
      <c r="B6" s="101">
        <f>'EDT-2niveaux'!B10</f>
        <v>0</v>
      </c>
      <c r="C6" s="14" t="str">
        <f>IF('EDT-2niveaux'!B10="O","FRANCAIS"&amp;CHAR(10)&amp;"Orthographe",IF('EDT-2niveaux'!B10="rec","RECREATION",IF('EDT-2niveaux'!B10="p","Pause méridienne",IF('EDT-2niveaux'!B10="G","FRANCAIS"&amp;CHAR(10)&amp;"Grammaire",IF('EDT-2niveaux'!B10="LC","FRANCAIS"&amp;CHAR(10)&amp;"Lect. et comp.de l'écrit",IF('EDT-2niveaux'!B10="M","MATHEMATIQUES",IF('EDT-2niveaux'!B10="CLA","FRANCAIS"&amp;CHAR(10)&amp;"Culture litt. et art.",IF('EDT-2niveaux'!B10="F","FRANCAIS",IF('EDT-2niveaux'!B10="E","FRANCAIS"&amp;CHAR(10)&amp;"Ecriture",IF('EDT-2niveaux'!B10="L","FRANCAIS"&amp;CHAR(10)&amp;"Lexique",IF('EDT-2niveaux'!B10="LO","FRANCAIS"&amp;CHAR(10)&amp;"Langage oral",IF('EDT-2niveaux'!B10="CM","MATHEMATIQUES"&amp;CHAR(10)&amp;"Calcul mental",IF('EDT-2niveaux'!B10="EG","MATHEMATIQUES"&amp;CHAR(10)&amp;"Espace et Géométrie",IF('EDT-2niveaux'!B10="NC","MATHEMATIQUES"&amp;CHAR(10)&amp;"Nombres et calculs",IF('EDT-2niveaux'!B10="GM","MATHEMATIQUES"&amp;CHAR(10)&amp;"Grand. et mes.",IF('EDT-2niveaux'!B10="S","Sciences et technologie",IF('EDT-2niveaux'!B10="H","Histoire",IF('EDT-2niveaux'!B10="Geo","Géographie",IF('EDT-2niveaux'!B10="EMC","Enseig. mor. et civ.",IF('EDT-2niveaux'!B10="EPS","Educ. phys. et sportive",IF('EDT-2niveaux'!B10="EM","Educ. musicale",IF('EDT-2niveaux'!B10="AP","Arts plastiques",IF('EDT-2niveaux'!B10="HDA","Hist. des arts",IF('EDT-2niveaux'!B10="QM","Questionner le monde",IF('EDT-2niveaux'!B10="LV","Langue vivante",IF('EDT-2niveaux'!B10="APC","APC",""))))))))))))))))))))))))))</f>
        <v/>
      </c>
      <c r="D6" s="14" t="str">
        <f t="shared" si="0"/>
        <v/>
      </c>
      <c r="E6" s="101">
        <f>'EDT-2niveaux'!C10</f>
        <v>0</v>
      </c>
      <c r="F6" s="14" t="str">
        <f>IF('EDT-2niveaux'!C10="O","FRANCAIS"&amp;CHAR(10)&amp;"Orthographe",IF('EDT-2niveaux'!C10="rec","RECREATION",IF('EDT-2niveaux'!C10="p","Pause méridienne",IF('EDT-2niveaux'!C10="G","FRANCAIS"&amp;CHAR(10)&amp;"Grammaire",IF('EDT-2niveaux'!C10="LC","FRANCAIS"&amp;CHAR(10)&amp;"Lect. et comp.de l'écrit",IF('EDT-2niveaux'!C10="M","MATHEMATIQUES",IF('EDT-2niveaux'!C10="CLA","FRANCAIS"&amp;CHAR(10)&amp;"Culture littéraire et artistiqueCulture litt. et art.",IF('EDT-2niveaux'!C10="F","FRANCAIS",IF('EDT-2niveaux'!C10="E","FRANCAIS"&amp;CHAR(10)&amp;"Ecriture",IF('EDT-2niveaux'!C10="L","FRANCAIS"&amp;CHAR(10)&amp;"Lexique",IF('EDT-2niveaux'!C10="LO","FRANCAIS"&amp;CHAR(10)&amp;"Langage oral",IF('EDT-2niveaux'!C10="CM","MATHEMATIQUES"&amp;CHAR(10)&amp;"Calcul mental",IF('EDT-2niveaux'!C10="EG","MATHEMATIQUES"&amp;CHAR(10)&amp;"Espace et Géométrie",IF('EDT-2niveaux'!C10="NC","MATHEMATIQUES"&amp;CHAR(10)&amp;"Nombres et calculs",IF('EDT-2niveaux'!C10="GM","MATHEMATIQUES"&amp;CHAR(10)&amp;"Grand. et mes.",IF('EDT-2niveaux'!C10="S","Sciences et technologie",IF('EDT-2niveaux'!C10="H","Histoire",IF('EDT-2niveaux'!C10="Geo","Géographie",IF('EDT-2niveaux'!C10="EMC","Enseig. mor. et civ.",IF('EDT-2niveaux'!C10="EPS","Educ. phys. et sportive",IF('EDT-2niveaux'!C10="EM","Educ. musicale",IF('EDT-2niveaux'!C10="AP","Arts plastiques",IF('EDT-2niveaux'!C10="HDA","Hist. des arts",IF('EDT-2niveaux'!C10="QM","Questionner le monde",IF('EDT-2niveaux'!C10="LV","Langue vivante",IF('EDT-2niveaux'!C10="APC","APC",""))))))))))))))))))))))))))</f>
        <v/>
      </c>
      <c r="G6" s="14" t="str">
        <f t="shared" si="1"/>
        <v/>
      </c>
      <c r="H6" s="101">
        <f>'EDT-2niveaux'!D10</f>
        <v>0</v>
      </c>
      <c r="I6" s="14" t="str">
        <f>IF('EDT-2niveaux'!D10="O","FRANCAIS"&amp;CHAR(10)&amp;"Orthographe",IF('EDT-2niveaux'!D10="rec","RECREATION",IF('EDT-2niveaux'!D10="p","Pause méridienne",IF('EDT-2niveaux'!D10="G","FRANCAIS"&amp;CHAR(10)&amp;"Grammaire",IF('EDT-2niveaux'!D10="LC","FRANCAIS"&amp;CHAR(10)&amp;"Lect. et comp.de l'écrit",IF('EDT-2niveaux'!D10="M","MATHEMATIQUES",IF('EDT-2niveaux'!D10="CLA","FRANCAIS"&amp;CHAR(10)&amp;"Culture litt. et art.",IF('EDT-2niveaux'!D10="F","FRANCAIS",IF('EDT-2niveaux'!D10="E","FRANCAIS"&amp;CHAR(10)&amp;"Ecriture",IF('EDT-2niveaux'!D10="L","FRANCAIS"&amp;CHAR(10)&amp;"Lexique",IF('EDT-2niveaux'!D10="LO","FRANCAIS"&amp;CHAR(10)&amp;"Langage oral",IF('EDT-2niveaux'!D10="CM","MATHEMATIQUES"&amp;CHAR(10)&amp;"Calcul mental",IF('EDT-2niveaux'!D10="EG","MATHEMATIQUES"&amp;CHAR(10)&amp;"Espace et Géométrie",IF('EDT-2niveaux'!D10="NC","MATHEMATIQUES"&amp;CHAR(10)&amp;"Nombres et calculs",IF('EDT-2niveaux'!D10="GM","MATHEMATIQUES"&amp;CHAR(10)&amp;"Grand. et mes.",IF('EDT-2niveaux'!D10="S","Sciences et technologie",IF('EDT-2niveaux'!D10="H","Histoire",IF('EDT-2niveaux'!D10="Geo","Géographie",IF('EDT-2niveaux'!D10="EMC","Enseig. mor. et civ.",IF('EDT-2niveaux'!D10="EPS","Educ. phys. et sportive",IF('EDT-2niveaux'!D10="EM","Educ. musicale",IF('EDT-2niveaux'!D10="AP","Arts plastiques",IF('EDT-2niveaux'!D10="HDA","Hist. des arts",IF('EDT-2niveaux'!D10="QM","Questionner le monde",IF('EDT-2niveaux'!D10="LV","Langue vivante",IF('EDT-2niveaux'!D10="APC","APC",""))))))))))))))))))))))))))</f>
        <v/>
      </c>
      <c r="J6" s="14" t="str">
        <f t="shared" si="2"/>
        <v/>
      </c>
      <c r="K6" s="101">
        <f>'EDT-2niveaux'!E10</f>
        <v>0</v>
      </c>
      <c r="L6" s="14" t="str">
        <f>IF('EDT-2niveaux'!E10="O","FRANCAIS"&amp;CHAR(10)&amp;"Orthographe",IF('EDT-2niveaux'!E10="rec","RECREATION",IF('EDT-2niveaux'!E10="p","Pause méridienne",IF('EDT-2niveaux'!E10="G","FRANCAIS"&amp;CHAR(10)&amp;"Grammaire",IF('EDT-2niveaux'!E10="LC","FRANCAIS"&amp;CHAR(10)&amp;"Lect. et comp.de l'écrit",IF('EDT-2niveaux'!E10="M","MATHEMATIQUES",IF('EDT-2niveaux'!E10="CLA","FRANCAIS"&amp;CHAR(10)&amp;"Culture litt. et art.",IF('EDT-2niveaux'!E10="F","FRANCAIS",IF('EDT-2niveaux'!E10="E","FRANCAIS"&amp;CHAR(10)&amp;"Ecriture",IF('EDT-2niveaux'!E10="L","FRANCAIS"&amp;CHAR(10)&amp;"Lexique",IF('EDT-2niveaux'!E10="LO","FRANCAIS"&amp;CHAR(10)&amp;"Langage oral",IF('EDT-2niveaux'!E10="CM","MATHEMATIQUES"&amp;CHAR(10)&amp;"Calcul mental",IF('EDT-2niveaux'!E10="EG","MATHEMATIQUES"&amp;CHAR(10)&amp;"Espace et Géométrie",IF('EDT-2niveaux'!E10="NC","MATHEMATIQUES"&amp;CHAR(10)&amp;"Nombres et calculs",IF('EDT-2niveaux'!E10="GM","MATHEMATIQUES"&amp;CHAR(10)&amp;"Grand. et mes.",IF('EDT-2niveaux'!E10="S","Sciences et technologie",IF('EDT-2niveaux'!E10="H","Histoire",IF('EDT-2niveaux'!E10="Geo","Géographie",IF('EDT-2niveaux'!E10="EMC","Enseig. mor. et civ.",IF('EDT-2niveaux'!E10="EPS","Educ. phys. et sportive",IF('EDT-2niveaux'!E10="EM","Educ. musicale",IF('EDT-2niveaux'!E10="AP","Arts plastiques",IF('EDT-2niveaux'!E10="HDA","Hist. des arts",IF('EDT-2niveaux'!E10="QM","Questionner le monde",IF('EDT-2niveaux'!E10="LV","Langue vivante",IF('EDT-2niveaux'!E10="APC","APC",""))))))))))))))))))))))))))</f>
        <v/>
      </c>
      <c r="M6" s="14" t="str">
        <f t="shared" si="3"/>
        <v/>
      </c>
      <c r="N6" s="101">
        <f>'EDT-2niveaux'!F10</f>
        <v>0</v>
      </c>
      <c r="O6" s="14" t="str">
        <f>IF('EDT-2niveaux'!F10="O","FRANCAIS"&amp;CHAR(10)&amp;"Orthographe",IF('EDT-2niveaux'!F10="rec","RECREATION",IF('EDT-2niveaux'!F10="p","Pause méridienne",IF('EDT-2niveaux'!F10="G","FRANCAIS"&amp;CHAR(10)&amp;"Grammaire",IF('EDT-2niveaux'!F10="LC","FRANCAIS"&amp;CHAR(10)&amp;"Lect. et comp.de l'écrit",IF('EDT-2niveaux'!F10="M","MATHEMATIQUES",IF('EDT-2niveaux'!F10="CLA","FRANCAIS"&amp;CHAR(10)&amp;"Culture litt. et art.",IF('EDT-2niveaux'!F10="F","FRANCAIS",IF('EDT-2niveaux'!F10="E","FRANCAIS"&amp;CHAR(10)&amp;"Ecriture",IF('EDT-2niveaux'!F10="L","FRANCAIS"&amp;CHAR(10)&amp;"Lexique",IF('EDT-2niveaux'!F10="LO","FRANCAIS"&amp;CHAR(10)&amp;"Langage oral",IF('EDT-2niveaux'!F10="CM","MATHEMATIQUES"&amp;CHAR(10)&amp;"Calcul mental",IF('EDT-2niveaux'!F10="EG","MATHEMATIQUES"&amp;CHAR(10)&amp;"Espace et Géométrie",IF('EDT-2niveaux'!F10="NC","MATHEMATIQUES"&amp;CHAR(10)&amp;"Nombres et calculs",IF('EDT-2niveaux'!F10="GM","MATHEMATIQUES"&amp;CHAR(10)&amp;"Grand. et mes.",IF('EDT-2niveaux'!F10="S","Sciences et technologie",IF('EDT-2niveaux'!F10="H","Histoire",IF('EDT-2niveaux'!F10="Geo","Géographie",IF('EDT-2niveaux'!F10="EMC","Enseig. mor. et civ.",IF('EDT-2niveaux'!F10="EPS","Educ. phys. et sportive",IF('EDT-2niveaux'!F10="EM","Educ. musicale",IF('EDT-2niveaux'!F10="AP","Arts plastiques",IF('EDT-2niveaux'!F10="HDA","Hist. des arts",IF('EDT-2niveaux'!F10="QM","Questionner le monde",IF('EDT-2niveaux'!F10="LV","Langue vivante",IF('EDT-2niveaux'!F10="APC","APC",""))))))))))))))))))))))))))</f>
        <v/>
      </c>
      <c r="P6" s="14" t="str">
        <f t="shared" si="4"/>
        <v/>
      </c>
      <c r="Q6" s="101">
        <f>'EDT-2niveaux'!G10</f>
        <v>0</v>
      </c>
      <c r="R6" s="14" t="str">
        <f>IF('EDT-2niveaux'!G10="O","FRANCAIS"&amp;CHAR(10)&amp;"Orthographe",IF('EDT-2niveaux'!G10="rec","RECREATION",IF('EDT-2niveaux'!G10="p","Pause méridienne",IF('EDT-2niveaux'!G10="G","FRANCAIS"&amp;CHAR(10)&amp;"Grammaire",IF('EDT-2niveaux'!G10="LC","FRANCAIS"&amp;CHAR(10)&amp;"Lect. et comp.de l'écrit",IF('EDT-2niveaux'!G10="M","MATHEMATIQUES",IF('EDT-2niveaux'!G10="CLA","FRANCAIS"&amp;CHAR(10)&amp;"Culture litt. et art.",IF('EDT-2niveaux'!G10="F","FRANCAIS",IF('EDT-2niveaux'!G10="E","FRANCAIS"&amp;CHAR(10)&amp;"Ecriture",IF('EDT-2niveaux'!G10="L","FRANCAIS"&amp;CHAR(10)&amp;"Lexique",IF('EDT-2niveaux'!G10="LO","FRANCAIS"&amp;CHAR(10)&amp;"Langage oral",IF('EDT-2niveaux'!G10="CM","MATHEMATIQUES"&amp;CHAR(10)&amp;"Calcul mental",IF('EDT-2niveaux'!G10="EG","MATHEMATIQUES"&amp;CHAR(10)&amp;"Espace et Géométrie",IF('EDT-2niveaux'!G10="NC","MATHEMATIQUES"&amp;CHAR(10)&amp;"Nombres et calculs",IF('EDT-2niveaux'!G10="GM","MATHEMATIQUES"&amp;CHAR(10)&amp;"Grand. et mes.",IF('EDT-2niveaux'!G10="S","Sciences et technologie",IF('EDT-2niveaux'!G10="H","Histoire",IF('EDT-2niveaux'!G10="Geo","Géographie",IF('EDT-2niveaux'!G10="EMC","Enseig. mor. et civ.",IF('EDT-2niveaux'!G10="EPS","Educ. phys. et sportive",IF('EDT-2niveaux'!G10="EM","Educ. musicale",IF('EDT-2niveaux'!G10="AP","Arts plastiques",IF('EDT-2niveaux'!G10="HDA","Hist. des arts",IF('EDT-2niveaux'!G10="QM","Questionner le monde",IF('EDT-2niveaux'!G10="LV","Langue vivante",IF('EDT-2niveaux'!G10="APC","APC",""))))))))))))))))))))))))))</f>
        <v/>
      </c>
      <c r="S6" s="148" t="str">
        <f t="shared" si="5"/>
        <v/>
      </c>
      <c r="T6" s="101">
        <f>'EDT-2niveaux'!H10</f>
        <v>0</v>
      </c>
      <c r="U6" s="14" t="str">
        <f>IF('EDT-2niveaux'!H10="O","FRANCAIS"&amp;CHAR(10)&amp;"Orthographe",IF('EDT-2niveaux'!H10="rec","RECREATION",IF('EDT-2niveaux'!H10="p","Pause méridienne",IF('EDT-2niveaux'!H10="G","FRANCAIS"&amp;CHAR(10)&amp;"Grammaire",IF('EDT-2niveaux'!H10="LC","FRANCAIS"&amp;CHAR(10)&amp;"Lect. et comp.de l'écrit",IF('EDT-2niveaux'!H10="M","MATHEMATIQUES",IF('EDT-2niveaux'!H10="CLA","FRANCAIS"&amp;CHAR(10)&amp;"Culture litt. et art.",IF('EDT-2niveaux'!H10="F","FRANCAIS",IF('EDT-2niveaux'!H10="E","FRANCAIS"&amp;CHAR(10)&amp;"Ecriture",IF('EDT-2niveaux'!H10="L","FRANCAIS"&amp;CHAR(10)&amp;"Lexique",IF('EDT-2niveaux'!H10="LO","FRANCAIS"&amp;CHAR(10)&amp;"Langage oral",IF('EDT-2niveaux'!H10="CM","MATHEMATIQUES"&amp;CHAR(10)&amp;"Calcul mental",IF('EDT-2niveaux'!H10="EG","MATHEMATIQUES"&amp;CHAR(10)&amp;"Espace et Géométrie",IF('EDT-2niveaux'!H10="NC","MATHEMATIQUES"&amp;CHAR(10)&amp;"Nombres et calculs",IF('EDT-2niveaux'!H10="GM","MATHEMATIQUES"&amp;CHAR(10)&amp;"Grand. et mes.",IF('EDT-2niveaux'!H10="S","Sciences et technologie",IF('EDT-2niveaux'!H10="H","Histoire",IF('EDT-2niveaux'!H10="Geo","Géographie",IF('EDT-2niveaux'!H10="EMC","Enseig. mor. et civ.",IF('EDT-2niveaux'!H10="EPS","Educ. phys. et sportive",IF('EDT-2niveaux'!H10="EM","Educ. musicale",IF('EDT-2niveaux'!H10="AP","Arts plastiques",IF('EDT-2niveaux'!H10="HDA","Hist. des arts",IF('EDT-2niveaux'!H10="QM","Questionner le monde",IF('EDT-2niveaux'!H10="LV","Langue vivante",IF('EDT-2niveaux'!H10="APC","APC",""))))))))))))))))))))))))))</f>
        <v/>
      </c>
      <c r="V6" s="14" t="str">
        <f t="shared" si="6"/>
        <v/>
      </c>
      <c r="W6" s="101">
        <f>'EDT-2niveaux'!I10</f>
        <v>0</v>
      </c>
      <c r="X6" s="14" t="str">
        <f>IF('EDT-2niveaux'!I10="O","FRANCAIS"&amp;CHAR(10)&amp;"Orthographe",IF('EDT-2niveaux'!I10="rec","RECREATION",IF('EDT-2niveaux'!I10="p","Pause méridienne",IF('EDT-2niveaux'!I10="G","FRANCAIS"&amp;CHAR(10)&amp;"Grammaire",IF('EDT-2niveaux'!I10="LC","FRANCAIS"&amp;CHAR(10)&amp;"Lect. et comp.de l'écrit",IF('EDT-2niveaux'!I10="M","MATHEMATIQUES",IF('EDT-2niveaux'!I10="CLA","FRANCAIS"&amp;CHAR(10)&amp;"Culture litt. et art.",IF('EDT-2niveaux'!I10="F","FRANCAIS",IF('EDT-2niveaux'!I10="E","FRANCAIS"&amp;CHAR(10)&amp;"Ecriture",IF('EDT-2niveaux'!I10="L","FRANCAIS"&amp;CHAR(10)&amp;"Lexique",IF('EDT-2niveaux'!I10="LO","FRANCAIS"&amp;CHAR(10)&amp;"Langage oral",IF('EDT-2niveaux'!I10="CM","MATHEMATIQUES"&amp;CHAR(10)&amp;"Calcul mental",IF('EDT-2niveaux'!I10="EG","MATHEMATIQUES"&amp;CHAR(10)&amp;"Espace et Géométrie",IF('EDT-2niveaux'!I10="NC","MATHEMATIQUES"&amp;CHAR(10)&amp;"Nombres et calculs",IF('EDT-2niveaux'!I10="GM","MATHEMATIQUES"&amp;CHAR(10)&amp;"Grand. et mes.",IF('EDT-2niveaux'!I10="S","Sciences et technologie",IF('EDT-2niveaux'!I10="H","Histoire",IF('EDT-2niveaux'!I10="Geo","Géographie",IF('EDT-2niveaux'!I10="EMC","Enseig. mor. et civ.",IF('EDT-2niveaux'!I10="EPS","Educ. phys. et sportive",IF('EDT-2niveaux'!I10="EM","Educ. musicale",IF('EDT-2niveaux'!I10="AP","Arts plastiques",IF('EDT-2niveaux'!I10="HDA","Hist. des arts",IF('EDT-2niveaux'!I10="QM","Questionner le monde",IF('EDT-2niveaux'!I10="LV","Langue vivante",IF('EDT-2niveaux'!I10="APC","APC",""))))))))))))))))))))))))))</f>
        <v/>
      </c>
      <c r="Y6" s="14" t="str">
        <f t="shared" si="7"/>
        <v/>
      </c>
      <c r="Z6" s="101">
        <f>'EDT-2niveaux'!J10</f>
        <v>0</v>
      </c>
      <c r="AA6" s="14" t="str">
        <f>IF('EDT-2niveaux'!J10="O","FRANCAIS"&amp;CHAR(10)&amp;"Orthographe",IF('EDT-2niveaux'!J10="rec","RECREATION",IF('EDT-2niveaux'!J10="p","Pause méridienne",IF('EDT-2niveaux'!J10="G","FRANCAIS"&amp;CHAR(10)&amp;"Grammaire",IF('EDT-2niveaux'!J10="LC","FRANCAIS"&amp;CHAR(10)&amp;"Lect. et comp.de l'écrit",IF('EDT-2niveaux'!J10="M","MATHEMATIQUES",IF('EDT-2niveaux'!J10="CLA","FRANCAIS"&amp;CHAR(10)&amp;"Culture littéraire et artistiqueCulture litt. et art.",IF('EDT-2niveaux'!J10="F","FRANCAIS",IF('EDT-2niveaux'!J10="E","FRANCAIS"&amp;CHAR(10)&amp;"Ecriture",IF('EDT-2niveaux'!J10="L","FRANCAIS"&amp;CHAR(10)&amp;"Lexique",IF('EDT-2niveaux'!J10="LO","FRANCAIS"&amp;CHAR(10)&amp;"Langage oral",IF('EDT-2niveaux'!J10="CM","MATHEMATIQUES"&amp;CHAR(10)&amp;"Calcul mental",IF('EDT-2niveaux'!J10="EG","MATHEMATIQUES"&amp;CHAR(10)&amp;"Espace et Géométrie",IF('EDT-2niveaux'!J10="NC","MATHEMATIQUES"&amp;CHAR(10)&amp;"Nombres et calculs",IF('EDT-2niveaux'!J10="GM","MATHEMATIQUES"&amp;CHAR(10)&amp;"Grand. et mes.",IF('EDT-2niveaux'!J10="S","Sciences et technologie",IF('EDT-2niveaux'!J10="H","Histoire",IF('EDT-2niveaux'!J10="Geo","Géographie",IF('EDT-2niveaux'!J10="EMC","Enseig. mor. et civ.",IF('EDT-2niveaux'!J10="EPS","Educ. phys. et sportive",IF('EDT-2niveaux'!J10="EM","Educ. musicale",IF('EDT-2niveaux'!J10="AP","Arts plastiques",IF('EDT-2niveaux'!J10="HDA","Hist. des arts",IF('EDT-2niveaux'!J10="QM","Questionner le monde",IF('EDT-2niveaux'!J10="LV","Langue vivante",IF('EDT-2niveaux'!J10="APC","APC",""))))))))))))))))))))))))))</f>
        <v/>
      </c>
      <c r="AB6" s="49" t="str">
        <f t="shared" si="8"/>
        <v/>
      </c>
      <c r="AC6" s="101">
        <f>'EDT-2niveaux'!K10</f>
        <v>0</v>
      </c>
      <c r="AD6" s="14" t="str">
        <f>IF('EDT-2niveaux'!K10="O","FRANCAIS"&amp;CHAR(10)&amp;"Orthographe",IF('EDT-2niveaux'!K10="rec","RECREATION",IF('EDT-2niveaux'!K10="p","Pause méridienne",IF('EDT-2niveaux'!K10="G","FRANCAIS"&amp;CHAR(10)&amp;"Grammaire",IF('EDT-2niveaux'!K10="LC","FRANCAIS"&amp;CHAR(10)&amp;"Lect. et comp.de l'écrit",IF('EDT-2niveaux'!K10="M","MATHEMATIQUES",IF('EDT-2niveaux'!K10="CLA","FRANCAIS"&amp;CHAR(10)&amp;"Culture litt. et art.",IF('EDT-2niveaux'!K10="F","FRANCAIS",IF('EDT-2niveaux'!K10="E","FRANCAIS"&amp;CHAR(10)&amp;"Ecriture",IF('EDT-2niveaux'!K10="L","FRANCAIS"&amp;CHAR(10)&amp;"Lexique",IF('EDT-2niveaux'!K10="LO","FRANCAIS"&amp;CHAR(10)&amp;"Langage oral",IF('EDT-2niveaux'!K10="CM","MATHEMATIQUES"&amp;CHAR(10)&amp;"Calcul mental",IF('EDT-2niveaux'!K10="EG","MATHEMATIQUES"&amp;CHAR(10)&amp;"Espace et Géométrie",IF('EDT-2niveaux'!K10="NC","MATHEMATIQUES"&amp;CHAR(10)&amp;"Nombres et calculs",IF('EDT-2niveaux'!K10="GM","MATHEMATIQUES"&amp;CHAR(10)&amp;"Grand. et mes.",IF('EDT-2niveaux'!K10="S","Sciences et technologie",IF('EDT-2niveaux'!K10="H","Histoire",IF('EDT-2niveaux'!K10="Geo","Géographie",IF('EDT-2niveaux'!K10="EMC","Enseig. mor. et civ.",IF('EDT-2niveaux'!K10="EPS","Educ. phys. et sportive",IF('EDT-2niveaux'!K10="EM","Educ. musicale",IF('EDT-2niveaux'!K10="AP","Arts plastiques",IF('EDT-2niveaux'!K10="HDA","Hist. des arts",IF('EDT-2niveaux'!K10="QM","Questionner le monde",IF('EDT-2niveaux'!K10="LV","Langue vivante",IF('EDT-2niveaux'!K10="APC","APC",""))))))))))))))))))))))))))</f>
        <v/>
      </c>
      <c r="AE6" s="49" t="str">
        <f t="shared" si="9"/>
        <v/>
      </c>
      <c r="AG6" s="44"/>
      <c r="AH6" s="165">
        <f>COUNTIF(B$4:B$150,$AG6)*'POUR COMMENCER'!$H$29</f>
        <v>0.51041666666666663</v>
      </c>
      <c r="AI6" s="165">
        <f>COUNTIF(H$4:H$150,$AG6)*'POUR COMMENCER'!$H$29</f>
        <v>0.51041666666666663</v>
      </c>
      <c r="AJ6" s="165">
        <f>COUNTIF(N$4:N$150,$AG6)*'POUR COMMENCER'!$H$29</f>
        <v>0.51041666666666663</v>
      </c>
      <c r="AK6" s="165">
        <f>COUNTIF(T$4:T$150,$AG6)*'POUR COMMENCER'!$H$29</f>
        <v>0.51041666666666663</v>
      </c>
      <c r="AL6" s="165">
        <f>COUNTIF(Z$4:Z$150,$AG6)*'POUR COMMENCER'!$H$29</f>
        <v>0.51041666666666663</v>
      </c>
      <c r="AM6" s="56"/>
      <c r="AN6" s="197">
        <f>COUNTIF(E$4:E$150,$AG6)*'POUR COMMENCER'!$H$29</f>
        <v>0.51041666666666663</v>
      </c>
      <c r="AO6" s="165">
        <f>COUNTIF(K$4:K$150,$AG6)*'POUR COMMENCER'!$H$29</f>
        <v>0.51041666666666663</v>
      </c>
      <c r="AP6" s="165">
        <f>COUNTIF(Q$4:Q$150,$AG6)*'POUR COMMENCER'!$H$29</f>
        <v>0.51041666666666663</v>
      </c>
      <c r="AQ6" s="165">
        <f>COUNTIF(W$4:W$150,$AG6)*'POUR COMMENCER'!$H$29</f>
        <v>0.51041666666666663</v>
      </c>
      <c r="AR6" s="165">
        <f>COUNTIF(AC$4:AC$150,$AG6)*'POUR COMMENCER'!$H$29</f>
        <v>0.51041666666666663</v>
      </c>
      <c r="AS6" s="52"/>
    </row>
    <row r="7" spans="1:45" x14ac:dyDescent="0.3">
      <c r="A7" s="4" t="e">
        <f>IF('POUR COMMENCER'!$E$14&gt;=A6,A6+'POUR COMMENCER'!$H$29,"")</f>
        <v>#VALUE!</v>
      </c>
      <c r="B7" s="101">
        <f>'EDT-2niveaux'!B11</f>
        <v>0</v>
      </c>
      <c r="C7" s="14" t="str">
        <f>IF('EDT-2niveaux'!B11="O","FRANCAIS"&amp;CHAR(10)&amp;"Orthographe",IF('EDT-2niveaux'!B11="rec","RECREATION",IF('EDT-2niveaux'!B11="p","Pause méridienne",IF('EDT-2niveaux'!B11="G","FRANCAIS"&amp;CHAR(10)&amp;"Grammaire",IF('EDT-2niveaux'!B11="LC","FRANCAIS"&amp;CHAR(10)&amp;"Lect. et comp.de l'écrit",IF('EDT-2niveaux'!B11="M","MATHEMATIQUES",IF('EDT-2niveaux'!B11="CLA","FRANCAIS"&amp;CHAR(10)&amp;"Culture litt. et art.",IF('EDT-2niveaux'!B11="F","FRANCAIS",IF('EDT-2niveaux'!B11="E","FRANCAIS"&amp;CHAR(10)&amp;"Ecriture",IF('EDT-2niveaux'!B11="L","FRANCAIS"&amp;CHAR(10)&amp;"Lexique",IF('EDT-2niveaux'!B11="LO","FRANCAIS"&amp;CHAR(10)&amp;"Langage oral",IF('EDT-2niveaux'!B11="CM","MATHEMATIQUES"&amp;CHAR(10)&amp;"Calcul mental",IF('EDT-2niveaux'!B11="EG","MATHEMATIQUES"&amp;CHAR(10)&amp;"Espace et Géométrie",IF('EDT-2niveaux'!B11="NC","MATHEMATIQUES"&amp;CHAR(10)&amp;"Nombres et calculs",IF('EDT-2niveaux'!B11="GM","MATHEMATIQUES"&amp;CHAR(10)&amp;"Grand. et mes.",IF('EDT-2niveaux'!B11="S","Sciences et technologie",IF('EDT-2niveaux'!B11="H","Histoire",IF('EDT-2niveaux'!B11="Geo","Géographie",IF('EDT-2niveaux'!B11="EMC","Enseig. mor. et civ.",IF('EDT-2niveaux'!B11="EPS","Educ. phys. et sportive",IF('EDT-2niveaux'!B11="EM","Educ. musicale",IF('EDT-2niveaux'!B11="AP","Arts plastiques",IF('EDT-2niveaux'!B11="HDA","Hist. des arts",IF('EDT-2niveaux'!B11="QM","Questionner le monde",IF('EDT-2niveaux'!B11="LV","Langue vivante",IF('EDT-2niveaux'!B11="APC","APC",""))))))))))))))))))))))))))</f>
        <v/>
      </c>
      <c r="D7" s="14" t="str">
        <f t="shared" si="0"/>
        <v/>
      </c>
      <c r="E7" s="101">
        <f>'EDT-2niveaux'!C11</f>
        <v>0</v>
      </c>
      <c r="F7" s="14" t="str">
        <f>IF('EDT-2niveaux'!C11="O","FRANCAIS"&amp;CHAR(10)&amp;"Orthographe",IF('EDT-2niveaux'!C11="rec","RECREATION",IF('EDT-2niveaux'!C11="p","Pause méridienne",IF('EDT-2niveaux'!C11="G","FRANCAIS"&amp;CHAR(10)&amp;"Grammaire",IF('EDT-2niveaux'!C11="LC","FRANCAIS"&amp;CHAR(10)&amp;"Lect. et comp.de l'écrit",IF('EDT-2niveaux'!C11="M","MATHEMATIQUES",IF('EDT-2niveaux'!C11="CLA","FRANCAIS"&amp;CHAR(10)&amp;"Culture littéraire et artistiqueCulture litt. et art.",IF('EDT-2niveaux'!C11="F","FRANCAIS",IF('EDT-2niveaux'!C11="E","FRANCAIS"&amp;CHAR(10)&amp;"Ecriture",IF('EDT-2niveaux'!C11="L","FRANCAIS"&amp;CHAR(10)&amp;"Lexique",IF('EDT-2niveaux'!C11="LO","FRANCAIS"&amp;CHAR(10)&amp;"Langage oral",IF('EDT-2niveaux'!C11="CM","MATHEMATIQUES"&amp;CHAR(10)&amp;"Calcul mental",IF('EDT-2niveaux'!C11="EG","MATHEMATIQUES"&amp;CHAR(10)&amp;"Espace et Géométrie",IF('EDT-2niveaux'!C11="NC","MATHEMATIQUES"&amp;CHAR(10)&amp;"Nombres et calculs",IF('EDT-2niveaux'!C11="GM","MATHEMATIQUES"&amp;CHAR(10)&amp;"Grand. et mes.",IF('EDT-2niveaux'!C11="S","Sciences et technologie",IF('EDT-2niveaux'!C11="H","Histoire",IF('EDT-2niveaux'!C11="Geo","Géographie",IF('EDT-2niveaux'!C11="EMC","Enseig. mor. et civ.",IF('EDT-2niveaux'!C11="EPS","Educ. phys. et sportive",IF('EDT-2niveaux'!C11="EM","Educ. musicale",IF('EDT-2niveaux'!C11="AP","Arts plastiques",IF('EDT-2niveaux'!C11="HDA","Hist. des arts",IF('EDT-2niveaux'!C11="QM","Questionner le monde",IF('EDT-2niveaux'!C11="LV","Langue vivante",IF('EDT-2niveaux'!C11="APC","APC",""))))))))))))))))))))))))))</f>
        <v/>
      </c>
      <c r="G7" s="14" t="str">
        <f t="shared" si="1"/>
        <v/>
      </c>
      <c r="H7" s="101">
        <f>'EDT-2niveaux'!D11</f>
        <v>0</v>
      </c>
      <c r="I7" s="14" t="str">
        <f>IF('EDT-2niveaux'!D11="O","FRANCAIS"&amp;CHAR(10)&amp;"Orthographe",IF('EDT-2niveaux'!D11="rec","RECREATION",IF('EDT-2niveaux'!D11="p","Pause méridienne",IF('EDT-2niveaux'!D11="G","FRANCAIS"&amp;CHAR(10)&amp;"Grammaire",IF('EDT-2niveaux'!D11="LC","FRANCAIS"&amp;CHAR(10)&amp;"Lect. et comp.de l'écrit",IF('EDT-2niveaux'!D11="M","MATHEMATIQUES",IF('EDT-2niveaux'!D11="CLA","FRANCAIS"&amp;CHAR(10)&amp;"Culture litt. et art.",IF('EDT-2niveaux'!D11="F","FRANCAIS",IF('EDT-2niveaux'!D11="E","FRANCAIS"&amp;CHAR(10)&amp;"Ecriture",IF('EDT-2niveaux'!D11="L","FRANCAIS"&amp;CHAR(10)&amp;"Lexique",IF('EDT-2niveaux'!D11="LO","FRANCAIS"&amp;CHAR(10)&amp;"Langage oral",IF('EDT-2niveaux'!D11="CM","MATHEMATIQUES"&amp;CHAR(10)&amp;"Calcul mental",IF('EDT-2niveaux'!D11="EG","MATHEMATIQUES"&amp;CHAR(10)&amp;"Espace et Géométrie",IF('EDT-2niveaux'!D11="NC","MATHEMATIQUES"&amp;CHAR(10)&amp;"Nombres et calculs",IF('EDT-2niveaux'!D11="GM","MATHEMATIQUES"&amp;CHAR(10)&amp;"Grand. et mes.",IF('EDT-2niveaux'!D11="S","Sciences et technologie",IF('EDT-2niveaux'!D11="H","Histoire",IF('EDT-2niveaux'!D11="Geo","Géographie",IF('EDT-2niveaux'!D11="EMC","Enseig. mor. et civ.",IF('EDT-2niveaux'!D11="EPS","Educ. phys. et sportive",IF('EDT-2niveaux'!D11="EM","Educ. musicale",IF('EDT-2niveaux'!D11="AP","Arts plastiques",IF('EDT-2niveaux'!D11="HDA","Hist. des arts",IF('EDT-2niveaux'!D11="QM","Questionner le monde",IF('EDT-2niveaux'!D11="LV","Langue vivante",IF('EDT-2niveaux'!D11="APC","APC",""))))))))))))))))))))))))))</f>
        <v/>
      </c>
      <c r="J7" s="14" t="str">
        <f t="shared" si="2"/>
        <v/>
      </c>
      <c r="K7" s="101">
        <f>'EDT-2niveaux'!E11</f>
        <v>0</v>
      </c>
      <c r="L7" s="14" t="str">
        <f>IF('EDT-2niveaux'!E11="O","FRANCAIS"&amp;CHAR(10)&amp;"Orthographe",IF('EDT-2niveaux'!E11="rec","RECREATION",IF('EDT-2niveaux'!E11="p","Pause méridienne",IF('EDT-2niveaux'!E11="G","FRANCAIS"&amp;CHAR(10)&amp;"Grammaire",IF('EDT-2niveaux'!E11="LC","FRANCAIS"&amp;CHAR(10)&amp;"Lect. et comp.de l'écrit",IF('EDT-2niveaux'!E11="M","MATHEMATIQUES",IF('EDT-2niveaux'!E11="CLA","FRANCAIS"&amp;CHAR(10)&amp;"Culture litt. et art.",IF('EDT-2niveaux'!E11="F","FRANCAIS",IF('EDT-2niveaux'!E11="E","FRANCAIS"&amp;CHAR(10)&amp;"Ecriture",IF('EDT-2niveaux'!E11="L","FRANCAIS"&amp;CHAR(10)&amp;"Lexique",IF('EDT-2niveaux'!E11="LO","FRANCAIS"&amp;CHAR(10)&amp;"Langage oral",IF('EDT-2niveaux'!E11="CM","MATHEMATIQUES"&amp;CHAR(10)&amp;"Calcul mental",IF('EDT-2niveaux'!E11="EG","MATHEMATIQUES"&amp;CHAR(10)&amp;"Espace et Géométrie",IF('EDT-2niveaux'!E11="NC","MATHEMATIQUES"&amp;CHAR(10)&amp;"Nombres et calculs",IF('EDT-2niveaux'!E11="GM","MATHEMATIQUES"&amp;CHAR(10)&amp;"Grand. et mes.",IF('EDT-2niveaux'!E11="S","Sciences et technologie",IF('EDT-2niveaux'!E11="H","Histoire",IF('EDT-2niveaux'!E11="Geo","Géographie",IF('EDT-2niveaux'!E11="EMC","Enseig. mor. et civ.",IF('EDT-2niveaux'!E11="EPS","Educ. phys. et sportive",IF('EDT-2niveaux'!E11="EM","Educ. musicale",IF('EDT-2niveaux'!E11="AP","Arts plastiques",IF('EDT-2niveaux'!E11="HDA","Hist. des arts",IF('EDT-2niveaux'!E11="QM","Questionner le monde",IF('EDT-2niveaux'!E11="LV","Langue vivante",IF('EDT-2niveaux'!E11="APC","APC",""))))))))))))))))))))))))))</f>
        <v/>
      </c>
      <c r="M7" s="14" t="str">
        <f t="shared" si="3"/>
        <v/>
      </c>
      <c r="N7" s="101">
        <f>'EDT-2niveaux'!F11</f>
        <v>0</v>
      </c>
      <c r="O7" s="14" t="str">
        <f>IF('EDT-2niveaux'!F11="O","FRANCAIS"&amp;CHAR(10)&amp;"Orthographe",IF('EDT-2niveaux'!F11="rec","RECREATION",IF('EDT-2niveaux'!F11="p","Pause méridienne",IF('EDT-2niveaux'!F11="G","FRANCAIS"&amp;CHAR(10)&amp;"Grammaire",IF('EDT-2niveaux'!F11="LC","FRANCAIS"&amp;CHAR(10)&amp;"Lect. et comp.de l'écrit",IF('EDT-2niveaux'!F11="M","MATHEMATIQUES",IF('EDT-2niveaux'!F11="CLA","FRANCAIS"&amp;CHAR(10)&amp;"Culture litt. et art.",IF('EDT-2niveaux'!F11="F","FRANCAIS",IF('EDT-2niveaux'!F11="E","FRANCAIS"&amp;CHAR(10)&amp;"Ecriture",IF('EDT-2niveaux'!F11="L","FRANCAIS"&amp;CHAR(10)&amp;"Lexique",IF('EDT-2niveaux'!F11="LO","FRANCAIS"&amp;CHAR(10)&amp;"Langage oral",IF('EDT-2niveaux'!F11="CM","MATHEMATIQUES"&amp;CHAR(10)&amp;"Calcul mental",IF('EDT-2niveaux'!F11="EG","MATHEMATIQUES"&amp;CHAR(10)&amp;"Espace et Géométrie",IF('EDT-2niveaux'!F11="NC","MATHEMATIQUES"&amp;CHAR(10)&amp;"Nombres et calculs",IF('EDT-2niveaux'!F11="GM","MATHEMATIQUES"&amp;CHAR(10)&amp;"Grand. et mes.",IF('EDT-2niveaux'!F11="S","Sciences et technologie",IF('EDT-2niveaux'!F11="H","Histoire",IF('EDT-2niveaux'!F11="Geo","Géographie",IF('EDT-2niveaux'!F11="EMC","Enseig. mor. et civ.",IF('EDT-2niveaux'!F11="EPS","Educ. phys. et sportive",IF('EDT-2niveaux'!F11="EM","Educ. musicale",IF('EDT-2niveaux'!F11="AP","Arts plastiques",IF('EDT-2niveaux'!F11="HDA","Hist. des arts",IF('EDT-2niveaux'!F11="QM","Questionner le monde",IF('EDT-2niveaux'!F11="LV","Langue vivante",IF('EDT-2niveaux'!F11="APC","APC",""))))))))))))))))))))))))))</f>
        <v/>
      </c>
      <c r="P7" s="14" t="str">
        <f t="shared" si="4"/>
        <v/>
      </c>
      <c r="Q7" s="101">
        <f>'EDT-2niveaux'!G11</f>
        <v>0</v>
      </c>
      <c r="R7" s="14" t="str">
        <f>IF('EDT-2niveaux'!G11="O","FRANCAIS"&amp;CHAR(10)&amp;"Orthographe",IF('EDT-2niveaux'!G11="rec","RECREATION",IF('EDT-2niveaux'!G11="p","Pause méridienne",IF('EDT-2niveaux'!G11="G","FRANCAIS"&amp;CHAR(10)&amp;"Grammaire",IF('EDT-2niveaux'!G11="LC","FRANCAIS"&amp;CHAR(10)&amp;"Lect. et comp.de l'écrit",IF('EDT-2niveaux'!G11="M","MATHEMATIQUES",IF('EDT-2niveaux'!G11="CLA","FRANCAIS"&amp;CHAR(10)&amp;"Culture litt. et art.",IF('EDT-2niveaux'!G11="F","FRANCAIS",IF('EDT-2niveaux'!G11="E","FRANCAIS"&amp;CHAR(10)&amp;"Ecriture",IF('EDT-2niveaux'!G11="L","FRANCAIS"&amp;CHAR(10)&amp;"Lexique",IF('EDT-2niveaux'!G11="LO","FRANCAIS"&amp;CHAR(10)&amp;"Langage oral",IF('EDT-2niveaux'!G11="CM","MATHEMATIQUES"&amp;CHAR(10)&amp;"Calcul mental",IF('EDT-2niveaux'!G11="EG","MATHEMATIQUES"&amp;CHAR(10)&amp;"Espace et Géométrie",IF('EDT-2niveaux'!G11="NC","MATHEMATIQUES"&amp;CHAR(10)&amp;"Nombres et calculs",IF('EDT-2niveaux'!G11="GM","MATHEMATIQUES"&amp;CHAR(10)&amp;"Grand. et mes.",IF('EDT-2niveaux'!G11="S","Sciences et technologie",IF('EDT-2niveaux'!G11="H","Histoire",IF('EDT-2niveaux'!G11="Geo","Géographie",IF('EDT-2niveaux'!G11="EMC","Enseig. mor. et civ.",IF('EDT-2niveaux'!G11="EPS","Educ. phys. et sportive",IF('EDT-2niveaux'!G11="EM","Educ. musicale",IF('EDT-2niveaux'!G11="AP","Arts plastiques",IF('EDT-2niveaux'!G11="HDA","Hist. des arts",IF('EDT-2niveaux'!G11="QM","Questionner le monde",IF('EDT-2niveaux'!G11="LV","Langue vivante",IF('EDT-2niveaux'!G11="APC","APC",""))))))))))))))))))))))))))</f>
        <v/>
      </c>
      <c r="S7" s="148" t="str">
        <f t="shared" si="5"/>
        <v/>
      </c>
      <c r="T7" s="101">
        <f>'EDT-2niveaux'!H11</f>
        <v>0</v>
      </c>
      <c r="U7" s="14" t="str">
        <f>IF('EDT-2niveaux'!H11="O","FRANCAIS"&amp;CHAR(10)&amp;"Orthographe",IF('EDT-2niveaux'!H11="rec","RECREATION",IF('EDT-2niveaux'!H11="p","Pause méridienne",IF('EDT-2niveaux'!H11="G","FRANCAIS"&amp;CHAR(10)&amp;"Grammaire",IF('EDT-2niveaux'!H11="LC","FRANCAIS"&amp;CHAR(10)&amp;"Lect. et comp.de l'écrit",IF('EDT-2niveaux'!H11="M","MATHEMATIQUES",IF('EDT-2niveaux'!H11="CLA","FRANCAIS"&amp;CHAR(10)&amp;"Culture litt. et art.",IF('EDT-2niveaux'!H11="F","FRANCAIS",IF('EDT-2niveaux'!H11="E","FRANCAIS"&amp;CHAR(10)&amp;"Ecriture",IF('EDT-2niveaux'!H11="L","FRANCAIS"&amp;CHAR(10)&amp;"Lexique",IF('EDT-2niveaux'!H11="LO","FRANCAIS"&amp;CHAR(10)&amp;"Langage oral",IF('EDT-2niveaux'!H11="CM","MATHEMATIQUES"&amp;CHAR(10)&amp;"Calcul mental",IF('EDT-2niveaux'!H11="EG","MATHEMATIQUES"&amp;CHAR(10)&amp;"Espace et Géométrie",IF('EDT-2niveaux'!H11="NC","MATHEMATIQUES"&amp;CHAR(10)&amp;"Nombres et calculs",IF('EDT-2niveaux'!H11="GM","MATHEMATIQUES"&amp;CHAR(10)&amp;"Grand. et mes.",IF('EDT-2niveaux'!H11="S","Sciences et technologie",IF('EDT-2niveaux'!H11="H","Histoire",IF('EDT-2niveaux'!H11="Geo","Géographie",IF('EDT-2niveaux'!H11="EMC","Enseig. mor. et civ.",IF('EDT-2niveaux'!H11="EPS","Educ. phys. et sportive",IF('EDT-2niveaux'!H11="EM","Educ. musicale",IF('EDT-2niveaux'!H11="AP","Arts plastiques",IF('EDT-2niveaux'!H11="HDA","Hist. des arts",IF('EDT-2niveaux'!H11="QM","Questionner le monde",IF('EDT-2niveaux'!H11="LV","Langue vivante",IF('EDT-2niveaux'!H11="APC","APC",""))))))))))))))))))))))))))</f>
        <v/>
      </c>
      <c r="V7" s="14" t="str">
        <f t="shared" si="6"/>
        <v/>
      </c>
      <c r="W7" s="101">
        <f>'EDT-2niveaux'!I11</f>
        <v>0</v>
      </c>
      <c r="X7" s="14" t="str">
        <f>IF('EDT-2niveaux'!I11="O","FRANCAIS"&amp;CHAR(10)&amp;"Orthographe",IF('EDT-2niveaux'!I11="rec","RECREATION",IF('EDT-2niveaux'!I11="p","Pause méridienne",IF('EDT-2niveaux'!I11="G","FRANCAIS"&amp;CHAR(10)&amp;"Grammaire",IF('EDT-2niveaux'!I11="LC","FRANCAIS"&amp;CHAR(10)&amp;"Lect. et comp.de l'écrit",IF('EDT-2niveaux'!I11="M","MATHEMATIQUES",IF('EDT-2niveaux'!I11="CLA","FRANCAIS"&amp;CHAR(10)&amp;"Culture litt. et art.",IF('EDT-2niveaux'!I11="F","FRANCAIS",IF('EDT-2niveaux'!I11="E","FRANCAIS"&amp;CHAR(10)&amp;"Ecriture",IF('EDT-2niveaux'!I11="L","FRANCAIS"&amp;CHAR(10)&amp;"Lexique",IF('EDT-2niveaux'!I11="LO","FRANCAIS"&amp;CHAR(10)&amp;"Langage oral",IF('EDT-2niveaux'!I11="CM","MATHEMATIQUES"&amp;CHAR(10)&amp;"Calcul mental",IF('EDT-2niveaux'!I11="EG","MATHEMATIQUES"&amp;CHAR(10)&amp;"Espace et Géométrie",IF('EDT-2niveaux'!I11="NC","MATHEMATIQUES"&amp;CHAR(10)&amp;"Nombres et calculs",IF('EDT-2niveaux'!I11="GM","MATHEMATIQUES"&amp;CHAR(10)&amp;"Grand. et mes.",IF('EDT-2niveaux'!I11="S","Sciences et technologie",IF('EDT-2niveaux'!I11="H","Histoire",IF('EDT-2niveaux'!I11="Geo","Géographie",IF('EDT-2niveaux'!I11="EMC","Enseig. mor. et civ.",IF('EDT-2niveaux'!I11="EPS","Educ. phys. et sportive",IF('EDT-2niveaux'!I11="EM","Educ. musicale",IF('EDT-2niveaux'!I11="AP","Arts plastiques",IF('EDT-2niveaux'!I11="HDA","Hist. des arts",IF('EDT-2niveaux'!I11="QM","Questionner le monde",IF('EDT-2niveaux'!I11="LV","Langue vivante",IF('EDT-2niveaux'!I11="APC","APC",""))))))))))))))))))))))))))</f>
        <v/>
      </c>
      <c r="Y7" s="14" t="str">
        <f t="shared" si="7"/>
        <v/>
      </c>
      <c r="Z7" s="101">
        <f>'EDT-2niveaux'!J11</f>
        <v>0</v>
      </c>
      <c r="AA7" s="14" t="str">
        <f>IF('EDT-2niveaux'!J11="O","FRANCAIS"&amp;CHAR(10)&amp;"Orthographe",IF('EDT-2niveaux'!J11="rec","RECREATION",IF('EDT-2niveaux'!J11="p","Pause méridienne",IF('EDT-2niveaux'!J11="G","FRANCAIS"&amp;CHAR(10)&amp;"Grammaire",IF('EDT-2niveaux'!J11="LC","FRANCAIS"&amp;CHAR(10)&amp;"Lect. et comp.de l'écrit",IF('EDT-2niveaux'!J11="M","MATHEMATIQUES",IF('EDT-2niveaux'!J11="CLA","FRANCAIS"&amp;CHAR(10)&amp;"Culture littéraire et artistiqueCulture litt. et art.",IF('EDT-2niveaux'!J11="F","FRANCAIS",IF('EDT-2niveaux'!J11="E","FRANCAIS"&amp;CHAR(10)&amp;"Ecriture",IF('EDT-2niveaux'!J11="L","FRANCAIS"&amp;CHAR(10)&amp;"Lexique",IF('EDT-2niveaux'!J11="LO","FRANCAIS"&amp;CHAR(10)&amp;"Langage oral",IF('EDT-2niveaux'!J11="CM","MATHEMATIQUES"&amp;CHAR(10)&amp;"Calcul mental",IF('EDT-2niveaux'!J11="EG","MATHEMATIQUES"&amp;CHAR(10)&amp;"Espace et Géométrie",IF('EDT-2niveaux'!J11="NC","MATHEMATIQUES"&amp;CHAR(10)&amp;"Nombres et calculs",IF('EDT-2niveaux'!J11="GM","MATHEMATIQUES"&amp;CHAR(10)&amp;"Grand. et mes.",IF('EDT-2niveaux'!J11="S","Sciences et technologie",IF('EDT-2niveaux'!J11="H","Histoire",IF('EDT-2niveaux'!J11="Geo","Géographie",IF('EDT-2niveaux'!J11="EMC","Enseig. mor. et civ.",IF('EDT-2niveaux'!J11="EPS","Educ. phys. et sportive",IF('EDT-2niveaux'!J11="EM","Educ. musicale",IF('EDT-2niveaux'!J11="AP","Arts plastiques",IF('EDT-2niveaux'!J11="HDA","Hist. des arts",IF('EDT-2niveaux'!J11="QM","Questionner le monde",IF('EDT-2niveaux'!J11="LV","Langue vivante",IF('EDT-2niveaux'!J11="APC","APC",""))))))))))))))))))))))))))</f>
        <v/>
      </c>
      <c r="AB7" s="49" t="str">
        <f t="shared" si="8"/>
        <v/>
      </c>
      <c r="AC7" s="101">
        <f>'EDT-2niveaux'!K11</f>
        <v>0</v>
      </c>
      <c r="AD7" s="14" t="str">
        <f>IF('EDT-2niveaux'!K11="O","FRANCAIS"&amp;CHAR(10)&amp;"Orthographe",IF('EDT-2niveaux'!K11="rec","RECREATION",IF('EDT-2niveaux'!K11="p","Pause méridienne",IF('EDT-2niveaux'!K11="G","FRANCAIS"&amp;CHAR(10)&amp;"Grammaire",IF('EDT-2niveaux'!K11="LC","FRANCAIS"&amp;CHAR(10)&amp;"Lect. et comp.de l'écrit",IF('EDT-2niveaux'!K11="M","MATHEMATIQUES",IF('EDT-2niveaux'!K11="CLA","FRANCAIS"&amp;CHAR(10)&amp;"Culture litt. et art.",IF('EDT-2niveaux'!K11="F","FRANCAIS",IF('EDT-2niveaux'!K11="E","FRANCAIS"&amp;CHAR(10)&amp;"Ecriture",IF('EDT-2niveaux'!K11="L","FRANCAIS"&amp;CHAR(10)&amp;"Lexique",IF('EDT-2niveaux'!K11="LO","FRANCAIS"&amp;CHAR(10)&amp;"Langage oral",IF('EDT-2niveaux'!K11="CM","MATHEMATIQUES"&amp;CHAR(10)&amp;"Calcul mental",IF('EDT-2niveaux'!K11="EG","MATHEMATIQUES"&amp;CHAR(10)&amp;"Espace et Géométrie",IF('EDT-2niveaux'!K11="NC","MATHEMATIQUES"&amp;CHAR(10)&amp;"Nombres et calculs",IF('EDT-2niveaux'!K11="GM","MATHEMATIQUES"&amp;CHAR(10)&amp;"Grand. et mes.",IF('EDT-2niveaux'!K11="S","Sciences et technologie",IF('EDT-2niveaux'!K11="H","Histoire",IF('EDT-2niveaux'!K11="Geo","Géographie",IF('EDT-2niveaux'!K11="EMC","Enseig. mor. et civ.",IF('EDT-2niveaux'!K11="EPS","Educ. phys. et sportive",IF('EDT-2niveaux'!K11="EM","Educ. musicale",IF('EDT-2niveaux'!K11="AP","Arts plastiques",IF('EDT-2niveaux'!K11="HDA","Hist. des arts",IF('EDT-2niveaux'!K11="QM","Questionner le monde",IF('EDT-2niveaux'!K11="LV","Langue vivante",IF('EDT-2niveaux'!K11="APC","APC",""))))))))))))))))))))))))))</f>
        <v/>
      </c>
      <c r="AE7" s="49" t="str">
        <f t="shared" si="9"/>
        <v/>
      </c>
      <c r="AG7" s="44" t="s">
        <v>17</v>
      </c>
      <c r="AH7" s="165">
        <f>COUNTIF(B$4:B$150,$AG7)*'POUR COMMENCER'!$H$29</f>
        <v>0</v>
      </c>
      <c r="AI7" s="165">
        <f>COUNTIF(H$4:H$150,$AG7)*'POUR COMMENCER'!$H$29</f>
        <v>0</v>
      </c>
      <c r="AJ7" s="165">
        <f>COUNTIF(N$4:N$150,$AG7)*'POUR COMMENCER'!$H$29</f>
        <v>0</v>
      </c>
      <c r="AK7" s="165">
        <f>COUNTIF(T$4:T$150,$AG7)*'POUR COMMENCER'!$H$29</f>
        <v>0</v>
      </c>
      <c r="AL7" s="165">
        <f>COUNTIF(Z$4:Z$150,$AG7)*'POUR COMMENCER'!$H$29</f>
        <v>0</v>
      </c>
      <c r="AM7" s="56">
        <f t="shared" si="10"/>
        <v>0</v>
      </c>
      <c r="AN7" s="197">
        <f>COUNTIF(E$4:E$150,$AG7)*'POUR COMMENCER'!$H$29</f>
        <v>0</v>
      </c>
      <c r="AO7" s="165">
        <f>COUNTIF(K$4:K$150,$AG7)*'POUR COMMENCER'!$H$29</f>
        <v>0</v>
      </c>
      <c r="AP7" s="165">
        <f>COUNTIF(Q$4:Q$150,$AG7)*'POUR COMMENCER'!$H$29</f>
        <v>0</v>
      </c>
      <c r="AQ7" s="165">
        <f>COUNTIF(W$4:W$150,$AG7)*'POUR COMMENCER'!$H$29</f>
        <v>0</v>
      </c>
      <c r="AR7" s="165">
        <f>COUNTIF(AC$4:AC$150,$AG7)*'POUR COMMENCER'!$H$29</f>
        <v>0</v>
      </c>
      <c r="AS7" s="52">
        <f t="shared" si="11"/>
        <v>0</v>
      </c>
    </row>
    <row r="8" spans="1:45" x14ac:dyDescent="0.3">
      <c r="A8" s="4" t="e">
        <f>IF('POUR COMMENCER'!$E$14&gt;=A7,A7+'POUR COMMENCER'!$H$29,"")</f>
        <v>#VALUE!</v>
      </c>
      <c r="B8" s="101">
        <f>'EDT-2niveaux'!B12</f>
        <v>0</v>
      </c>
      <c r="C8" s="14" t="str">
        <f>IF('EDT-2niveaux'!B12="O","FRANCAIS"&amp;CHAR(10)&amp;"Orthographe",IF('EDT-2niveaux'!B12="rec","RECREATION",IF('EDT-2niveaux'!B12="p","Pause méridienne",IF('EDT-2niveaux'!B12="G","FRANCAIS"&amp;CHAR(10)&amp;"Grammaire",IF('EDT-2niveaux'!B12="LC","FRANCAIS"&amp;CHAR(10)&amp;"Lect. et comp.de l'écrit",IF('EDT-2niveaux'!B12="M","MATHEMATIQUES",IF('EDT-2niveaux'!B12="CLA","FRANCAIS"&amp;CHAR(10)&amp;"Culture litt. et art.",IF('EDT-2niveaux'!B12="F","FRANCAIS",IF('EDT-2niveaux'!B12="E","FRANCAIS"&amp;CHAR(10)&amp;"Ecriture",IF('EDT-2niveaux'!B12="L","FRANCAIS"&amp;CHAR(10)&amp;"Lexique",IF('EDT-2niveaux'!B12="LO","FRANCAIS"&amp;CHAR(10)&amp;"Langage oral",IF('EDT-2niveaux'!B12="CM","MATHEMATIQUES"&amp;CHAR(10)&amp;"Calcul mental",IF('EDT-2niveaux'!B12="EG","MATHEMATIQUES"&amp;CHAR(10)&amp;"Espace et Géométrie",IF('EDT-2niveaux'!B12="NC","MATHEMATIQUES"&amp;CHAR(10)&amp;"Nombres et calculs",IF('EDT-2niveaux'!B12="GM","MATHEMATIQUES"&amp;CHAR(10)&amp;"Grand. et mes.",IF('EDT-2niveaux'!B12="S","Sciences et technologie",IF('EDT-2niveaux'!B12="H","Histoire",IF('EDT-2niveaux'!B12="Geo","Géographie",IF('EDT-2niveaux'!B12="EMC","Enseig. mor. et civ.",IF('EDT-2niveaux'!B12="EPS","Educ. phys. et sportive",IF('EDT-2niveaux'!B12="EM","Educ. musicale",IF('EDT-2niveaux'!B12="AP","Arts plastiques",IF('EDT-2niveaux'!B12="HDA","Hist. des arts",IF('EDT-2niveaux'!B12="QM","Questionner le monde",IF('EDT-2niveaux'!B12="LV","Langue vivante",IF('EDT-2niveaux'!B12="APC","APC",""))))))))))))))))))))))))))</f>
        <v/>
      </c>
      <c r="D8" s="14" t="str">
        <f t="shared" si="0"/>
        <v/>
      </c>
      <c r="E8" s="101">
        <f>'EDT-2niveaux'!C12</f>
        <v>0</v>
      </c>
      <c r="F8" s="14" t="str">
        <f>IF('EDT-2niveaux'!C12="O","FRANCAIS"&amp;CHAR(10)&amp;"Orthographe",IF('EDT-2niveaux'!C12="rec","RECREATION",IF('EDT-2niveaux'!C12="p","Pause méridienne",IF('EDT-2niveaux'!C12="G","FRANCAIS"&amp;CHAR(10)&amp;"Grammaire",IF('EDT-2niveaux'!C12="LC","FRANCAIS"&amp;CHAR(10)&amp;"Lect. et comp.de l'écrit",IF('EDT-2niveaux'!C12="M","MATHEMATIQUES",IF('EDT-2niveaux'!C12="CLA","FRANCAIS"&amp;CHAR(10)&amp;"Culture littéraire et artistiqueCulture litt. et art.",IF('EDT-2niveaux'!C12="F","FRANCAIS",IF('EDT-2niveaux'!C12="E","FRANCAIS"&amp;CHAR(10)&amp;"Ecriture",IF('EDT-2niveaux'!C12="L","FRANCAIS"&amp;CHAR(10)&amp;"Lexique",IF('EDT-2niveaux'!C12="LO","FRANCAIS"&amp;CHAR(10)&amp;"Langage oral",IF('EDT-2niveaux'!C12="CM","MATHEMATIQUES"&amp;CHAR(10)&amp;"Calcul mental",IF('EDT-2niveaux'!C12="EG","MATHEMATIQUES"&amp;CHAR(10)&amp;"Espace et Géométrie",IF('EDT-2niveaux'!C12="NC","MATHEMATIQUES"&amp;CHAR(10)&amp;"Nombres et calculs",IF('EDT-2niveaux'!C12="GM","MATHEMATIQUES"&amp;CHAR(10)&amp;"Grand. et mes.",IF('EDT-2niveaux'!C12="S","Sciences et technologie",IF('EDT-2niveaux'!C12="H","Histoire",IF('EDT-2niveaux'!C12="Geo","Géographie",IF('EDT-2niveaux'!C12="EMC","Enseig. mor. et civ.",IF('EDT-2niveaux'!C12="EPS","Educ. phys. et sportive",IF('EDT-2niveaux'!C12="EM","Educ. musicale",IF('EDT-2niveaux'!C12="AP","Arts plastiques",IF('EDT-2niveaux'!C12="HDA","Hist. des arts",IF('EDT-2niveaux'!C12="QM","Questionner le monde",IF('EDT-2niveaux'!C12="LV","Langue vivante",IF('EDT-2niveaux'!C12="APC","APC",""))))))))))))))))))))))))))</f>
        <v/>
      </c>
      <c r="G8" s="14" t="str">
        <f t="shared" si="1"/>
        <v/>
      </c>
      <c r="H8" s="101">
        <f>'EDT-2niveaux'!D12</f>
        <v>0</v>
      </c>
      <c r="I8" s="14" t="str">
        <f>IF('EDT-2niveaux'!D12="O","FRANCAIS"&amp;CHAR(10)&amp;"Orthographe",IF('EDT-2niveaux'!D12="rec","RECREATION",IF('EDT-2niveaux'!D12="p","Pause méridienne",IF('EDT-2niveaux'!D12="G","FRANCAIS"&amp;CHAR(10)&amp;"Grammaire",IF('EDT-2niveaux'!D12="LC","FRANCAIS"&amp;CHAR(10)&amp;"Lect. et comp.de l'écrit",IF('EDT-2niveaux'!D12="M","MATHEMATIQUES",IF('EDT-2niveaux'!D12="CLA","FRANCAIS"&amp;CHAR(10)&amp;"Culture litt. et art.",IF('EDT-2niveaux'!D12="F","FRANCAIS",IF('EDT-2niveaux'!D12="E","FRANCAIS"&amp;CHAR(10)&amp;"Ecriture",IF('EDT-2niveaux'!D12="L","FRANCAIS"&amp;CHAR(10)&amp;"Lexique",IF('EDT-2niveaux'!D12="LO","FRANCAIS"&amp;CHAR(10)&amp;"Langage oral",IF('EDT-2niveaux'!D12="CM","MATHEMATIQUES"&amp;CHAR(10)&amp;"Calcul mental",IF('EDT-2niveaux'!D12="EG","MATHEMATIQUES"&amp;CHAR(10)&amp;"Espace et Géométrie",IF('EDT-2niveaux'!D12="NC","MATHEMATIQUES"&amp;CHAR(10)&amp;"Nombres et calculs",IF('EDT-2niveaux'!D12="GM","MATHEMATIQUES"&amp;CHAR(10)&amp;"Grand. et mes.",IF('EDT-2niveaux'!D12="S","Sciences et technologie",IF('EDT-2niveaux'!D12="H","Histoire",IF('EDT-2niveaux'!D12="Geo","Géographie",IF('EDT-2niveaux'!D12="EMC","Enseig. mor. et civ.",IF('EDT-2niveaux'!D12="EPS","Educ. phys. et sportive",IF('EDT-2niveaux'!D12="EM","Educ. musicale",IF('EDT-2niveaux'!D12="AP","Arts plastiques",IF('EDT-2niveaux'!D12="HDA","Hist. des arts",IF('EDT-2niveaux'!D12="QM","Questionner le monde",IF('EDT-2niveaux'!D12="LV","Langue vivante",IF('EDT-2niveaux'!D12="APC","APC",""))))))))))))))))))))))))))</f>
        <v/>
      </c>
      <c r="J8" s="14" t="str">
        <f t="shared" si="2"/>
        <v/>
      </c>
      <c r="K8" s="101">
        <f>'EDT-2niveaux'!E12</f>
        <v>0</v>
      </c>
      <c r="L8" s="14" t="str">
        <f>IF('EDT-2niveaux'!E12="O","FRANCAIS"&amp;CHAR(10)&amp;"Orthographe",IF('EDT-2niveaux'!E12="rec","RECREATION",IF('EDT-2niveaux'!E12="p","Pause méridienne",IF('EDT-2niveaux'!E12="G","FRANCAIS"&amp;CHAR(10)&amp;"Grammaire",IF('EDT-2niveaux'!E12="LC","FRANCAIS"&amp;CHAR(10)&amp;"Lect. et comp.de l'écrit",IF('EDT-2niveaux'!E12="M","MATHEMATIQUES",IF('EDT-2niveaux'!E12="CLA","FRANCAIS"&amp;CHAR(10)&amp;"Culture litt. et art.",IF('EDT-2niveaux'!E12="F","FRANCAIS",IF('EDT-2niveaux'!E12="E","FRANCAIS"&amp;CHAR(10)&amp;"Ecriture",IF('EDT-2niveaux'!E12="L","FRANCAIS"&amp;CHAR(10)&amp;"Lexique",IF('EDT-2niveaux'!E12="LO","FRANCAIS"&amp;CHAR(10)&amp;"Langage oral",IF('EDT-2niveaux'!E12="CM","MATHEMATIQUES"&amp;CHAR(10)&amp;"Calcul mental",IF('EDT-2niveaux'!E12="EG","MATHEMATIQUES"&amp;CHAR(10)&amp;"Espace et Géométrie",IF('EDT-2niveaux'!E12="NC","MATHEMATIQUES"&amp;CHAR(10)&amp;"Nombres et calculs",IF('EDT-2niveaux'!E12="GM","MATHEMATIQUES"&amp;CHAR(10)&amp;"Grand. et mes.",IF('EDT-2niveaux'!E12="S","Sciences et technologie",IF('EDT-2niveaux'!E12="H","Histoire",IF('EDT-2niveaux'!E12="Geo","Géographie",IF('EDT-2niveaux'!E12="EMC","Enseig. mor. et civ.",IF('EDT-2niveaux'!E12="EPS","Educ. phys. et sportive",IF('EDT-2niveaux'!E12="EM","Educ. musicale",IF('EDT-2niveaux'!E12="AP","Arts plastiques",IF('EDT-2niveaux'!E12="HDA","Hist. des arts",IF('EDT-2niveaux'!E12="QM","Questionner le monde",IF('EDT-2niveaux'!E12="LV","Langue vivante",IF('EDT-2niveaux'!E12="APC","APC",""))))))))))))))))))))))))))</f>
        <v/>
      </c>
      <c r="M8" s="14" t="str">
        <f t="shared" si="3"/>
        <v/>
      </c>
      <c r="N8" s="101">
        <f>'EDT-2niveaux'!F12</f>
        <v>0</v>
      </c>
      <c r="O8" s="14" t="str">
        <f>IF('EDT-2niveaux'!F12="O","FRANCAIS"&amp;CHAR(10)&amp;"Orthographe",IF('EDT-2niveaux'!F12="rec","RECREATION",IF('EDT-2niveaux'!F12="p","Pause méridienne",IF('EDT-2niveaux'!F12="G","FRANCAIS"&amp;CHAR(10)&amp;"Grammaire",IF('EDT-2niveaux'!F12="LC","FRANCAIS"&amp;CHAR(10)&amp;"Lect. et comp.de l'écrit",IF('EDT-2niveaux'!F12="M","MATHEMATIQUES",IF('EDT-2niveaux'!F12="CLA","FRANCAIS"&amp;CHAR(10)&amp;"Culture litt. et art.",IF('EDT-2niveaux'!F12="F","FRANCAIS",IF('EDT-2niveaux'!F12="E","FRANCAIS"&amp;CHAR(10)&amp;"Ecriture",IF('EDT-2niveaux'!F12="L","FRANCAIS"&amp;CHAR(10)&amp;"Lexique",IF('EDT-2niveaux'!F12="LO","FRANCAIS"&amp;CHAR(10)&amp;"Langage oral",IF('EDT-2niveaux'!F12="CM","MATHEMATIQUES"&amp;CHAR(10)&amp;"Calcul mental",IF('EDT-2niveaux'!F12="EG","MATHEMATIQUES"&amp;CHAR(10)&amp;"Espace et Géométrie",IF('EDT-2niveaux'!F12="NC","MATHEMATIQUES"&amp;CHAR(10)&amp;"Nombres et calculs",IF('EDT-2niveaux'!F12="GM","MATHEMATIQUES"&amp;CHAR(10)&amp;"Grand. et mes.",IF('EDT-2niveaux'!F12="S","Sciences et technologie",IF('EDT-2niveaux'!F12="H","Histoire",IF('EDT-2niveaux'!F12="Geo","Géographie",IF('EDT-2niveaux'!F12="EMC","Enseig. mor. et civ.",IF('EDT-2niveaux'!F12="EPS","Educ. phys. et sportive",IF('EDT-2niveaux'!F12="EM","Educ. musicale",IF('EDT-2niveaux'!F12="AP","Arts plastiques",IF('EDT-2niveaux'!F12="HDA","Hist. des arts",IF('EDT-2niveaux'!F12="QM","Questionner le monde",IF('EDT-2niveaux'!F12="LV","Langue vivante",IF('EDT-2niveaux'!F12="APC","APC",""))))))))))))))))))))))))))</f>
        <v/>
      </c>
      <c r="P8" s="14" t="str">
        <f t="shared" si="4"/>
        <v/>
      </c>
      <c r="Q8" s="101">
        <f>'EDT-2niveaux'!G12</f>
        <v>0</v>
      </c>
      <c r="R8" s="14" t="str">
        <f>IF('EDT-2niveaux'!G12="O","FRANCAIS"&amp;CHAR(10)&amp;"Orthographe",IF('EDT-2niveaux'!G12="rec","RECREATION",IF('EDT-2niveaux'!G12="p","Pause méridienne",IF('EDT-2niveaux'!G12="G","FRANCAIS"&amp;CHAR(10)&amp;"Grammaire",IF('EDT-2niveaux'!G12="LC","FRANCAIS"&amp;CHAR(10)&amp;"Lect. et comp.de l'écrit",IF('EDT-2niveaux'!G12="M","MATHEMATIQUES",IF('EDT-2niveaux'!G12="CLA","FRANCAIS"&amp;CHAR(10)&amp;"Culture litt. et art.",IF('EDT-2niveaux'!G12="F","FRANCAIS",IF('EDT-2niveaux'!G12="E","FRANCAIS"&amp;CHAR(10)&amp;"Ecriture",IF('EDT-2niveaux'!G12="L","FRANCAIS"&amp;CHAR(10)&amp;"Lexique",IF('EDT-2niveaux'!G12="LO","FRANCAIS"&amp;CHAR(10)&amp;"Langage oral",IF('EDT-2niveaux'!G12="CM","MATHEMATIQUES"&amp;CHAR(10)&amp;"Calcul mental",IF('EDT-2niveaux'!G12="EG","MATHEMATIQUES"&amp;CHAR(10)&amp;"Espace et Géométrie",IF('EDT-2niveaux'!G12="NC","MATHEMATIQUES"&amp;CHAR(10)&amp;"Nombres et calculs",IF('EDT-2niveaux'!G12="GM","MATHEMATIQUES"&amp;CHAR(10)&amp;"Grand. et mes.",IF('EDT-2niveaux'!G12="S","Sciences et technologie",IF('EDT-2niveaux'!G12="H","Histoire",IF('EDT-2niveaux'!G12="Geo","Géographie",IF('EDT-2niveaux'!G12="EMC","Enseig. mor. et civ.",IF('EDT-2niveaux'!G12="EPS","Educ. phys. et sportive",IF('EDT-2niveaux'!G12="EM","Educ. musicale",IF('EDT-2niveaux'!G12="AP","Arts plastiques",IF('EDT-2niveaux'!G12="HDA","Hist. des arts",IF('EDT-2niveaux'!G12="QM","Questionner le monde",IF('EDT-2niveaux'!G12="LV","Langue vivante",IF('EDT-2niveaux'!G12="APC","APC",""))))))))))))))))))))))))))</f>
        <v/>
      </c>
      <c r="S8" s="148" t="str">
        <f t="shared" si="5"/>
        <v/>
      </c>
      <c r="T8" s="101">
        <f>'EDT-2niveaux'!H12</f>
        <v>0</v>
      </c>
      <c r="U8" s="14" t="str">
        <f>IF('EDT-2niveaux'!H12="O","FRANCAIS"&amp;CHAR(10)&amp;"Orthographe",IF('EDT-2niveaux'!H12="rec","RECREATION",IF('EDT-2niveaux'!H12="p","Pause méridienne",IF('EDT-2niveaux'!H12="G","FRANCAIS"&amp;CHAR(10)&amp;"Grammaire",IF('EDT-2niveaux'!H12="LC","FRANCAIS"&amp;CHAR(10)&amp;"Lect. et comp.de l'écrit",IF('EDT-2niveaux'!H12="M","MATHEMATIQUES",IF('EDT-2niveaux'!H12="CLA","FRANCAIS"&amp;CHAR(10)&amp;"Culture litt. et art.",IF('EDT-2niveaux'!H12="F","FRANCAIS",IF('EDT-2niveaux'!H12="E","FRANCAIS"&amp;CHAR(10)&amp;"Ecriture",IF('EDT-2niveaux'!H12="L","FRANCAIS"&amp;CHAR(10)&amp;"Lexique",IF('EDT-2niveaux'!H12="LO","FRANCAIS"&amp;CHAR(10)&amp;"Langage oral",IF('EDT-2niveaux'!H12="CM","MATHEMATIQUES"&amp;CHAR(10)&amp;"Calcul mental",IF('EDT-2niveaux'!H12="EG","MATHEMATIQUES"&amp;CHAR(10)&amp;"Espace et Géométrie",IF('EDT-2niveaux'!H12="NC","MATHEMATIQUES"&amp;CHAR(10)&amp;"Nombres et calculs",IF('EDT-2niveaux'!H12="GM","MATHEMATIQUES"&amp;CHAR(10)&amp;"Grand. et mes.",IF('EDT-2niveaux'!H12="S","Sciences et technologie",IF('EDT-2niveaux'!H12="H","Histoire",IF('EDT-2niveaux'!H12="Geo","Géographie",IF('EDT-2niveaux'!H12="EMC","Enseig. mor. et civ.",IF('EDT-2niveaux'!H12="EPS","Educ. phys. et sportive",IF('EDT-2niveaux'!H12="EM","Educ. musicale",IF('EDT-2niveaux'!H12="AP","Arts plastiques",IF('EDT-2niveaux'!H12="HDA","Hist. des arts",IF('EDT-2niveaux'!H12="QM","Questionner le monde",IF('EDT-2niveaux'!H12="LV","Langue vivante",IF('EDT-2niveaux'!H12="APC","APC",""))))))))))))))))))))))))))</f>
        <v/>
      </c>
      <c r="V8" s="14" t="str">
        <f t="shared" si="6"/>
        <v/>
      </c>
      <c r="W8" s="101">
        <f>'EDT-2niveaux'!I12</f>
        <v>0</v>
      </c>
      <c r="X8" s="14" t="str">
        <f>IF('EDT-2niveaux'!I12="O","FRANCAIS"&amp;CHAR(10)&amp;"Orthographe",IF('EDT-2niveaux'!I12="rec","RECREATION",IF('EDT-2niveaux'!I12="p","Pause méridienne",IF('EDT-2niveaux'!I12="G","FRANCAIS"&amp;CHAR(10)&amp;"Grammaire",IF('EDT-2niveaux'!I12="LC","FRANCAIS"&amp;CHAR(10)&amp;"Lect. et comp.de l'écrit",IF('EDT-2niveaux'!I12="M","MATHEMATIQUES",IF('EDT-2niveaux'!I12="CLA","FRANCAIS"&amp;CHAR(10)&amp;"Culture litt. et art.",IF('EDT-2niveaux'!I12="F","FRANCAIS",IF('EDT-2niveaux'!I12="E","FRANCAIS"&amp;CHAR(10)&amp;"Ecriture",IF('EDT-2niveaux'!I12="L","FRANCAIS"&amp;CHAR(10)&amp;"Lexique",IF('EDT-2niveaux'!I12="LO","FRANCAIS"&amp;CHAR(10)&amp;"Langage oral",IF('EDT-2niveaux'!I12="CM","MATHEMATIQUES"&amp;CHAR(10)&amp;"Calcul mental",IF('EDT-2niveaux'!I12="EG","MATHEMATIQUES"&amp;CHAR(10)&amp;"Espace et Géométrie",IF('EDT-2niveaux'!I12="NC","MATHEMATIQUES"&amp;CHAR(10)&amp;"Nombres et calculs",IF('EDT-2niveaux'!I12="GM","MATHEMATIQUES"&amp;CHAR(10)&amp;"Grand. et mes.",IF('EDT-2niveaux'!I12="S","Sciences et technologie",IF('EDT-2niveaux'!I12="H","Histoire",IF('EDT-2niveaux'!I12="Geo","Géographie",IF('EDT-2niveaux'!I12="EMC","Enseig. mor. et civ.",IF('EDT-2niveaux'!I12="EPS","Educ. phys. et sportive",IF('EDT-2niveaux'!I12="EM","Educ. musicale",IF('EDT-2niveaux'!I12="AP","Arts plastiques",IF('EDT-2niveaux'!I12="HDA","Hist. des arts",IF('EDT-2niveaux'!I12="QM","Questionner le monde",IF('EDT-2niveaux'!I12="LV","Langue vivante",IF('EDT-2niveaux'!I12="APC","APC",""))))))))))))))))))))))))))</f>
        <v/>
      </c>
      <c r="Y8" s="14" t="str">
        <f t="shared" si="7"/>
        <v/>
      </c>
      <c r="Z8" s="101">
        <f>'EDT-2niveaux'!J12</f>
        <v>0</v>
      </c>
      <c r="AA8" s="14" t="str">
        <f>IF('EDT-2niveaux'!J12="O","FRANCAIS"&amp;CHAR(10)&amp;"Orthographe",IF('EDT-2niveaux'!J12="rec","RECREATION",IF('EDT-2niveaux'!J12="p","Pause méridienne",IF('EDT-2niveaux'!J12="G","FRANCAIS"&amp;CHAR(10)&amp;"Grammaire",IF('EDT-2niveaux'!J12="LC","FRANCAIS"&amp;CHAR(10)&amp;"Lect. et comp.de l'écrit",IF('EDT-2niveaux'!J12="M","MATHEMATIQUES",IF('EDT-2niveaux'!J12="CLA","FRANCAIS"&amp;CHAR(10)&amp;"Culture littéraire et artistiqueCulture litt. et art.",IF('EDT-2niveaux'!J12="F","FRANCAIS",IF('EDT-2niveaux'!J12="E","FRANCAIS"&amp;CHAR(10)&amp;"Ecriture",IF('EDT-2niveaux'!J12="L","FRANCAIS"&amp;CHAR(10)&amp;"Lexique",IF('EDT-2niveaux'!J12="LO","FRANCAIS"&amp;CHAR(10)&amp;"Langage oral",IF('EDT-2niveaux'!J12="CM","MATHEMATIQUES"&amp;CHAR(10)&amp;"Calcul mental",IF('EDT-2niveaux'!J12="EG","MATHEMATIQUES"&amp;CHAR(10)&amp;"Espace et Géométrie",IF('EDT-2niveaux'!J12="NC","MATHEMATIQUES"&amp;CHAR(10)&amp;"Nombres et calculs",IF('EDT-2niveaux'!J12="GM","MATHEMATIQUES"&amp;CHAR(10)&amp;"Grand. et mes.",IF('EDT-2niveaux'!J12="S","Sciences et technologie",IF('EDT-2niveaux'!J12="H","Histoire",IF('EDT-2niveaux'!J12="Geo","Géographie",IF('EDT-2niveaux'!J12="EMC","Enseig. mor. et civ.",IF('EDT-2niveaux'!J12="EPS","Educ. phys. et sportive",IF('EDT-2niveaux'!J12="EM","Educ. musicale",IF('EDT-2niveaux'!J12="AP","Arts plastiques",IF('EDT-2niveaux'!J12="HDA","Hist. des arts",IF('EDT-2niveaux'!J12="QM","Questionner le monde",IF('EDT-2niveaux'!J12="LV","Langue vivante",IF('EDT-2niveaux'!J12="APC","APC",""))))))))))))))))))))))))))</f>
        <v/>
      </c>
      <c r="AB8" s="49" t="str">
        <f t="shared" si="8"/>
        <v/>
      </c>
      <c r="AC8" s="101">
        <f>'EDT-2niveaux'!K12</f>
        <v>0</v>
      </c>
      <c r="AD8" s="14" t="str">
        <f>IF('EDT-2niveaux'!K12="O","FRANCAIS"&amp;CHAR(10)&amp;"Orthographe",IF('EDT-2niveaux'!K12="rec","RECREATION",IF('EDT-2niveaux'!K12="p","Pause méridienne",IF('EDT-2niveaux'!K12="G","FRANCAIS"&amp;CHAR(10)&amp;"Grammaire",IF('EDT-2niveaux'!K12="LC","FRANCAIS"&amp;CHAR(10)&amp;"Lect. et comp.de l'écrit",IF('EDT-2niveaux'!K12="M","MATHEMATIQUES",IF('EDT-2niveaux'!K12="CLA","FRANCAIS"&amp;CHAR(10)&amp;"Culture litt. et art.",IF('EDT-2niveaux'!K12="F","FRANCAIS",IF('EDT-2niveaux'!K12="E","FRANCAIS"&amp;CHAR(10)&amp;"Ecriture",IF('EDT-2niveaux'!K12="L","FRANCAIS"&amp;CHAR(10)&amp;"Lexique",IF('EDT-2niveaux'!K12="LO","FRANCAIS"&amp;CHAR(10)&amp;"Langage oral",IF('EDT-2niveaux'!K12="CM","MATHEMATIQUES"&amp;CHAR(10)&amp;"Calcul mental",IF('EDT-2niveaux'!K12="EG","MATHEMATIQUES"&amp;CHAR(10)&amp;"Espace et Géométrie",IF('EDT-2niveaux'!K12="NC","MATHEMATIQUES"&amp;CHAR(10)&amp;"Nombres et calculs",IF('EDT-2niveaux'!K12="GM","MATHEMATIQUES"&amp;CHAR(10)&amp;"Grand. et mes.",IF('EDT-2niveaux'!K12="S","Sciences et technologie",IF('EDT-2niveaux'!K12="H","Histoire",IF('EDT-2niveaux'!K12="Geo","Géographie",IF('EDT-2niveaux'!K12="EMC","Enseig. mor. et civ.",IF('EDT-2niveaux'!K12="EPS","Educ. phys. et sportive",IF('EDT-2niveaux'!K12="EM","Educ. musicale",IF('EDT-2niveaux'!K12="AP","Arts plastiques",IF('EDT-2niveaux'!K12="HDA","Hist. des arts",IF('EDT-2niveaux'!K12="QM","Questionner le monde",IF('EDT-2niveaux'!K12="LV","Langue vivante",IF('EDT-2niveaux'!K12="APC","APC",""))))))))))))))))))))))))))</f>
        <v/>
      </c>
      <c r="AE8" s="49" t="str">
        <f t="shared" si="9"/>
        <v/>
      </c>
      <c r="AG8" s="44" t="s">
        <v>127</v>
      </c>
      <c r="AH8" s="165">
        <f>COUNTIF(B$4:B$150,$AG8)*'POUR COMMENCER'!$H$29</f>
        <v>0</v>
      </c>
      <c r="AI8" s="165">
        <f>COUNTIF(H$4:H$150,$AG8)*'POUR COMMENCER'!$H$29</f>
        <v>0</v>
      </c>
      <c r="AJ8" s="165">
        <f>COUNTIF(N$4:N$150,$AG8)*'POUR COMMENCER'!$H$29</f>
        <v>0</v>
      </c>
      <c r="AK8" s="165">
        <f>COUNTIF(T$4:T$150,$AG8)*'POUR COMMENCER'!$H$29</f>
        <v>0</v>
      </c>
      <c r="AL8" s="165">
        <f>COUNTIF(Z$4:Z$150,$AG8)*'POUR COMMENCER'!$H$29</f>
        <v>0</v>
      </c>
      <c r="AM8" s="56">
        <f t="shared" si="10"/>
        <v>0</v>
      </c>
      <c r="AN8" s="197">
        <f>COUNTIF(E$4:E$150,$AG8)*'POUR COMMENCER'!$H$29</f>
        <v>0</v>
      </c>
      <c r="AO8" s="165">
        <f>COUNTIF(K$4:K$150,$AG8)*'POUR COMMENCER'!$H$29</f>
        <v>0</v>
      </c>
      <c r="AP8" s="165">
        <f>COUNTIF(Q$4:Q$150,$AG8)*'POUR COMMENCER'!$H$29</f>
        <v>0</v>
      </c>
      <c r="AQ8" s="165">
        <f>COUNTIF(W$4:W$150,$AG8)*'POUR COMMENCER'!$H$29</f>
        <v>0</v>
      </c>
      <c r="AR8" s="165">
        <f>COUNTIF(AC$4:AC$150,$AG8)*'POUR COMMENCER'!$H$29</f>
        <v>0</v>
      </c>
      <c r="AS8" s="52">
        <f t="shared" si="11"/>
        <v>0</v>
      </c>
    </row>
    <row r="9" spans="1:45" x14ac:dyDescent="0.3">
      <c r="A9" s="4" t="e">
        <f>IF('POUR COMMENCER'!$E$14&gt;=A8,A8+'POUR COMMENCER'!$H$29,"")</f>
        <v>#VALUE!</v>
      </c>
      <c r="B9" s="101">
        <f>'EDT-2niveaux'!B13</f>
        <v>0</v>
      </c>
      <c r="C9" s="14" t="str">
        <f>IF('EDT-2niveaux'!B13="O","FRANCAIS"&amp;CHAR(10)&amp;"Orthographe",IF('EDT-2niveaux'!B13="rec","RECREATION",IF('EDT-2niveaux'!B13="p","Pause méridienne",IF('EDT-2niveaux'!B13="G","FRANCAIS"&amp;CHAR(10)&amp;"Grammaire",IF('EDT-2niveaux'!B13="LC","FRANCAIS"&amp;CHAR(10)&amp;"Lect. et comp.de l'écrit",IF('EDT-2niveaux'!B13="M","MATHEMATIQUES",IF('EDT-2niveaux'!B13="CLA","FRANCAIS"&amp;CHAR(10)&amp;"Culture litt. et art.",IF('EDT-2niveaux'!B13="F","FRANCAIS",IF('EDT-2niveaux'!B13="E","FRANCAIS"&amp;CHAR(10)&amp;"Ecriture",IF('EDT-2niveaux'!B13="L","FRANCAIS"&amp;CHAR(10)&amp;"Lexique",IF('EDT-2niveaux'!B13="LO","FRANCAIS"&amp;CHAR(10)&amp;"Langage oral",IF('EDT-2niveaux'!B13="CM","MATHEMATIQUES"&amp;CHAR(10)&amp;"Calcul mental",IF('EDT-2niveaux'!B13="EG","MATHEMATIQUES"&amp;CHAR(10)&amp;"Espace et Géométrie",IF('EDT-2niveaux'!B13="NC","MATHEMATIQUES"&amp;CHAR(10)&amp;"Nombres et calculs",IF('EDT-2niveaux'!B13="GM","MATHEMATIQUES"&amp;CHAR(10)&amp;"Grand. et mes.",IF('EDT-2niveaux'!B13="S","Sciences et technologie",IF('EDT-2niveaux'!B13="H","Histoire",IF('EDT-2niveaux'!B13="Geo","Géographie",IF('EDT-2niveaux'!B13="EMC","Enseig. mor. et civ.",IF('EDT-2niveaux'!B13="EPS","Educ. phys. et sportive",IF('EDT-2niveaux'!B13="EM","Educ. musicale",IF('EDT-2niveaux'!B13="AP","Arts plastiques",IF('EDT-2niveaux'!B13="HDA","Hist. des arts",IF('EDT-2niveaux'!B13="QM","Questionner le monde",IF('EDT-2niveaux'!B13="LV","Langue vivante",IF('EDT-2niveaux'!B13="APC","APC",""))))))))))))))))))))))))))</f>
        <v/>
      </c>
      <c r="D9" s="14" t="str">
        <f t="shared" si="0"/>
        <v/>
      </c>
      <c r="E9" s="101">
        <f>'EDT-2niveaux'!C13</f>
        <v>0</v>
      </c>
      <c r="F9" s="14" t="str">
        <f>IF('EDT-2niveaux'!C13="O","FRANCAIS"&amp;CHAR(10)&amp;"Orthographe",IF('EDT-2niveaux'!C13="rec","RECREATION",IF('EDT-2niveaux'!C13="p","Pause méridienne",IF('EDT-2niveaux'!C13="G","FRANCAIS"&amp;CHAR(10)&amp;"Grammaire",IF('EDT-2niveaux'!C13="LC","FRANCAIS"&amp;CHAR(10)&amp;"Lect. et comp.de l'écrit",IF('EDT-2niveaux'!C13="M","MATHEMATIQUES",IF('EDT-2niveaux'!C13="CLA","FRANCAIS"&amp;CHAR(10)&amp;"Culture littéraire et artistiqueCulture litt. et art.",IF('EDT-2niveaux'!C13="F","FRANCAIS",IF('EDT-2niveaux'!C13="E","FRANCAIS"&amp;CHAR(10)&amp;"Ecriture",IF('EDT-2niveaux'!C13="L","FRANCAIS"&amp;CHAR(10)&amp;"Lexique",IF('EDT-2niveaux'!C13="LO","FRANCAIS"&amp;CHAR(10)&amp;"Langage oral",IF('EDT-2niveaux'!C13="CM","MATHEMATIQUES"&amp;CHAR(10)&amp;"Calcul mental",IF('EDT-2niveaux'!C13="EG","MATHEMATIQUES"&amp;CHAR(10)&amp;"Espace et Géométrie",IF('EDT-2niveaux'!C13="NC","MATHEMATIQUES"&amp;CHAR(10)&amp;"Nombres et calculs",IF('EDT-2niveaux'!C13="GM","MATHEMATIQUES"&amp;CHAR(10)&amp;"Grand. et mes.",IF('EDT-2niveaux'!C13="S","Sciences et technologie",IF('EDT-2niveaux'!C13="H","Histoire",IF('EDT-2niveaux'!C13="Geo","Géographie",IF('EDT-2niveaux'!C13="EMC","Enseig. mor. et civ.",IF('EDT-2niveaux'!C13="EPS","Educ. phys. et sportive",IF('EDT-2niveaux'!C13="EM","Educ. musicale",IF('EDT-2niveaux'!C13="AP","Arts plastiques",IF('EDT-2niveaux'!C13="HDA","Hist. des arts",IF('EDT-2niveaux'!C13="QM","Questionner le monde",IF('EDT-2niveaux'!C13="LV","Langue vivante",IF('EDT-2niveaux'!C13="APC","APC",""))))))))))))))))))))))))))</f>
        <v/>
      </c>
      <c r="G9" s="14" t="str">
        <f t="shared" si="1"/>
        <v/>
      </c>
      <c r="H9" s="101">
        <f>'EDT-2niveaux'!D13</f>
        <v>0</v>
      </c>
      <c r="I9" s="14" t="str">
        <f>IF('EDT-2niveaux'!D13="O","FRANCAIS"&amp;CHAR(10)&amp;"Orthographe",IF('EDT-2niveaux'!D13="rec","RECREATION",IF('EDT-2niveaux'!D13="p","Pause méridienne",IF('EDT-2niveaux'!D13="G","FRANCAIS"&amp;CHAR(10)&amp;"Grammaire",IF('EDT-2niveaux'!D13="LC","FRANCAIS"&amp;CHAR(10)&amp;"Lect. et comp.de l'écrit",IF('EDT-2niveaux'!D13="M","MATHEMATIQUES",IF('EDT-2niveaux'!D13="CLA","FRANCAIS"&amp;CHAR(10)&amp;"Culture litt. et art.",IF('EDT-2niveaux'!D13="F","FRANCAIS",IF('EDT-2niveaux'!D13="E","FRANCAIS"&amp;CHAR(10)&amp;"Ecriture",IF('EDT-2niveaux'!D13="L","FRANCAIS"&amp;CHAR(10)&amp;"Lexique",IF('EDT-2niveaux'!D13="LO","FRANCAIS"&amp;CHAR(10)&amp;"Langage oral",IF('EDT-2niveaux'!D13="CM","MATHEMATIQUES"&amp;CHAR(10)&amp;"Calcul mental",IF('EDT-2niveaux'!D13="EG","MATHEMATIQUES"&amp;CHAR(10)&amp;"Espace et Géométrie",IF('EDT-2niveaux'!D13="NC","MATHEMATIQUES"&amp;CHAR(10)&amp;"Nombres et calculs",IF('EDT-2niveaux'!D13="GM","MATHEMATIQUES"&amp;CHAR(10)&amp;"Grand. et mes.",IF('EDT-2niveaux'!D13="S","Sciences et technologie",IF('EDT-2niveaux'!D13="H","Histoire",IF('EDT-2niveaux'!D13="Geo","Géographie",IF('EDT-2niveaux'!D13="EMC","Enseig. mor. et civ.",IF('EDT-2niveaux'!D13="EPS","Educ. phys. et sportive",IF('EDT-2niveaux'!D13="EM","Educ. musicale",IF('EDT-2niveaux'!D13="AP","Arts plastiques",IF('EDT-2niveaux'!D13="HDA","Hist. des arts",IF('EDT-2niveaux'!D13="QM","Questionner le monde",IF('EDT-2niveaux'!D13="LV","Langue vivante",IF('EDT-2niveaux'!D13="APC","APC",""))))))))))))))))))))))))))</f>
        <v/>
      </c>
      <c r="J9" s="14" t="str">
        <f t="shared" si="2"/>
        <v/>
      </c>
      <c r="K9" s="101">
        <f>'EDT-2niveaux'!E13</f>
        <v>0</v>
      </c>
      <c r="L9" s="14" t="str">
        <f>IF('EDT-2niveaux'!E13="O","FRANCAIS"&amp;CHAR(10)&amp;"Orthographe",IF('EDT-2niveaux'!E13="rec","RECREATION",IF('EDT-2niveaux'!E13="p","Pause méridienne",IF('EDT-2niveaux'!E13="G","FRANCAIS"&amp;CHAR(10)&amp;"Grammaire",IF('EDT-2niveaux'!E13="LC","FRANCAIS"&amp;CHAR(10)&amp;"Lect. et comp.de l'écrit",IF('EDT-2niveaux'!E13="M","MATHEMATIQUES",IF('EDT-2niveaux'!E13="CLA","FRANCAIS"&amp;CHAR(10)&amp;"Culture litt. et art.",IF('EDT-2niveaux'!E13="F","FRANCAIS",IF('EDT-2niveaux'!E13="E","FRANCAIS"&amp;CHAR(10)&amp;"Ecriture",IF('EDT-2niveaux'!E13="L","FRANCAIS"&amp;CHAR(10)&amp;"Lexique",IF('EDT-2niveaux'!E13="LO","FRANCAIS"&amp;CHAR(10)&amp;"Langage oral",IF('EDT-2niveaux'!E13="CM","MATHEMATIQUES"&amp;CHAR(10)&amp;"Calcul mental",IF('EDT-2niveaux'!E13="EG","MATHEMATIQUES"&amp;CHAR(10)&amp;"Espace et Géométrie",IF('EDT-2niveaux'!E13="NC","MATHEMATIQUES"&amp;CHAR(10)&amp;"Nombres et calculs",IF('EDT-2niveaux'!E13="GM","MATHEMATIQUES"&amp;CHAR(10)&amp;"Grand. et mes.",IF('EDT-2niveaux'!E13="S","Sciences et technologie",IF('EDT-2niveaux'!E13="H","Histoire",IF('EDT-2niveaux'!E13="Geo","Géographie",IF('EDT-2niveaux'!E13="EMC","Enseig. mor. et civ.",IF('EDT-2niveaux'!E13="EPS","Educ. phys. et sportive",IF('EDT-2niveaux'!E13="EM","Educ. musicale",IF('EDT-2niveaux'!E13="AP","Arts plastiques",IF('EDT-2niveaux'!E13="HDA","Hist. des arts",IF('EDT-2niveaux'!E13="QM","Questionner le monde",IF('EDT-2niveaux'!E13="LV","Langue vivante",IF('EDT-2niveaux'!E13="APC","APC",""))))))))))))))))))))))))))</f>
        <v/>
      </c>
      <c r="M9" s="14" t="str">
        <f t="shared" si="3"/>
        <v/>
      </c>
      <c r="N9" s="101">
        <f>'EDT-2niveaux'!F13</f>
        <v>0</v>
      </c>
      <c r="O9" s="14" t="str">
        <f>IF('EDT-2niveaux'!F13="O","FRANCAIS"&amp;CHAR(10)&amp;"Orthographe",IF('EDT-2niveaux'!F13="rec","RECREATION",IF('EDT-2niveaux'!F13="p","Pause méridienne",IF('EDT-2niveaux'!F13="G","FRANCAIS"&amp;CHAR(10)&amp;"Grammaire",IF('EDT-2niveaux'!F13="LC","FRANCAIS"&amp;CHAR(10)&amp;"Lect. et comp.de l'écrit",IF('EDT-2niveaux'!F13="M","MATHEMATIQUES",IF('EDT-2niveaux'!F13="CLA","FRANCAIS"&amp;CHAR(10)&amp;"Culture litt. et art.",IF('EDT-2niveaux'!F13="F","FRANCAIS",IF('EDT-2niveaux'!F13="E","FRANCAIS"&amp;CHAR(10)&amp;"Ecriture",IF('EDT-2niveaux'!F13="L","FRANCAIS"&amp;CHAR(10)&amp;"Lexique",IF('EDT-2niveaux'!F13="LO","FRANCAIS"&amp;CHAR(10)&amp;"Langage oral",IF('EDT-2niveaux'!F13="CM","MATHEMATIQUES"&amp;CHAR(10)&amp;"Calcul mental",IF('EDT-2niveaux'!F13="EG","MATHEMATIQUES"&amp;CHAR(10)&amp;"Espace et Géométrie",IF('EDT-2niveaux'!F13="NC","MATHEMATIQUES"&amp;CHAR(10)&amp;"Nombres et calculs",IF('EDT-2niveaux'!F13="GM","MATHEMATIQUES"&amp;CHAR(10)&amp;"Grand. et mes.",IF('EDT-2niveaux'!F13="S","Sciences et technologie",IF('EDT-2niveaux'!F13="H","Histoire",IF('EDT-2niveaux'!F13="Geo","Géographie",IF('EDT-2niveaux'!F13="EMC","Enseig. mor. et civ.",IF('EDT-2niveaux'!F13="EPS","Educ. phys. et sportive",IF('EDT-2niveaux'!F13="EM","Educ. musicale",IF('EDT-2niveaux'!F13="AP","Arts plastiques",IF('EDT-2niveaux'!F13="HDA","Hist. des arts",IF('EDT-2niveaux'!F13="QM","Questionner le monde",IF('EDT-2niveaux'!F13="LV","Langue vivante",IF('EDT-2niveaux'!F13="APC","APC",""))))))))))))))))))))))))))</f>
        <v/>
      </c>
      <c r="P9" s="14" t="str">
        <f t="shared" si="4"/>
        <v/>
      </c>
      <c r="Q9" s="101">
        <f>'EDT-2niveaux'!G13</f>
        <v>0</v>
      </c>
      <c r="R9" s="14" t="str">
        <f>IF('EDT-2niveaux'!G13="O","FRANCAIS"&amp;CHAR(10)&amp;"Orthographe",IF('EDT-2niveaux'!G13="rec","RECREATION",IF('EDT-2niveaux'!G13="p","Pause méridienne",IF('EDT-2niveaux'!G13="G","FRANCAIS"&amp;CHAR(10)&amp;"Grammaire",IF('EDT-2niveaux'!G13="LC","FRANCAIS"&amp;CHAR(10)&amp;"Lect. et comp.de l'écrit",IF('EDT-2niveaux'!G13="M","MATHEMATIQUES",IF('EDT-2niveaux'!G13="CLA","FRANCAIS"&amp;CHAR(10)&amp;"Culture litt. et art.",IF('EDT-2niveaux'!G13="F","FRANCAIS",IF('EDT-2niveaux'!G13="E","FRANCAIS"&amp;CHAR(10)&amp;"Ecriture",IF('EDT-2niveaux'!G13="L","FRANCAIS"&amp;CHAR(10)&amp;"Lexique",IF('EDT-2niveaux'!G13="LO","FRANCAIS"&amp;CHAR(10)&amp;"Langage oral",IF('EDT-2niveaux'!G13="CM","MATHEMATIQUES"&amp;CHAR(10)&amp;"Calcul mental",IF('EDT-2niveaux'!G13="EG","MATHEMATIQUES"&amp;CHAR(10)&amp;"Espace et Géométrie",IF('EDT-2niveaux'!G13="NC","MATHEMATIQUES"&amp;CHAR(10)&amp;"Nombres et calculs",IF('EDT-2niveaux'!G13="GM","MATHEMATIQUES"&amp;CHAR(10)&amp;"Grand. et mes.",IF('EDT-2niveaux'!G13="S","Sciences et technologie",IF('EDT-2niveaux'!G13="H","Histoire",IF('EDT-2niveaux'!G13="Geo","Géographie",IF('EDT-2niveaux'!G13="EMC","Enseig. mor. et civ.",IF('EDT-2niveaux'!G13="EPS","Educ. phys. et sportive",IF('EDT-2niveaux'!G13="EM","Educ. musicale",IF('EDT-2niveaux'!G13="AP","Arts plastiques",IF('EDT-2niveaux'!G13="HDA","Hist. des arts",IF('EDT-2niveaux'!G13="QM","Questionner le monde",IF('EDT-2niveaux'!G13="LV","Langue vivante",IF('EDT-2niveaux'!G13="APC","APC",""))))))))))))))))))))))))))</f>
        <v/>
      </c>
      <c r="S9" s="148" t="str">
        <f t="shared" si="5"/>
        <v/>
      </c>
      <c r="T9" s="101">
        <f>'EDT-2niveaux'!H13</f>
        <v>0</v>
      </c>
      <c r="U9" s="14" t="str">
        <f>IF('EDT-2niveaux'!H13="O","FRANCAIS"&amp;CHAR(10)&amp;"Orthographe",IF('EDT-2niveaux'!H13="rec","RECREATION",IF('EDT-2niveaux'!H13="p","Pause méridienne",IF('EDT-2niveaux'!H13="G","FRANCAIS"&amp;CHAR(10)&amp;"Grammaire",IF('EDT-2niveaux'!H13="LC","FRANCAIS"&amp;CHAR(10)&amp;"Lect. et comp.de l'écrit",IF('EDT-2niveaux'!H13="M","MATHEMATIQUES",IF('EDT-2niveaux'!H13="CLA","FRANCAIS"&amp;CHAR(10)&amp;"Culture litt. et art.",IF('EDT-2niveaux'!H13="F","FRANCAIS",IF('EDT-2niveaux'!H13="E","FRANCAIS"&amp;CHAR(10)&amp;"Ecriture",IF('EDT-2niveaux'!H13="L","FRANCAIS"&amp;CHAR(10)&amp;"Lexique",IF('EDT-2niveaux'!H13="LO","FRANCAIS"&amp;CHAR(10)&amp;"Langage oral",IF('EDT-2niveaux'!H13="CM","MATHEMATIQUES"&amp;CHAR(10)&amp;"Calcul mental",IF('EDT-2niveaux'!H13="EG","MATHEMATIQUES"&amp;CHAR(10)&amp;"Espace et Géométrie",IF('EDT-2niveaux'!H13="NC","MATHEMATIQUES"&amp;CHAR(10)&amp;"Nombres et calculs",IF('EDT-2niveaux'!H13="GM","MATHEMATIQUES"&amp;CHAR(10)&amp;"Grand. et mes.",IF('EDT-2niveaux'!H13="S","Sciences et technologie",IF('EDT-2niveaux'!H13="H","Histoire",IF('EDT-2niveaux'!H13="Geo","Géographie",IF('EDT-2niveaux'!H13="EMC","Enseig. mor. et civ.",IF('EDT-2niveaux'!H13="EPS","Educ. phys. et sportive",IF('EDT-2niveaux'!H13="EM","Educ. musicale",IF('EDT-2niveaux'!H13="AP","Arts plastiques",IF('EDT-2niveaux'!H13="HDA","Hist. des arts",IF('EDT-2niveaux'!H13="QM","Questionner le monde",IF('EDT-2niveaux'!H13="LV","Langue vivante",IF('EDT-2niveaux'!H13="APC","APC",""))))))))))))))))))))))))))</f>
        <v/>
      </c>
      <c r="V9" s="14" t="str">
        <f t="shared" si="6"/>
        <v/>
      </c>
      <c r="W9" s="101">
        <f>'EDT-2niveaux'!I13</f>
        <v>0</v>
      </c>
      <c r="X9" s="14" t="str">
        <f>IF('EDT-2niveaux'!I13="O","FRANCAIS"&amp;CHAR(10)&amp;"Orthographe",IF('EDT-2niveaux'!I13="rec","RECREATION",IF('EDT-2niveaux'!I13="p","Pause méridienne",IF('EDT-2niveaux'!I13="G","FRANCAIS"&amp;CHAR(10)&amp;"Grammaire",IF('EDT-2niveaux'!I13="LC","FRANCAIS"&amp;CHAR(10)&amp;"Lect. et comp.de l'écrit",IF('EDT-2niveaux'!I13="M","MATHEMATIQUES",IF('EDT-2niveaux'!I13="CLA","FRANCAIS"&amp;CHAR(10)&amp;"Culture litt. et art.",IF('EDT-2niveaux'!I13="F","FRANCAIS",IF('EDT-2niveaux'!I13="E","FRANCAIS"&amp;CHAR(10)&amp;"Ecriture",IF('EDT-2niveaux'!I13="L","FRANCAIS"&amp;CHAR(10)&amp;"Lexique",IF('EDT-2niveaux'!I13="LO","FRANCAIS"&amp;CHAR(10)&amp;"Langage oral",IF('EDT-2niveaux'!I13="CM","MATHEMATIQUES"&amp;CHAR(10)&amp;"Calcul mental",IF('EDT-2niveaux'!I13="EG","MATHEMATIQUES"&amp;CHAR(10)&amp;"Espace et Géométrie",IF('EDT-2niveaux'!I13="NC","MATHEMATIQUES"&amp;CHAR(10)&amp;"Nombres et calculs",IF('EDT-2niveaux'!I13="GM","MATHEMATIQUES"&amp;CHAR(10)&amp;"Grand. et mes.",IF('EDT-2niveaux'!I13="S","Sciences et technologie",IF('EDT-2niveaux'!I13="H","Histoire",IF('EDT-2niveaux'!I13="Geo","Géographie",IF('EDT-2niveaux'!I13="EMC","Enseig. mor. et civ.",IF('EDT-2niveaux'!I13="EPS","Educ. phys. et sportive",IF('EDT-2niveaux'!I13="EM","Educ. musicale",IF('EDT-2niveaux'!I13="AP","Arts plastiques",IF('EDT-2niveaux'!I13="HDA","Hist. des arts",IF('EDT-2niveaux'!I13="QM","Questionner le monde",IF('EDT-2niveaux'!I13="LV","Langue vivante",IF('EDT-2niveaux'!I13="APC","APC",""))))))))))))))))))))))))))</f>
        <v/>
      </c>
      <c r="Y9" s="14" t="str">
        <f t="shared" si="7"/>
        <v/>
      </c>
      <c r="Z9" s="101">
        <f>'EDT-2niveaux'!J13</f>
        <v>0</v>
      </c>
      <c r="AA9" s="14" t="str">
        <f>IF('EDT-2niveaux'!J13="O","FRANCAIS"&amp;CHAR(10)&amp;"Orthographe",IF('EDT-2niveaux'!J13="rec","RECREATION",IF('EDT-2niveaux'!J13="p","Pause méridienne",IF('EDT-2niveaux'!J13="G","FRANCAIS"&amp;CHAR(10)&amp;"Grammaire",IF('EDT-2niveaux'!J13="LC","FRANCAIS"&amp;CHAR(10)&amp;"Lect. et comp.de l'écrit",IF('EDT-2niveaux'!J13="M","MATHEMATIQUES",IF('EDT-2niveaux'!J13="CLA","FRANCAIS"&amp;CHAR(10)&amp;"Culture littéraire et artistiqueCulture litt. et art.",IF('EDT-2niveaux'!J13="F","FRANCAIS",IF('EDT-2niveaux'!J13="E","FRANCAIS"&amp;CHAR(10)&amp;"Ecriture",IF('EDT-2niveaux'!J13="L","FRANCAIS"&amp;CHAR(10)&amp;"Lexique",IF('EDT-2niveaux'!J13="LO","FRANCAIS"&amp;CHAR(10)&amp;"Langage oral",IF('EDT-2niveaux'!J13="CM","MATHEMATIQUES"&amp;CHAR(10)&amp;"Calcul mental",IF('EDT-2niveaux'!J13="EG","MATHEMATIQUES"&amp;CHAR(10)&amp;"Espace et Géométrie",IF('EDT-2niveaux'!J13="NC","MATHEMATIQUES"&amp;CHAR(10)&amp;"Nombres et calculs",IF('EDT-2niveaux'!J13="GM","MATHEMATIQUES"&amp;CHAR(10)&amp;"Grand. et mes.",IF('EDT-2niveaux'!J13="S","Sciences et technologie",IF('EDT-2niveaux'!J13="H","Histoire",IF('EDT-2niveaux'!J13="Geo","Géographie",IF('EDT-2niveaux'!J13="EMC","Enseig. mor. et civ.",IF('EDT-2niveaux'!J13="EPS","Educ. phys. et sportive",IF('EDT-2niveaux'!J13="EM","Educ. musicale",IF('EDT-2niveaux'!J13="AP","Arts plastiques",IF('EDT-2niveaux'!J13="HDA","Hist. des arts",IF('EDT-2niveaux'!J13="QM","Questionner le monde",IF('EDT-2niveaux'!J13="LV","Langue vivante",IF('EDT-2niveaux'!J13="APC","APC",""))))))))))))))))))))))))))</f>
        <v/>
      </c>
      <c r="AB9" s="49" t="str">
        <f t="shared" si="8"/>
        <v/>
      </c>
      <c r="AC9" s="101">
        <f>'EDT-2niveaux'!K13</f>
        <v>0</v>
      </c>
      <c r="AD9" s="14" t="str">
        <f>IF('EDT-2niveaux'!K13="O","FRANCAIS"&amp;CHAR(10)&amp;"Orthographe",IF('EDT-2niveaux'!K13="rec","RECREATION",IF('EDT-2niveaux'!K13="p","Pause méridienne",IF('EDT-2niveaux'!K13="G","FRANCAIS"&amp;CHAR(10)&amp;"Grammaire",IF('EDT-2niveaux'!K13="LC","FRANCAIS"&amp;CHAR(10)&amp;"Lect. et comp.de l'écrit",IF('EDT-2niveaux'!K13="M","MATHEMATIQUES",IF('EDT-2niveaux'!K13="CLA","FRANCAIS"&amp;CHAR(10)&amp;"Culture litt. et art.",IF('EDT-2niveaux'!K13="F","FRANCAIS",IF('EDT-2niveaux'!K13="E","FRANCAIS"&amp;CHAR(10)&amp;"Ecriture",IF('EDT-2niveaux'!K13="L","FRANCAIS"&amp;CHAR(10)&amp;"Lexique",IF('EDT-2niveaux'!K13="LO","FRANCAIS"&amp;CHAR(10)&amp;"Langage oral",IF('EDT-2niveaux'!K13="CM","MATHEMATIQUES"&amp;CHAR(10)&amp;"Calcul mental",IF('EDT-2niveaux'!K13="EG","MATHEMATIQUES"&amp;CHAR(10)&amp;"Espace et Géométrie",IF('EDT-2niveaux'!K13="NC","MATHEMATIQUES"&amp;CHAR(10)&amp;"Nombres et calculs",IF('EDT-2niveaux'!K13="GM","MATHEMATIQUES"&amp;CHAR(10)&amp;"Grand. et mes.",IF('EDT-2niveaux'!K13="S","Sciences et technologie",IF('EDT-2niveaux'!K13="H","Histoire",IF('EDT-2niveaux'!K13="Geo","Géographie",IF('EDT-2niveaux'!K13="EMC","Enseig. mor. et civ.",IF('EDT-2niveaux'!K13="EPS","Educ. phys. et sportive",IF('EDT-2niveaux'!K13="EM","Educ. musicale",IF('EDT-2niveaux'!K13="AP","Arts plastiques",IF('EDT-2niveaux'!K13="HDA","Hist. des arts",IF('EDT-2niveaux'!K13="QM","Questionner le monde",IF('EDT-2niveaux'!K13="LV","Langue vivante",IF('EDT-2niveaux'!K13="APC","APC",""))))))))))))))))))))))))))</f>
        <v/>
      </c>
      <c r="AE9" s="49" t="str">
        <f t="shared" si="9"/>
        <v/>
      </c>
      <c r="AG9" s="44"/>
      <c r="AH9" s="165">
        <f>COUNTIF(B$4:B$150,$AG9)*'POUR COMMENCER'!$H$29</f>
        <v>0.51041666666666663</v>
      </c>
      <c r="AI9" s="165">
        <f>COUNTIF(H$4:H$150,$AG9)*'POUR COMMENCER'!$H$29</f>
        <v>0.51041666666666663</v>
      </c>
      <c r="AJ9" s="165">
        <f>COUNTIF(N$4:N$150,$AG9)*'POUR COMMENCER'!$H$29</f>
        <v>0.51041666666666663</v>
      </c>
      <c r="AK9" s="165">
        <f>COUNTIF(T$4:T$150,$AG9)*'POUR COMMENCER'!$H$29</f>
        <v>0.51041666666666663</v>
      </c>
      <c r="AL9" s="165">
        <f>COUNTIF(Z$4:Z$150,$AG9)*'POUR COMMENCER'!$H$29</f>
        <v>0.51041666666666663</v>
      </c>
      <c r="AM9" s="56"/>
      <c r="AN9" s="197">
        <f>COUNTIF(E$4:E$150,$AG9)*'POUR COMMENCER'!$H$29</f>
        <v>0.51041666666666663</v>
      </c>
      <c r="AO9" s="165">
        <f>COUNTIF(K$4:K$150,$AG9)*'POUR COMMENCER'!$H$29</f>
        <v>0.51041666666666663</v>
      </c>
      <c r="AP9" s="165">
        <f>COUNTIF(Q$4:Q$150,$AG9)*'POUR COMMENCER'!$H$29</f>
        <v>0.51041666666666663</v>
      </c>
      <c r="AQ9" s="165">
        <f>COUNTIF(W$4:W$150,$AG9)*'POUR COMMENCER'!$H$29</f>
        <v>0.51041666666666663</v>
      </c>
      <c r="AR9" s="165">
        <f>COUNTIF(AC$4:AC$150,$AG9)*'POUR COMMENCER'!$H$29</f>
        <v>0.51041666666666663</v>
      </c>
      <c r="AS9" s="52"/>
    </row>
    <row r="10" spans="1:45" x14ac:dyDescent="0.3">
      <c r="A10" s="4" t="e">
        <f>IF('POUR COMMENCER'!$E$14&gt;=A9,A9+'POUR COMMENCER'!$H$29,"")</f>
        <v>#VALUE!</v>
      </c>
      <c r="B10" s="101">
        <f>'EDT-2niveaux'!B14</f>
        <v>0</v>
      </c>
      <c r="C10" s="14" t="str">
        <f>IF('EDT-2niveaux'!B14="O","FRANCAIS"&amp;CHAR(10)&amp;"Orthographe",IF('EDT-2niveaux'!B14="rec","RECREATION",IF('EDT-2niveaux'!B14="p","Pause méridienne",IF('EDT-2niveaux'!B14="G","FRANCAIS"&amp;CHAR(10)&amp;"Grammaire",IF('EDT-2niveaux'!B14="LC","FRANCAIS"&amp;CHAR(10)&amp;"Lect. et comp.de l'écrit",IF('EDT-2niveaux'!B14="M","MATHEMATIQUES",IF('EDT-2niveaux'!B14="CLA","FRANCAIS"&amp;CHAR(10)&amp;"Culture litt. et art.",IF('EDT-2niveaux'!B14="F","FRANCAIS",IF('EDT-2niveaux'!B14="E","FRANCAIS"&amp;CHAR(10)&amp;"Ecriture",IF('EDT-2niveaux'!B14="L","FRANCAIS"&amp;CHAR(10)&amp;"Lexique",IF('EDT-2niveaux'!B14="LO","FRANCAIS"&amp;CHAR(10)&amp;"Langage oral",IF('EDT-2niveaux'!B14="CM","MATHEMATIQUES"&amp;CHAR(10)&amp;"Calcul mental",IF('EDT-2niveaux'!B14="EG","MATHEMATIQUES"&amp;CHAR(10)&amp;"Espace et Géométrie",IF('EDT-2niveaux'!B14="NC","MATHEMATIQUES"&amp;CHAR(10)&amp;"Nombres et calculs",IF('EDT-2niveaux'!B14="GM","MATHEMATIQUES"&amp;CHAR(10)&amp;"Grand. et mes.",IF('EDT-2niveaux'!B14="S","Sciences et technologie",IF('EDT-2niveaux'!B14="H","Histoire",IF('EDT-2niveaux'!B14="Geo","Géographie",IF('EDT-2niveaux'!B14="EMC","Enseig. mor. et civ.",IF('EDT-2niveaux'!B14="EPS","Educ. phys. et sportive",IF('EDT-2niveaux'!B14="EM","Educ. musicale",IF('EDT-2niveaux'!B14="AP","Arts plastiques",IF('EDT-2niveaux'!B14="HDA","Hist. des arts",IF('EDT-2niveaux'!B14="QM","Questionner le monde",IF('EDT-2niveaux'!B14="LV","Langue vivante",IF('EDT-2niveaux'!B14="APC","APC",""))))))))))))))))))))))))))</f>
        <v/>
      </c>
      <c r="D10" s="14" t="str">
        <f t="shared" si="0"/>
        <v/>
      </c>
      <c r="E10" s="101">
        <f>'EDT-2niveaux'!C14</f>
        <v>0</v>
      </c>
      <c r="F10" s="14" t="str">
        <f>IF('EDT-2niveaux'!C14="O","FRANCAIS"&amp;CHAR(10)&amp;"Orthographe",IF('EDT-2niveaux'!C14="rec","RECREATION",IF('EDT-2niveaux'!C14="p","Pause méridienne",IF('EDT-2niveaux'!C14="G","FRANCAIS"&amp;CHAR(10)&amp;"Grammaire",IF('EDT-2niveaux'!C14="LC","FRANCAIS"&amp;CHAR(10)&amp;"Lect. et comp.de l'écrit",IF('EDT-2niveaux'!C14="M","MATHEMATIQUES",IF('EDT-2niveaux'!C14="CLA","FRANCAIS"&amp;CHAR(10)&amp;"Culture littéraire et artistiqueCulture litt. et art.",IF('EDT-2niveaux'!C14="F","FRANCAIS",IF('EDT-2niveaux'!C14="E","FRANCAIS"&amp;CHAR(10)&amp;"Ecriture",IF('EDT-2niveaux'!C14="L","FRANCAIS"&amp;CHAR(10)&amp;"Lexique",IF('EDT-2niveaux'!C14="LO","FRANCAIS"&amp;CHAR(10)&amp;"Langage oral",IF('EDT-2niveaux'!C14="CM","MATHEMATIQUES"&amp;CHAR(10)&amp;"Calcul mental",IF('EDT-2niveaux'!C14="EG","MATHEMATIQUES"&amp;CHAR(10)&amp;"Espace et Géométrie",IF('EDT-2niveaux'!C14="NC","MATHEMATIQUES"&amp;CHAR(10)&amp;"Nombres et calculs",IF('EDT-2niveaux'!C14="GM","MATHEMATIQUES"&amp;CHAR(10)&amp;"Grand. et mes.",IF('EDT-2niveaux'!C14="S","Sciences et technologie",IF('EDT-2niveaux'!C14="H","Histoire",IF('EDT-2niveaux'!C14="Geo","Géographie",IF('EDT-2niveaux'!C14="EMC","Enseig. mor. et civ.",IF('EDT-2niveaux'!C14="EPS","Educ. phys. et sportive",IF('EDT-2niveaux'!C14="EM","Educ. musicale",IF('EDT-2niveaux'!C14="AP","Arts plastiques",IF('EDT-2niveaux'!C14="HDA","Hist. des arts",IF('EDT-2niveaux'!C14="QM","Questionner le monde",IF('EDT-2niveaux'!C14="LV","Langue vivante",IF('EDT-2niveaux'!C14="APC","APC",""))))))))))))))))))))))))))</f>
        <v/>
      </c>
      <c r="G10" s="14" t="str">
        <f t="shared" si="1"/>
        <v/>
      </c>
      <c r="H10" s="101">
        <f>'EDT-2niveaux'!D14</f>
        <v>0</v>
      </c>
      <c r="I10" s="14" t="str">
        <f>IF('EDT-2niveaux'!D14="O","FRANCAIS"&amp;CHAR(10)&amp;"Orthographe",IF('EDT-2niveaux'!D14="rec","RECREATION",IF('EDT-2niveaux'!D14="p","Pause méridienne",IF('EDT-2niveaux'!D14="G","FRANCAIS"&amp;CHAR(10)&amp;"Grammaire",IF('EDT-2niveaux'!D14="LC","FRANCAIS"&amp;CHAR(10)&amp;"Lect. et comp.de l'écrit",IF('EDT-2niveaux'!D14="M","MATHEMATIQUES",IF('EDT-2niveaux'!D14="CLA","FRANCAIS"&amp;CHAR(10)&amp;"Culture litt. et art.",IF('EDT-2niveaux'!D14="F","FRANCAIS",IF('EDT-2niveaux'!D14="E","FRANCAIS"&amp;CHAR(10)&amp;"Ecriture",IF('EDT-2niveaux'!D14="L","FRANCAIS"&amp;CHAR(10)&amp;"Lexique",IF('EDT-2niveaux'!D14="LO","FRANCAIS"&amp;CHAR(10)&amp;"Langage oral",IF('EDT-2niveaux'!D14="CM","MATHEMATIQUES"&amp;CHAR(10)&amp;"Calcul mental",IF('EDT-2niveaux'!D14="EG","MATHEMATIQUES"&amp;CHAR(10)&amp;"Espace et Géométrie",IF('EDT-2niveaux'!D14="NC","MATHEMATIQUES"&amp;CHAR(10)&amp;"Nombres et calculs",IF('EDT-2niveaux'!D14="GM","MATHEMATIQUES"&amp;CHAR(10)&amp;"Grand. et mes.",IF('EDT-2niveaux'!D14="S","Sciences et technologie",IF('EDT-2niveaux'!D14="H","Histoire",IF('EDT-2niveaux'!D14="Geo","Géographie",IF('EDT-2niveaux'!D14="EMC","Enseig. mor. et civ.",IF('EDT-2niveaux'!D14="EPS","Educ. phys. et sportive",IF('EDT-2niveaux'!D14="EM","Educ. musicale",IF('EDT-2niveaux'!D14="AP","Arts plastiques",IF('EDT-2niveaux'!D14="HDA","Hist. des arts",IF('EDT-2niveaux'!D14="QM","Questionner le monde",IF('EDT-2niveaux'!D14="LV","Langue vivante",IF('EDT-2niveaux'!D14="APC","APC",""))))))))))))))))))))))))))</f>
        <v/>
      </c>
      <c r="J10" s="14" t="str">
        <f t="shared" si="2"/>
        <v/>
      </c>
      <c r="K10" s="101">
        <f>'EDT-2niveaux'!E14</f>
        <v>0</v>
      </c>
      <c r="L10" s="14" t="str">
        <f>IF('EDT-2niveaux'!E14="O","FRANCAIS"&amp;CHAR(10)&amp;"Orthographe",IF('EDT-2niveaux'!E14="rec","RECREATION",IF('EDT-2niveaux'!E14="p","Pause méridienne",IF('EDT-2niveaux'!E14="G","FRANCAIS"&amp;CHAR(10)&amp;"Grammaire",IF('EDT-2niveaux'!E14="LC","FRANCAIS"&amp;CHAR(10)&amp;"Lect. et comp.de l'écrit",IF('EDT-2niveaux'!E14="M","MATHEMATIQUES",IF('EDT-2niveaux'!E14="CLA","FRANCAIS"&amp;CHAR(10)&amp;"Culture litt. et art.",IF('EDT-2niveaux'!E14="F","FRANCAIS",IF('EDT-2niveaux'!E14="E","FRANCAIS"&amp;CHAR(10)&amp;"Ecriture",IF('EDT-2niveaux'!E14="L","FRANCAIS"&amp;CHAR(10)&amp;"Lexique",IF('EDT-2niveaux'!E14="LO","FRANCAIS"&amp;CHAR(10)&amp;"Langage oral",IF('EDT-2niveaux'!E14="CM","MATHEMATIQUES"&amp;CHAR(10)&amp;"Calcul mental",IF('EDT-2niveaux'!E14="EG","MATHEMATIQUES"&amp;CHAR(10)&amp;"Espace et Géométrie",IF('EDT-2niveaux'!E14="NC","MATHEMATIQUES"&amp;CHAR(10)&amp;"Nombres et calculs",IF('EDT-2niveaux'!E14="GM","MATHEMATIQUES"&amp;CHAR(10)&amp;"Grand. et mes.",IF('EDT-2niveaux'!E14="S","Sciences et technologie",IF('EDT-2niveaux'!E14="H","Histoire",IF('EDT-2niveaux'!E14="Geo","Géographie",IF('EDT-2niveaux'!E14="EMC","Enseig. mor. et civ.",IF('EDT-2niveaux'!E14="EPS","Educ. phys. et sportive",IF('EDT-2niveaux'!E14="EM","Educ. musicale",IF('EDT-2niveaux'!E14="AP","Arts plastiques",IF('EDT-2niveaux'!E14="HDA","Hist. des arts",IF('EDT-2niveaux'!E14="QM","Questionner le monde",IF('EDT-2niveaux'!E14="LV","Langue vivante",IF('EDT-2niveaux'!E14="APC","APC",""))))))))))))))))))))))))))</f>
        <v/>
      </c>
      <c r="M10" s="14" t="str">
        <f t="shared" si="3"/>
        <v/>
      </c>
      <c r="N10" s="101">
        <f>'EDT-2niveaux'!F14</f>
        <v>0</v>
      </c>
      <c r="O10" s="14" t="str">
        <f>IF('EDT-2niveaux'!F14="O","FRANCAIS"&amp;CHAR(10)&amp;"Orthographe",IF('EDT-2niveaux'!F14="rec","RECREATION",IF('EDT-2niveaux'!F14="p","Pause méridienne",IF('EDT-2niveaux'!F14="G","FRANCAIS"&amp;CHAR(10)&amp;"Grammaire",IF('EDT-2niveaux'!F14="LC","FRANCAIS"&amp;CHAR(10)&amp;"Lect. et comp.de l'écrit",IF('EDT-2niveaux'!F14="M","MATHEMATIQUES",IF('EDT-2niveaux'!F14="CLA","FRANCAIS"&amp;CHAR(10)&amp;"Culture litt. et art.",IF('EDT-2niveaux'!F14="F","FRANCAIS",IF('EDT-2niveaux'!F14="E","FRANCAIS"&amp;CHAR(10)&amp;"Ecriture",IF('EDT-2niveaux'!F14="L","FRANCAIS"&amp;CHAR(10)&amp;"Lexique",IF('EDT-2niveaux'!F14="LO","FRANCAIS"&amp;CHAR(10)&amp;"Langage oral",IF('EDT-2niveaux'!F14="CM","MATHEMATIQUES"&amp;CHAR(10)&amp;"Calcul mental",IF('EDT-2niveaux'!F14="EG","MATHEMATIQUES"&amp;CHAR(10)&amp;"Espace et Géométrie",IF('EDT-2niveaux'!F14="NC","MATHEMATIQUES"&amp;CHAR(10)&amp;"Nombres et calculs",IF('EDT-2niveaux'!F14="GM","MATHEMATIQUES"&amp;CHAR(10)&amp;"Grand. et mes.",IF('EDT-2niveaux'!F14="S","Sciences et technologie",IF('EDT-2niveaux'!F14="H","Histoire",IF('EDT-2niveaux'!F14="Geo","Géographie",IF('EDT-2niveaux'!F14="EMC","Enseig. mor. et civ.",IF('EDT-2niveaux'!F14="EPS","Educ. phys. et sportive",IF('EDT-2niveaux'!F14="EM","Educ. musicale",IF('EDT-2niveaux'!F14="AP","Arts plastiques",IF('EDT-2niveaux'!F14="HDA","Hist. des arts",IF('EDT-2niveaux'!F14="QM","Questionner le monde",IF('EDT-2niveaux'!F14="LV","Langue vivante",IF('EDT-2niveaux'!F14="APC","APC",""))))))))))))))))))))))))))</f>
        <v/>
      </c>
      <c r="P10" s="14" t="str">
        <f t="shared" si="4"/>
        <v/>
      </c>
      <c r="Q10" s="101">
        <f>'EDT-2niveaux'!G14</f>
        <v>0</v>
      </c>
      <c r="R10" s="14" t="str">
        <f>IF('EDT-2niveaux'!G14="O","FRANCAIS"&amp;CHAR(10)&amp;"Orthographe",IF('EDT-2niveaux'!G14="rec","RECREATION",IF('EDT-2niveaux'!G14="p","Pause méridienne",IF('EDT-2niveaux'!G14="G","FRANCAIS"&amp;CHAR(10)&amp;"Grammaire",IF('EDT-2niveaux'!G14="LC","FRANCAIS"&amp;CHAR(10)&amp;"Lect. et comp.de l'écrit",IF('EDT-2niveaux'!G14="M","MATHEMATIQUES",IF('EDT-2niveaux'!G14="CLA","FRANCAIS"&amp;CHAR(10)&amp;"Culture litt. et art.",IF('EDT-2niveaux'!G14="F","FRANCAIS",IF('EDT-2niveaux'!G14="E","FRANCAIS"&amp;CHAR(10)&amp;"Ecriture",IF('EDT-2niveaux'!G14="L","FRANCAIS"&amp;CHAR(10)&amp;"Lexique",IF('EDT-2niveaux'!G14="LO","FRANCAIS"&amp;CHAR(10)&amp;"Langage oral",IF('EDT-2niveaux'!G14="CM","MATHEMATIQUES"&amp;CHAR(10)&amp;"Calcul mental",IF('EDT-2niveaux'!G14="EG","MATHEMATIQUES"&amp;CHAR(10)&amp;"Espace et Géométrie",IF('EDT-2niveaux'!G14="NC","MATHEMATIQUES"&amp;CHAR(10)&amp;"Nombres et calculs",IF('EDT-2niveaux'!G14="GM","MATHEMATIQUES"&amp;CHAR(10)&amp;"Grand. et mes.",IF('EDT-2niveaux'!G14="S","Sciences et technologie",IF('EDT-2niveaux'!G14="H","Histoire",IF('EDT-2niveaux'!G14="Geo","Géographie",IF('EDT-2niveaux'!G14="EMC","Enseig. mor. et civ.",IF('EDT-2niveaux'!G14="EPS","Educ. phys. et sportive",IF('EDT-2niveaux'!G14="EM","Educ. musicale",IF('EDT-2niveaux'!G14="AP","Arts plastiques",IF('EDT-2niveaux'!G14="HDA","Hist. des arts",IF('EDT-2niveaux'!G14="QM","Questionner le monde",IF('EDT-2niveaux'!G14="LV","Langue vivante",IF('EDT-2niveaux'!G14="APC","APC",""))))))))))))))))))))))))))</f>
        <v/>
      </c>
      <c r="S10" s="148" t="str">
        <f t="shared" si="5"/>
        <v/>
      </c>
      <c r="T10" s="101">
        <f>'EDT-2niveaux'!H14</f>
        <v>0</v>
      </c>
      <c r="U10" s="14" t="str">
        <f>IF('EDT-2niveaux'!H14="O","FRANCAIS"&amp;CHAR(10)&amp;"Orthographe",IF('EDT-2niveaux'!H14="rec","RECREATION",IF('EDT-2niveaux'!H14="p","Pause méridienne",IF('EDT-2niveaux'!H14="G","FRANCAIS"&amp;CHAR(10)&amp;"Grammaire",IF('EDT-2niveaux'!H14="LC","FRANCAIS"&amp;CHAR(10)&amp;"Lect. et comp.de l'écrit",IF('EDT-2niveaux'!H14="M","MATHEMATIQUES",IF('EDT-2niveaux'!H14="CLA","FRANCAIS"&amp;CHAR(10)&amp;"Culture litt. et art.",IF('EDT-2niveaux'!H14="F","FRANCAIS",IF('EDT-2niveaux'!H14="E","FRANCAIS"&amp;CHAR(10)&amp;"Ecriture",IF('EDT-2niveaux'!H14="L","FRANCAIS"&amp;CHAR(10)&amp;"Lexique",IF('EDT-2niveaux'!H14="LO","FRANCAIS"&amp;CHAR(10)&amp;"Langage oral",IF('EDT-2niveaux'!H14="CM","MATHEMATIQUES"&amp;CHAR(10)&amp;"Calcul mental",IF('EDT-2niveaux'!H14="EG","MATHEMATIQUES"&amp;CHAR(10)&amp;"Espace et Géométrie",IF('EDT-2niveaux'!H14="NC","MATHEMATIQUES"&amp;CHAR(10)&amp;"Nombres et calculs",IF('EDT-2niveaux'!H14="GM","MATHEMATIQUES"&amp;CHAR(10)&amp;"Grand. et mes.",IF('EDT-2niveaux'!H14="S","Sciences et technologie",IF('EDT-2niveaux'!H14="H","Histoire",IF('EDT-2niveaux'!H14="Geo","Géographie",IF('EDT-2niveaux'!H14="EMC","Enseig. mor. et civ.",IF('EDT-2niveaux'!H14="EPS","Educ. phys. et sportive",IF('EDT-2niveaux'!H14="EM","Educ. musicale",IF('EDT-2niveaux'!H14="AP","Arts plastiques",IF('EDT-2niveaux'!H14="HDA","Hist. des arts",IF('EDT-2niveaux'!H14="QM","Questionner le monde",IF('EDT-2niveaux'!H14="LV","Langue vivante",IF('EDT-2niveaux'!H14="APC","APC",""))))))))))))))))))))))))))</f>
        <v/>
      </c>
      <c r="V10" s="14" t="str">
        <f t="shared" si="6"/>
        <v/>
      </c>
      <c r="W10" s="101">
        <f>'EDT-2niveaux'!I14</f>
        <v>0</v>
      </c>
      <c r="X10" s="14" t="str">
        <f>IF('EDT-2niveaux'!I14="O","FRANCAIS"&amp;CHAR(10)&amp;"Orthographe",IF('EDT-2niveaux'!I14="rec","RECREATION",IF('EDT-2niveaux'!I14="p","Pause méridienne",IF('EDT-2niveaux'!I14="G","FRANCAIS"&amp;CHAR(10)&amp;"Grammaire",IF('EDT-2niveaux'!I14="LC","FRANCAIS"&amp;CHAR(10)&amp;"Lect. et comp.de l'écrit",IF('EDT-2niveaux'!I14="M","MATHEMATIQUES",IF('EDT-2niveaux'!I14="CLA","FRANCAIS"&amp;CHAR(10)&amp;"Culture litt. et art.",IF('EDT-2niveaux'!I14="F","FRANCAIS",IF('EDT-2niveaux'!I14="E","FRANCAIS"&amp;CHAR(10)&amp;"Ecriture",IF('EDT-2niveaux'!I14="L","FRANCAIS"&amp;CHAR(10)&amp;"Lexique",IF('EDT-2niveaux'!I14="LO","FRANCAIS"&amp;CHAR(10)&amp;"Langage oral",IF('EDT-2niveaux'!I14="CM","MATHEMATIQUES"&amp;CHAR(10)&amp;"Calcul mental",IF('EDT-2niveaux'!I14="EG","MATHEMATIQUES"&amp;CHAR(10)&amp;"Espace et Géométrie",IF('EDT-2niveaux'!I14="NC","MATHEMATIQUES"&amp;CHAR(10)&amp;"Nombres et calculs",IF('EDT-2niveaux'!I14="GM","MATHEMATIQUES"&amp;CHAR(10)&amp;"Grand. et mes.",IF('EDT-2niveaux'!I14="S","Sciences et technologie",IF('EDT-2niveaux'!I14="H","Histoire",IF('EDT-2niveaux'!I14="Geo","Géographie",IF('EDT-2niveaux'!I14="EMC","Enseig. mor. et civ.",IF('EDT-2niveaux'!I14="EPS","Educ. phys. et sportive",IF('EDT-2niveaux'!I14="EM","Educ. musicale",IF('EDT-2niveaux'!I14="AP","Arts plastiques",IF('EDT-2niveaux'!I14="HDA","Hist. des arts",IF('EDT-2niveaux'!I14="QM","Questionner le monde",IF('EDT-2niveaux'!I14="LV","Langue vivante",IF('EDT-2niveaux'!I14="APC","APC",""))))))))))))))))))))))))))</f>
        <v/>
      </c>
      <c r="Y10" s="14" t="str">
        <f t="shared" si="7"/>
        <v/>
      </c>
      <c r="Z10" s="101">
        <f>'EDT-2niveaux'!J14</f>
        <v>0</v>
      </c>
      <c r="AA10" s="14" t="str">
        <f>IF('EDT-2niveaux'!J14="O","FRANCAIS"&amp;CHAR(10)&amp;"Orthographe",IF('EDT-2niveaux'!J14="rec","RECREATION",IF('EDT-2niveaux'!J14="p","Pause méridienne",IF('EDT-2niveaux'!J14="G","FRANCAIS"&amp;CHAR(10)&amp;"Grammaire",IF('EDT-2niveaux'!J14="LC","FRANCAIS"&amp;CHAR(10)&amp;"Lect. et comp.de l'écrit",IF('EDT-2niveaux'!J14="M","MATHEMATIQUES",IF('EDT-2niveaux'!J14="CLA","FRANCAIS"&amp;CHAR(10)&amp;"Culture littéraire et artistiqueCulture litt. et art.",IF('EDT-2niveaux'!J14="F","FRANCAIS",IF('EDT-2niveaux'!J14="E","FRANCAIS"&amp;CHAR(10)&amp;"Ecriture",IF('EDT-2niveaux'!J14="L","FRANCAIS"&amp;CHAR(10)&amp;"Lexique",IF('EDT-2niveaux'!J14="LO","FRANCAIS"&amp;CHAR(10)&amp;"Langage oral",IF('EDT-2niveaux'!J14="CM","MATHEMATIQUES"&amp;CHAR(10)&amp;"Calcul mental",IF('EDT-2niveaux'!J14="EG","MATHEMATIQUES"&amp;CHAR(10)&amp;"Espace et Géométrie",IF('EDT-2niveaux'!J14="NC","MATHEMATIQUES"&amp;CHAR(10)&amp;"Nombres et calculs",IF('EDT-2niveaux'!J14="GM","MATHEMATIQUES"&amp;CHAR(10)&amp;"Grand. et mes.",IF('EDT-2niveaux'!J14="S","Sciences et technologie",IF('EDT-2niveaux'!J14="H","Histoire",IF('EDT-2niveaux'!J14="Geo","Géographie",IF('EDT-2niveaux'!J14="EMC","Enseig. mor. et civ.",IF('EDT-2niveaux'!J14="EPS","Educ. phys. et sportive",IF('EDT-2niveaux'!J14="EM","Educ. musicale",IF('EDT-2niveaux'!J14="AP","Arts plastiques",IF('EDT-2niveaux'!J14="HDA","Hist. des arts",IF('EDT-2niveaux'!J14="QM","Questionner le monde",IF('EDT-2niveaux'!J14="LV","Langue vivante",IF('EDT-2niveaux'!J14="APC","APC",""))))))))))))))))))))))))))</f>
        <v/>
      </c>
      <c r="AB10" s="49" t="str">
        <f t="shared" si="8"/>
        <v/>
      </c>
      <c r="AC10" s="101">
        <f>'EDT-2niveaux'!K14</f>
        <v>0</v>
      </c>
      <c r="AD10" s="14" t="str">
        <f>IF('EDT-2niveaux'!K14="O","FRANCAIS"&amp;CHAR(10)&amp;"Orthographe",IF('EDT-2niveaux'!K14="rec","RECREATION",IF('EDT-2niveaux'!K14="p","Pause méridienne",IF('EDT-2niveaux'!K14="G","FRANCAIS"&amp;CHAR(10)&amp;"Grammaire",IF('EDT-2niveaux'!K14="LC","FRANCAIS"&amp;CHAR(10)&amp;"Lect. et comp.de l'écrit",IF('EDT-2niveaux'!K14="M","MATHEMATIQUES",IF('EDT-2niveaux'!K14="CLA","FRANCAIS"&amp;CHAR(10)&amp;"Culture litt. et art.",IF('EDT-2niveaux'!K14="F","FRANCAIS",IF('EDT-2niveaux'!K14="E","FRANCAIS"&amp;CHAR(10)&amp;"Ecriture",IF('EDT-2niveaux'!K14="L","FRANCAIS"&amp;CHAR(10)&amp;"Lexique",IF('EDT-2niveaux'!K14="LO","FRANCAIS"&amp;CHAR(10)&amp;"Langage oral",IF('EDT-2niveaux'!K14="CM","MATHEMATIQUES"&amp;CHAR(10)&amp;"Calcul mental",IF('EDT-2niveaux'!K14="EG","MATHEMATIQUES"&amp;CHAR(10)&amp;"Espace et Géométrie",IF('EDT-2niveaux'!K14="NC","MATHEMATIQUES"&amp;CHAR(10)&amp;"Nombres et calculs",IF('EDT-2niveaux'!K14="GM","MATHEMATIQUES"&amp;CHAR(10)&amp;"Grand. et mes.",IF('EDT-2niveaux'!K14="S","Sciences et technologie",IF('EDT-2niveaux'!K14="H","Histoire",IF('EDT-2niveaux'!K14="Geo","Géographie",IF('EDT-2niveaux'!K14="EMC","Enseig. mor. et civ.",IF('EDT-2niveaux'!K14="EPS","Educ. phys. et sportive",IF('EDT-2niveaux'!K14="EM","Educ. musicale",IF('EDT-2niveaux'!K14="AP","Arts plastiques",IF('EDT-2niveaux'!K14="HDA","Hist. des arts",IF('EDT-2niveaux'!K14="QM","Questionner le monde",IF('EDT-2niveaux'!K14="LV","Langue vivante",IF('EDT-2niveaux'!K14="APC","APC",""))))))))))))))))))))))))))</f>
        <v/>
      </c>
      <c r="AE10" s="49" t="str">
        <f t="shared" si="9"/>
        <v/>
      </c>
      <c r="AG10" s="44" t="s">
        <v>101</v>
      </c>
      <c r="AH10" s="165">
        <f>COUNTIF(B$4:B$150,$AG10)*'POUR COMMENCER'!$H$29</f>
        <v>0</v>
      </c>
      <c r="AI10" s="165">
        <f>COUNTIF(H$4:H$150,$AG10)*'POUR COMMENCER'!$H$29</f>
        <v>0</v>
      </c>
      <c r="AJ10" s="165">
        <f>COUNTIF(N$4:N$150,$AG10)*'POUR COMMENCER'!$H$29</f>
        <v>0</v>
      </c>
      <c r="AK10" s="165">
        <f>COUNTIF(T$4:T$150,$AG10)*'POUR COMMENCER'!$H$29</f>
        <v>0</v>
      </c>
      <c r="AL10" s="165">
        <f>COUNTIF(Z$4:Z$150,$AG10)*'POUR COMMENCER'!$H$29</f>
        <v>0</v>
      </c>
      <c r="AM10" s="56">
        <f t="shared" si="10"/>
        <v>0</v>
      </c>
      <c r="AN10" s="197">
        <f>COUNTIF(E$4:E$150,$AG10)*'POUR COMMENCER'!$H$29</f>
        <v>0</v>
      </c>
      <c r="AO10" s="165">
        <f>COUNTIF(K$4:K$150,$AG10)*'POUR COMMENCER'!$H$29</f>
        <v>0</v>
      </c>
      <c r="AP10" s="165">
        <f>COUNTIF(Q$4:Q$150,$AG10)*'POUR COMMENCER'!$H$29</f>
        <v>0</v>
      </c>
      <c r="AQ10" s="165">
        <f>COUNTIF(W$4:W$150,$AG10)*'POUR COMMENCER'!$H$29</f>
        <v>0</v>
      </c>
      <c r="AR10" s="165">
        <f>COUNTIF(AC$4:AC$150,$AG10)*'POUR COMMENCER'!$H$29</f>
        <v>0</v>
      </c>
      <c r="AS10" s="52">
        <f t="shared" si="11"/>
        <v>0</v>
      </c>
    </row>
    <row r="11" spans="1:45" x14ac:dyDescent="0.3">
      <c r="A11" s="4" t="e">
        <f>IF('POUR COMMENCER'!$E$14&gt;=A10,A10+'POUR COMMENCER'!$H$29,"")</f>
        <v>#VALUE!</v>
      </c>
      <c r="B11" s="101">
        <f>'EDT-2niveaux'!B15</f>
        <v>0</v>
      </c>
      <c r="C11" s="14" t="str">
        <f>IF('EDT-2niveaux'!B15="O","FRANCAIS"&amp;CHAR(10)&amp;"Orthographe",IF('EDT-2niveaux'!B15="rec","RECREATION",IF('EDT-2niveaux'!B15="p","Pause méridienne",IF('EDT-2niveaux'!B15="G","FRANCAIS"&amp;CHAR(10)&amp;"Grammaire",IF('EDT-2niveaux'!B15="LC","FRANCAIS"&amp;CHAR(10)&amp;"Lect. et comp.de l'écrit",IF('EDT-2niveaux'!B15="M","MATHEMATIQUES",IF('EDT-2niveaux'!B15="CLA","FRANCAIS"&amp;CHAR(10)&amp;"Culture litt. et art.",IF('EDT-2niveaux'!B15="F","FRANCAIS",IF('EDT-2niveaux'!B15="E","FRANCAIS"&amp;CHAR(10)&amp;"Ecriture",IF('EDT-2niveaux'!B15="L","FRANCAIS"&amp;CHAR(10)&amp;"Lexique",IF('EDT-2niveaux'!B15="LO","FRANCAIS"&amp;CHAR(10)&amp;"Langage oral",IF('EDT-2niveaux'!B15="CM","MATHEMATIQUES"&amp;CHAR(10)&amp;"Calcul mental",IF('EDT-2niveaux'!B15="EG","MATHEMATIQUES"&amp;CHAR(10)&amp;"Espace et Géométrie",IF('EDT-2niveaux'!B15="NC","MATHEMATIQUES"&amp;CHAR(10)&amp;"Nombres et calculs",IF('EDT-2niveaux'!B15="GM","MATHEMATIQUES"&amp;CHAR(10)&amp;"Grand. et mes.",IF('EDT-2niveaux'!B15="S","Sciences et technologie",IF('EDT-2niveaux'!B15="H","Histoire",IF('EDT-2niveaux'!B15="Geo","Géographie",IF('EDT-2niveaux'!B15="EMC","Enseig. mor. et civ.",IF('EDT-2niveaux'!B15="EPS","Educ. phys. et sportive",IF('EDT-2niveaux'!B15="EM","Educ. musicale",IF('EDT-2niveaux'!B15="AP","Arts plastiques",IF('EDT-2niveaux'!B15="HDA","Hist. des arts",IF('EDT-2niveaux'!B15="QM","Questionner le monde",IF('EDT-2niveaux'!B15="LV","Langue vivante",IF('EDT-2niveaux'!B15="APC","APC",""))))))))))))))))))))))))))</f>
        <v/>
      </c>
      <c r="D11" s="14" t="str">
        <f t="shared" si="0"/>
        <v/>
      </c>
      <c r="E11" s="101">
        <f>'EDT-2niveaux'!C15</f>
        <v>0</v>
      </c>
      <c r="F11" s="14" t="str">
        <f>IF('EDT-2niveaux'!C15="O","FRANCAIS"&amp;CHAR(10)&amp;"Orthographe",IF('EDT-2niveaux'!C15="rec","RECREATION",IF('EDT-2niveaux'!C15="p","Pause méridienne",IF('EDT-2niveaux'!C15="G","FRANCAIS"&amp;CHAR(10)&amp;"Grammaire",IF('EDT-2niveaux'!C15="LC","FRANCAIS"&amp;CHAR(10)&amp;"Lect. et comp.de l'écrit",IF('EDT-2niveaux'!C15="M","MATHEMATIQUES",IF('EDT-2niveaux'!C15="CLA","FRANCAIS"&amp;CHAR(10)&amp;"Culture littéraire et artistiqueCulture litt. et art.",IF('EDT-2niveaux'!C15="F","FRANCAIS",IF('EDT-2niveaux'!C15="E","FRANCAIS"&amp;CHAR(10)&amp;"Ecriture",IF('EDT-2niveaux'!C15="L","FRANCAIS"&amp;CHAR(10)&amp;"Lexique",IF('EDT-2niveaux'!C15="LO","FRANCAIS"&amp;CHAR(10)&amp;"Langage oral",IF('EDT-2niveaux'!C15="CM","MATHEMATIQUES"&amp;CHAR(10)&amp;"Calcul mental",IF('EDT-2niveaux'!C15="EG","MATHEMATIQUES"&amp;CHAR(10)&amp;"Espace et Géométrie",IF('EDT-2niveaux'!C15="NC","MATHEMATIQUES"&amp;CHAR(10)&amp;"Nombres et calculs",IF('EDT-2niveaux'!C15="GM","MATHEMATIQUES"&amp;CHAR(10)&amp;"Grand. et mes.",IF('EDT-2niveaux'!C15="S","Sciences et technologie",IF('EDT-2niveaux'!C15="H","Histoire",IF('EDT-2niveaux'!C15="Geo","Géographie",IF('EDT-2niveaux'!C15="EMC","Enseig. mor. et civ.",IF('EDT-2niveaux'!C15="EPS","Educ. phys. et sportive",IF('EDT-2niveaux'!C15="EM","Educ. musicale",IF('EDT-2niveaux'!C15="AP","Arts plastiques",IF('EDT-2niveaux'!C15="HDA","Hist. des arts",IF('EDT-2niveaux'!C15="QM","Questionner le monde",IF('EDT-2niveaux'!C15="LV","Langue vivante",IF('EDT-2niveaux'!C15="APC","APC",""))))))))))))))))))))))))))</f>
        <v/>
      </c>
      <c r="G11" s="14" t="str">
        <f t="shared" si="1"/>
        <v/>
      </c>
      <c r="H11" s="101">
        <f>'EDT-2niveaux'!D15</f>
        <v>0</v>
      </c>
      <c r="I11" s="14" t="str">
        <f>IF('EDT-2niveaux'!D15="O","FRANCAIS"&amp;CHAR(10)&amp;"Orthographe",IF('EDT-2niveaux'!D15="rec","RECREATION",IF('EDT-2niveaux'!D15="p","Pause méridienne",IF('EDT-2niveaux'!D15="G","FRANCAIS"&amp;CHAR(10)&amp;"Grammaire",IF('EDT-2niveaux'!D15="LC","FRANCAIS"&amp;CHAR(10)&amp;"Lect. et comp.de l'écrit",IF('EDT-2niveaux'!D15="M","MATHEMATIQUES",IF('EDT-2niveaux'!D15="CLA","FRANCAIS"&amp;CHAR(10)&amp;"Culture litt. et art.",IF('EDT-2niveaux'!D15="F","FRANCAIS",IF('EDT-2niveaux'!D15="E","FRANCAIS"&amp;CHAR(10)&amp;"Ecriture",IF('EDT-2niveaux'!D15="L","FRANCAIS"&amp;CHAR(10)&amp;"Lexique",IF('EDT-2niveaux'!D15="LO","FRANCAIS"&amp;CHAR(10)&amp;"Langage oral",IF('EDT-2niveaux'!D15="CM","MATHEMATIQUES"&amp;CHAR(10)&amp;"Calcul mental",IF('EDT-2niveaux'!D15="EG","MATHEMATIQUES"&amp;CHAR(10)&amp;"Espace et Géométrie",IF('EDT-2niveaux'!D15="NC","MATHEMATIQUES"&amp;CHAR(10)&amp;"Nombres et calculs",IF('EDT-2niveaux'!D15="GM","MATHEMATIQUES"&amp;CHAR(10)&amp;"Grand. et mes.",IF('EDT-2niveaux'!D15="S","Sciences et technologie",IF('EDT-2niveaux'!D15="H","Histoire",IF('EDT-2niveaux'!D15="Geo","Géographie",IF('EDT-2niveaux'!D15="EMC","Enseig. mor. et civ.",IF('EDT-2niveaux'!D15="EPS","Educ. phys. et sportive",IF('EDT-2niveaux'!D15="EM","Educ. musicale",IF('EDT-2niveaux'!D15="AP","Arts plastiques",IF('EDT-2niveaux'!D15="HDA","Hist. des arts",IF('EDT-2niveaux'!D15="QM","Questionner le monde",IF('EDT-2niveaux'!D15="LV","Langue vivante",IF('EDT-2niveaux'!D15="APC","APC",""))))))))))))))))))))))))))</f>
        <v/>
      </c>
      <c r="J11" s="14" t="str">
        <f t="shared" si="2"/>
        <v/>
      </c>
      <c r="K11" s="101">
        <f>'EDT-2niveaux'!E15</f>
        <v>0</v>
      </c>
      <c r="L11" s="14" t="str">
        <f>IF('EDT-2niveaux'!E15="O","FRANCAIS"&amp;CHAR(10)&amp;"Orthographe",IF('EDT-2niveaux'!E15="rec","RECREATION",IF('EDT-2niveaux'!E15="p","Pause méridienne",IF('EDT-2niveaux'!E15="G","FRANCAIS"&amp;CHAR(10)&amp;"Grammaire",IF('EDT-2niveaux'!E15="LC","FRANCAIS"&amp;CHAR(10)&amp;"Lect. et comp.de l'écrit",IF('EDT-2niveaux'!E15="M","MATHEMATIQUES",IF('EDT-2niveaux'!E15="CLA","FRANCAIS"&amp;CHAR(10)&amp;"Culture litt. et art.",IF('EDT-2niveaux'!E15="F","FRANCAIS",IF('EDT-2niveaux'!E15="E","FRANCAIS"&amp;CHAR(10)&amp;"Ecriture",IF('EDT-2niveaux'!E15="L","FRANCAIS"&amp;CHAR(10)&amp;"Lexique",IF('EDT-2niveaux'!E15="LO","FRANCAIS"&amp;CHAR(10)&amp;"Langage oral",IF('EDT-2niveaux'!E15="CM","MATHEMATIQUES"&amp;CHAR(10)&amp;"Calcul mental",IF('EDT-2niveaux'!E15="EG","MATHEMATIQUES"&amp;CHAR(10)&amp;"Espace et Géométrie",IF('EDT-2niveaux'!E15="NC","MATHEMATIQUES"&amp;CHAR(10)&amp;"Nombres et calculs",IF('EDT-2niveaux'!E15="GM","MATHEMATIQUES"&amp;CHAR(10)&amp;"Grand. et mes.",IF('EDT-2niveaux'!E15="S","Sciences et technologie",IF('EDT-2niveaux'!E15="H","Histoire",IF('EDT-2niveaux'!E15="Geo","Géographie",IF('EDT-2niveaux'!E15="EMC","Enseig. mor. et civ.",IF('EDT-2niveaux'!E15="EPS","Educ. phys. et sportive",IF('EDT-2niveaux'!E15="EM","Educ. musicale",IF('EDT-2niveaux'!E15="AP","Arts plastiques",IF('EDT-2niveaux'!E15="HDA","Hist. des arts",IF('EDT-2niveaux'!E15="QM","Questionner le monde",IF('EDT-2niveaux'!E15="LV","Langue vivante",IF('EDT-2niveaux'!E15="APC","APC",""))))))))))))))))))))))))))</f>
        <v/>
      </c>
      <c r="M11" s="14" t="str">
        <f t="shared" si="3"/>
        <v/>
      </c>
      <c r="N11" s="101">
        <f>'EDT-2niveaux'!F15</f>
        <v>0</v>
      </c>
      <c r="O11" s="14" t="str">
        <f>IF('EDT-2niveaux'!F15="O","FRANCAIS"&amp;CHAR(10)&amp;"Orthographe",IF('EDT-2niveaux'!F15="rec","RECREATION",IF('EDT-2niveaux'!F15="p","Pause méridienne",IF('EDT-2niveaux'!F15="G","FRANCAIS"&amp;CHAR(10)&amp;"Grammaire",IF('EDT-2niveaux'!F15="LC","FRANCAIS"&amp;CHAR(10)&amp;"Lect. et comp.de l'écrit",IF('EDT-2niveaux'!F15="M","MATHEMATIQUES",IF('EDT-2niveaux'!F15="CLA","FRANCAIS"&amp;CHAR(10)&amp;"Culture litt. et art.",IF('EDT-2niveaux'!F15="F","FRANCAIS",IF('EDT-2niveaux'!F15="E","FRANCAIS"&amp;CHAR(10)&amp;"Ecriture",IF('EDT-2niveaux'!F15="L","FRANCAIS"&amp;CHAR(10)&amp;"Lexique",IF('EDT-2niveaux'!F15="LO","FRANCAIS"&amp;CHAR(10)&amp;"Langage oral",IF('EDT-2niveaux'!F15="CM","MATHEMATIQUES"&amp;CHAR(10)&amp;"Calcul mental",IF('EDT-2niveaux'!F15="EG","MATHEMATIQUES"&amp;CHAR(10)&amp;"Espace et Géométrie",IF('EDT-2niveaux'!F15="NC","MATHEMATIQUES"&amp;CHAR(10)&amp;"Nombres et calculs",IF('EDT-2niveaux'!F15="GM","MATHEMATIQUES"&amp;CHAR(10)&amp;"Grand. et mes.",IF('EDT-2niveaux'!F15="S","Sciences et technologie",IF('EDT-2niveaux'!F15="H","Histoire",IF('EDT-2niveaux'!F15="Geo","Géographie",IF('EDT-2niveaux'!F15="EMC","Enseig. mor. et civ.",IF('EDT-2niveaux'!F15="EPS","Educ. phys. et sportive",IF('EDT-2niveaux'!F15="EM","Educ. musicale",IF('EDT-2niveaux'!F15="AP","Arts plastiques",IF('EDT-2niveaux'!F15="HDA","Hist. des arts",IF('EDT-2niveaux'!F15="QM","Questionner le monde",IF('EDT-2niveaux'!F15="LV","Langue vivante",IF('EDT-2niveaux'!F15="APC","APC",""))))))))))))))))))))))))))</f>
        <v/>
      </c>
      <c r="P11" s="14" t="str">
        <f t="shared" si="4"/>
        <v/>
      </c>
      <c r="Q11" s="101">
        <f>'EDT-2niveaux'!G15</f>
        <v>0</v>
      </c>
      <c r="R11" s="14" t="str">
        <f>IF('EDT-2niveaux'!G15="O","FRANCAIS"&amp;CHAR(10)&amp;"Orthographe",IF('EDT-2niveaux'!G15="rec","RECREATION",IF('EDT-2niveaux'!G15="p","Pause méridienne",IF('EDT-2niveaux'!G15="G","FRANCAIS"&amp;CHAR(10)&amp;"Grammaire",IF('EDT-2niveaux'!G15="LC","FRANCAIS"&amp;CHAR(10)&amp;"Lect. et comp.de l'écrit",IF('EDT-2niveaux'!G15="M","MATHEMATIQUES",IF('EDT-2niveaux'!G15="CLA","FRANCAIS"&amp;CHAR(10)&amp;"Culture litt. et art.",IF('EDT-2niveaux'!G15="F","FRANCAIS",IF('EDT-2niveaux'!G15="E","FRANCAIS"&amp;CHAR(10)&amp;"Ecriture",IF('EDT-2niveaux'!G15="L","FRANCAIS"&amp;CHAR(10)&amp;"Lexique",IF('EDT-2niveaux'!G15="LO","FRANCAIS"&amp;CHAR(10)&amp;"Langage oral",IF('EDT-2niveaux'!G15="CM","MATHEMATIQUES"&amp;CHAR(10)&amp;"Calcul mental",IF('EDT-2niveaux'!G15="EG","MATHEMATIQUES"&amp;CHAR(10)&amp;"Espace et Géométrie",IF('EDT-2niveaux'!G15="NC","MATHEMATIQUES"&amp;CHAR(10)&amp;"Nombres et calculs",IF('EDT-2niveaux'!G15="GM","MATHEMATIQUES"&amp;CHAR(10)&amp;"Grand. et mes.",IF('EDT-2niveaux'!G15="S","Sciences et technologie",IF('EDT-2niveaux'!G15="H","Histoire",IF('EDT-2niveaux'!G15="Geo","Géographie",IF('EDT-2niveaux'!G15="EMC","Enseig. mor. et civ.",IF('EDT-2niveaux'!G15="EPS","Educ. phys. et sportive",IF('EDT-2niveaux'!G15="EM","Educ. musicale",IF('EDT-2niveaux'!G15="AP","Arts plastiques",IF('EDT-2niveaux'!G15="HDA","Hist. des arts",IF('EDT-2niveaux'!G15="QM","Questionner le monde",IF('EDT-2niveaux'!G15="LV","Langue vivante",IF('EDT-2niveaux'!G15="APC","APC",""))))))))))))))))))))))))))</f>
        <v/>
      </c>
      <c r="S11" s="148" t="str">
        <f t="shared" si="5"/>
        <v/>
      </c>
      <c r="T11" s="101">
        <f>'EDT-2niveaux'!H15</f>
        <v>0</v>
      </c>
      <c r="U11" s="14" t="str">
        <f>IF('EDT-2niveaux'!H15="O","FRANCAIS"&amp;CHAR(10)&amp;"Orthographe",IF('EDT-2niveaux'!H15="rec","RECREATION",IF('EDT-2niveaux'!H15="p","Pause méridienne",IF('EDT-2niveaux'!H15="G","FRANCAIS"&amp;CHAR(10)&amp;"Grammaire",IF('EDT-2niveaux'!H15="LC","FRANCAIS"&amp;CHAR(10)&amp;"Lect. et comp.de l'écrit",IF('EDT-2niveaux'!H15="M","MATHEMATIQUES",IF('EDT-2niveaux'!H15="CLA","FRANCAIS"&amp;CHAR(10)&amp;"Culture litt. et art.",IF('EDT-2niveaux'!H15="F","FRANCAIS",IF('EDT-2niveaux'!H15="E","FRANCAIS"&amp;CHAR(10)&amp;"Ecriture",IF('EDT-2niveaux'!H15="L","FRANCAIS"&amp;CHAR(10)&amp;"Lexique",IF('EDT-2niveaux'!H15="LO","FRANCAIS"&amp;CHAR(10)&amp;"Langage oral",IF('EDT-2niveaux'!H15="CM","MATHEMATIQUES"&amp;CHAR(10)&amp;"Calcul mental",IF('EDT-2niveaux'!H15="EG","MATHEMATIQUES"&amp;CHAR(10)&amp;"Espace et Géométrie",IF('EDT-2niveaux'!H15="NC","MATHEMATIQUES"&amp;CHAR(10)&amp;"Nombres et calculs",IF('EDT-2niveaux'!H15="GM","MATHEMATIQUES"&amp;CHAR(10)&amp;"Grand. et mes.",IF('EDT-2niveaux'!H15="S","Sciences et technologie",IF('EDT-2niveaux'!H15="H","Histoire",IF('EDT-2niveaux'!H15="Geo","Géographie",IF('EDT-2niveaux'!H15="EMC","Enseig. mor. et civ.",IF('EDT-2niveaux'!H15="EPS","Educ. phys. et sportive",IF('EDT-2niveaux'!H15="EM","Educ. musicale",IF('EDT-2niveaux'!H15="AP","Arts plastiques",IF('EDT-2niveaux'!H15="HDA","Hist. des arts",IF('EDT-2niveaux'!H15="QM","Questionner le monde",IF('EDT-2niveaux'!H15="LV","Langue vivante",IF('EDT-2niveaux'!H15="APC","APC",""))))))))))))))))))))))))))</f>
        <v/>
      </c>
      <c r="V11" s="14" t="str">
        <f t="shared" si="6"/>
        <v/>
      </c>
      <c r="W11" s="101">
        <f>'EDT-2niveaux'!I15</f>
        <v>0</v>
      </c>
      <c r="X11" s="14" t="str">
        <f>IF('EDT-2niveaux'!I15="O","FRANCAIS"&amp;CHAR(10)&amp;"Orthographe",IF('EDT-2niveaux'!I15="rec","RECREATION",IF('EDT-2niveaux'!I15="p","Pause méridienne",IF('EDT-2niveaux'!I15="G","FRANCAIS"&amp;CHAR(10)&amp;"Grammaire",IF('EDT-2niveaux'!I15="LC","FRANCAIS"&amp;CHAR(10)&amp;"Lect. et comp.de l'écrit",IF('EDT-2niveaux'!I15="M","MATHEMATIQUES",IF('EDT-2niveaux'!I15="CLA","FRANCAIS"&amp;CHAR(10)&amp;"Culture litt. et art.",IF('EDT-2niveaux'!I15="F","FRANCAIS",IF('EDT-2niveaux'!I15="E","FRANCAIS"&amp;CHAR(10)&amp;"Ecriture",IF('EDT-2niveaux'!I15="L","FRANCAIS"&amp;CHAR(10)&amp;"Lexique",IF('EDT-2niveaux'!I15="LO","FRANCAIS"&amp;CHAR(10)&amp;"Langage oral",IF('EDT-2niveaux'!I15="CM","MATHEMATIQUES"&amp;CHAR(10)&amp;"Calcul mental",IF('EDT-2niveaux'!I15="EG","MATHEMATIQUES"&amp;CHAR(10)&amp;"Espace et Géométrie",IF('EDT-2niveaux'!I15="NC","MATHEMATIQUES"&amp;CHAR(10)&amp;"Nombres et calculs",IF('EDT-2niveaux'!I15="GM","MATHEMATIQUES"&amp;CHAR(10)&amp;"Grand. et mes.",IF('EDT-2niveaux'!I15="S","Sciences et technologie",IF('EDT-2niveaux'!I15="H","Histoire",IF('EDT-2niveaux'!I15="Geo","Géographie",IF('EDT-2niveaux'!I15="EMC","Enseig. mor. et civ.",IF('EDT-2niveaux'!I15="EPS","Educ. phys. et sportive",IF('EDT-2niveaux'!I15="EM","Educ. musicale",IF('EDT-2niveaux'!I15="AP","Arts plastiques",IF('EDT-2niveaux'!I15="HDA","Hist. des arts",IF('EDT-2niveaux'!I15="QM","Questionner le monde",IF('EDT-2niveaux'!I15="LV","Langue vivante",IF('EDT-2niveaux'!I15="APC","APC",""))))))))))))))))))))))))))</f>
        <v/>
      </c>
      <c r="Y11" s="14" t="str">
        <f t="shared" si="7"/>
        <v/>
      </c>
      <c r="Z11" s="101">
        <f>'EDT-2niveaux'!J15</f>
        <v>0</v>
      </c>
      <c r="AA11" s="14" t="str">
        <f>IF('EDT-2niveaux'!J15="O","FRANCAIS"&amp;CHAR(10)&amp;"Orthographe",IF('EDT-2niveaux'!J15="rec","RECREATION",IF('EDT-2niveaux'!J15="p","Pause méridienne",IF('EDT-2niveaux'!J15="G","FRANCAIS"&amp;CHAR(10)&amp;"Grammaire",IF('EDT-2niveaux'!J15="LC","FRANCAIS"&amp;CHAR(10)&amp;"Lect. et comp.de l'écrit",IF('EDT-2niveaux'!J15="M","MATHEMATIQUES",IF('EDT-2niveaux'!J15="CLA","FRANCAIS"&amp;CHAR(10)&amp;"Culture littéraire et artistiqueCulture litt. et art.",IF('EDT-2niveaux'!J15="F","FRANCAIS",IF('EDT-2niveaux'!J15="E","FRANCAIS"&amp;CHAR(10)&amp;"Ecriture",IF('EDT-2niveaux'!J15="L","FRANCAIS"&amp;CHAR(10)&amp;"Lexique",IF('EDT-2niveaux'!J15="LO","FRANCAIS"&amp;CHAR(10)&amp;"Langage oral",IF('EDT-2niveaux'!J15="CM","MATHEMATIQUES"&amp;CHAR(10)&amp;"Calcul mental",IF('EDT-2niveaux'!J15="EG","MATHEMATIQUES"&amp;CHAR(10)&amp;"Espace et Géométrie",IF('EDT-2niveaux'!J15="NC","MATHEMATIQUES"&amp;CHAR(10)&amp;"Nombres et calculs",IF('EDT-2niveaux'!J15="GM","MATHEMATIQUES"&amp;CHAR(10)&amp;"Grand. et mes.",IF('EDT-2niveaux'!J15="S","Sciences et technologie",IF('EDT-2niveaux'!J15="H","Histoire",IF('EDT-2niveaux'!J15="Geo","Géographie",IF('EDT-2niveaux'!J15="EMC","Enseig. mor. et civ.",IF('EDT-2niveaux'!J15="EPS","Educ. phys. et sportive",IF('EDT-2niveaux'!J15="EM","Educ. musicale",IF('EDT-2niveaux'!J15="AP","Arts plastiques",IF('EDT-2niveaux'!J15="HDA","Hist. des arts",IF('EDT-2niveaux'!J15="QM","Questionner le monde",IF('EDT-2niveaux'!J15="LV","Langue vivante",IF('EDT-2niveaux'!J15="APC","APC",""))))))))))))))))))))))))))</f>
        <v/>
      </c>
      <c r="AB11" s="49" t="str">
        <f t="shared" si="8"/>
        <v/>
      </c>
      <c r="AC11" s="101">
        <f>'EDT-2niveaux'!K15</f>
        <v>0</v>
      </c>
      <c r="AD11" s="14" t="str">
        <f>IF('EDT-2niveaux'!K15="O","FRANCAIS"&amp;CHAR(10)&amp;"Orthographe",IF('EDT-2niveaux'!K15="rec","RECREATION",IF('EDT-2niveaux'!K15="p","Pause méridienne",IF('EDT-2niveaux'!K15="G","FRANCAIS"&amp;CHAR(10)&amp;"Grammaire",IF('EDT-2niveaux'!K15="LC","FRANCAIS"&amp;CHAR(10)&amp;"Lect. et comp.de l'écrit",IF('EDT-2niveaux'!K15="M","MATHEMATIQUES",IF('EDT-2niveaux'!K15="CLA","FRANCAIS"&amp;CHAR(10)&amp;"Culture litt. et art.",IF('EDT-2niveaux'!K15="F","FRANCAIS",IF('EDT-2niveaux'!K15="E","FRANCAIS"&amp;CHAR(10)&amp;"Ecriture",IF('EDT-2niveaux'!K15="L","FRANCAIS"&amp;CHAR(10)&amp;"Lexique",IF('EDT-2niveaux'!K15="LO","FRANCAIS"&amp;CHAR(10)&amp;"Langage oral",IF('EDT-2niveaux'!K15="CM","MATHEMATIQUES"&amp;CHAR(10)&amp;"Calcul mental",IF('EDT-2niveaux'!K15="EG","MATHEMATIQUES"&amp;CHAR(10)&amp;"Espace et Géométrie",IF('EDT-2niveaux'!K15="NC","MATHEMATIQUES"&amp;CHAR(10)&amp;"Nombres et calculs",IF('EDT-2niveaux'!K15="GM","MATHEMATIQUES"&amp;CHAR(10)&amp;"Grand. et mes.",IF('EDT-2niveaux'!K15="S","Sciences et technologie",IF('EDT-2niveaux'!K15="H","Histoire",IF('EDT-2niveaux'!K15="Geo","Géographie",IF('EDT-2niveaux'!K15="EMC","Enseig. mor. et civ.",IF('EDT-2niveaux'!K15="EPS","Educ. phys. et sportive",IF('EDT-2niveaux'!K15="EM","Educ. musicale",IF('EDT-2niveaux'!K15="AP","Arts plastiques",IF('EDT-2niveaux'!K15="HDA","Hist. des arts",IF('EDT-2niveaux'!K15="QM","Questionner le monde",IF('EDT-2niveaux'!K15="LV","Langue vivante",IF('EDT-2niveaux'!K15="APC","APC",""))))))))))))))))))))))))))</f>
        <v/>
      </c>
      <c r="AE11" s="49" t="str">
        <f t="shared" si="9"/>
        <v/>
      </c>
      <c r="AG11" s="46" t="s">
        <v>18</v>
      </c>
      <c r="AH11" s="268">
        <f>AH4</f>
        <v>0</v>
      </c>
      <c r="AI11" s="268"/>
      <c r="AJ11" s="268"/>
      <c r="AK11" s="268"/>
      <c r="AL11" s="268"/>
      <c r="AM11" s="194">
        <f>SUM(AM12:AM16,AM18:AM21)</f>
        <v>0</v>
      </c>
      <c r="AN11" s="270">
        <f>AN4</f>
        <v>0</v>
      </c>
      <c r="AO11" s="269"/>
      <c r="AP11" s="269"/>
      <c r="AQ11" s="269"/>
      <c r="AR11" s="269"/>
      <c r="AS11" s="53">
        <f>SUM(AS12:AS16,AS18:AS21)</f>
        <v>0</v>
      </c>
    </row>
    <row r="12" spans="1:45" x14ac:dyDescent="0.3">
      <c r="A12" s="4" t="e">
        <f>IF('POUR COMMENCER'!$E$14&gt;=A11,A11+'POUR COMMENCER'!$H$29,"")</f>
        <v>#VALUE!</v>
      </c>
      <c r="B12" s="101">
        <f>'EDT-2niveaux'!B16</f>
        <v>0</v>
      </c>
      <c r="C12" s="14" t="str">
        <f>IF('EDT-2niveaux'!B16="O","FRANCAIS"&amp;CHAR(10)&amp;"Orthographe",IF('EDT-2niveaux'!B16="rec","RECREATION",IF('EDT-2niveaux'!B16="p","Pause méridienne",IF('EDT-2niveaux'!B16="G","FRANCAIS"&amp;CHAR(10)&amp;"Grammaire",IF('EDT-2niveaux'!B16="LC","FRANCAIS"&amp;CHAR(10)&amp;"Lect. et comp.de l'écrit",IF('EDT-2niveaux'!B16="M","MATHEMATIQUES",IF('EDT-2niveaux'!B16="CLA","FRANCAIS"&amp;CHAR(10)&amp;"Culture litt. et art.",IF('EDT-2niveaux'!B16="F","FRANCAIS",IF('EDT-2niveaux'!B16="E","FRANCAIS"&amp;CHAR(10)&amp;"Ecriture",IF('EDT-2niveaux'!B16="L","FRANCAIS"&amp;CHAR(10)&amp;"Lexique",IF('EDT-2niveaux'!B16="LO","FRANCAIS"&amp;CHAR(10)&amp;"Langage oral",IF('EDT-2niveaux'!B16="CM","MATHEMATIQUES"&amp;CHAR(10)&amp;"Calcul mental",IF('EDT-2niveaux'!B16="EG","MATHEMATIQUES"&amp;CHAR(10)&amp;"Espace et Géométrie",IF('EDT-2niveaux'!B16="NC","MATHEMATIQUES"&amp;CHAR(10)&amp;"Nombres et calculs",IF('EDT-2niveaux'!B16="GM","MATHEMATIQUES"&amp;CHAR(10)&amp;"Grand. et mes.",IF('EDT-2niveaux'!B16="S","Sciences et technologie",IF('EDT-2niveaux'!B16="H","Histoire",IF('EDT-2niveaux'!B16="Geo","Géographie",IF('EDT-2niveaux'!B16="EMC","Enseig. mor. et civ.",IF('EDT-2niveaux'!B16="EPS","Educ. phys. et sportive",IF('EDT-2niveaux'!B16="EM","Educ. musicale",IF('EDT-2niveaux'!B16="AP","Arts plastiques",IF('EDT-2niveaux'!B16="HDA","Hist. des arts",IF('EDT-2niveaux'!B16="QM","Questionner le monde",IF('EDT-2niveaux'!B16="LV","Langue vivante",IF('EDT-2niveaux'!B16="APC","APC",""))))))))))))))))))))))))))</f>
        <v/>
      </c>
      <c r="D12" s="14" t="str">
        <f t="shared" si="0"/>
        <v/>
      </c>
      <c r="E12" s="101">
        <f>'EDT-2niveaux'!C16</f>
        <v>0</v>
      </c>
      <c r="F12" s="14" t="str">
        <f>IF('EDT-2niveaux'!C16="O","FRANCAIS"&amp;CHAR(10)&amp;"Orthographe",IF('EDT-2niveaux'!C16="rec","RECREATION",IF('EDT-2niveaux'!C16="p","Pause méridienne",IF('EDT-2niveaux'!C16="G","FRANCAIS"&amp;CHAR(10)&amp;"Grammaire",IF('EDT-2niveaux'!C16="LC","FRANCAIS"&amp;CHAR(10)&amp;"Lect. et comp.de l'écrit",IF('EDT-2niveaux'!C16="M","MATHEMATIQUES",IF('EDT-2niveaux'!C16="CLA","FRANCAIS"&amp;CHAR(10)&amp;"Culture littéraire et artistiqueCulture litt. et art.",IF('EDT-2niveaux'!C16="F","FRANCAIS",IF('EDT-2niveaux'!C16="E","FRANCAIS"&amp;CHAR(10)&amp;"Ecriture",IF('EDT-2niveaux'!C16="L","FRANCAIS"&amp;CHAR(10)&amp;"Lexique",IF('EDT-2niveaux'!C16="LO","FRANCAIS"&amp;CHAR(10)&amp;"Langage oral",IF('EDT-2niveaux'!C16="CM","MATHEMATIQUES"&amp;CHAR(10)&amp;"Calcul mental",IF('EDT-2niveaux'!C16="EG","MATHEMATIQUES"&amp;CHAR(10)&amp;"Espace et Géométrie",IF('EDT-2niveaux'!C16="NC","MATHEMATIQUES"&amp;CHAR(10)&amp;"Nombres et calculs",IF('EDT-2niveaux'!C16="GM","MATHEMATIQUES"&amp;CHAR(10)&amp;"Grand. et mes.",IF('EDT-2niveaux'!C16="S","Sciences et technologie",IF('EDT-2niveaux'!C16="H","Histoire",IF('EDT-2niveaux'!C16="Geo","Géographie",IF('EDT-2niveaux'!C16="EMC","Enseig. mor. et civ.",IF('EDT-2niveaux'!C16="EPS","Educ. phys. et sportive",IF('EDT-2niveaux'!C16="EM","Educ. musicale",IF('EDT-2niveaux'!C16="AP","Arts plastiques",IF('EDT-2niveaux'!C16="HDA","Hist. des arts",IF('EDT-2niveaux'!C16="QM","Questionner le monde",IF('EDT-2niveaux'!C16="LV","Langue vivante",IF('EDT-2niveaux'!C16="APC","APC",""))))))))))))))))))))))))))</f>
        <v/>
      </c>
      <c r="G12" s="14" t="str">
        <f t="shared" si="1"/>
        <v/>
      </c>
      <c r="H12" s="101">
        <f>'EDT-2niveaux'!D16</f>
        <v>0</v>
      </c>
      <c r="I12" s="14" t="str">
        <f>IF('EDT-2niveaux'!D16="O","FRANCAIS"&amp;CHAR(10)&amp;"Orthographe",IF('EDT-2niveaux'!D16="rec","RECREATION",IF('EDT-2niveaux'!D16="p","Pause méridienne",IF('EDT-2niveaux'!D16="G","FRANCAIS"&amp;CHAR(10)&amp;"Grammaire",IF('EDT-2niveaux'!D16="LC","FRANCAIS"&amp;CHAR(10)&amp;"Lect. et comp.de l'écrit",IF('EDT-2niveaux'!D16="M","MATHEMATIQUES",IF('EDT-2niveaux'!D16="CLA","FRANCAIS"&amp;CHAR(10)&amp;"Culture litt. et art.",IF('EDT-2niveaux'!D16="F","FRANCAIS",IF('EDT-2niveaux'!D16="E","FRANCAIS"&amp;CHAR(10)&amp;"Ecriture",IF('EDT-2niveaux'!D16="L","FRANCAIS"&amp;CHAR(10)&amp;"Lexique",IF('EDT-2niveaux'!D16="LO","FRANCAIS"&amp;CHAR(10)&amp;"Langage oral",IF('EDT-2niveaux'!D16="CM","MATHEMATIQUES"&amp;CHAR(10)&amp;"Calcul mental",IF('EDT-2niveaux'!D16="EG","MATHEMATIQUES"&amp;CHAR(10)&amp;"Espace et Géométrie",IF('EDT-2niveaux'!D16="NC","MATHEMATIQUES"&amp;CHAR(10)&amp;"Nombres et calculs",IF('EDT-2niveaux'!D16="GM","MATHEMATIQUES"&amp;CHAR(10)&amp;"Grand. et mes.",IF('EDT-2niveaux'!D16="S","Sciences et technologie",IF('EDT-2niveaux'!D16="H","Histoire",IF('EDT-2niveaux'!D16="Geo","Géographie",IF('EDT-2niveaux'!D16="EMC","Enseig. mor. et civ.",IF('EDT-2niveaux'!D16="EPS","Educ. phys. et sportive",IF('EDT-2niveaux'!D16="EM","Educ. musicale",IF('EDT-2niveaux'!D16="AP","Arts plastiques",IF('EDT-2niveaux'!D16="HDA","Hist. des arts",IF('EDT-2niveaux'!D16="QM","Questionner le monde",IF('EDT-2niveaux'!D16="LV","Langue vivante",IF('EDT-2niveaux'!D16="APC","APC",""))))))))))))))))))))))))))</f>
        <v/>
      </c>
      <c r="J12" s="14" t="str">
        <f t="shared" si="2"/>
        <v/>
      </c>
      <c r="K12" s="101">
        <f>'EDT-2niveaux'!E16</f>
        <v>0</v>
      </c>
      <c r="L12" s="14" t="str">
        <f>IF('EDT-2niveaux'!E16="O","FRANCAIS"&amp;CHAR(10)&amp;"Orthographe",IF('EDT-2niveaux'!E16="rec","RECREATION",IF('EDT-2niveaux'!E16="p","Pause méridienne",IF('EDT-2niveaux'!E16="G","FRANCAIS"&amp;CHAR(10)&amp;"Grammaire",IF('EDT-2niveaux'!E16="LC","FRANCAIS"&amp;CHAR(10)&amp;"Lect. et comp.de l'écrit",IF('EDT-2niveaux'!E16="M","MATHEMATIQUES",IF('EDT-2niveaux'!E16="CLA","FRANCAIS"&amp;CHAR(10)&amp;"Culture litt. et art.",IF('EDT-2niveaux'!E16="F","FRANCAIS",IF('EDT-2niveaux'!E16="E","FRANCAIS"&amp;CHAR(10)&amp;"Ecriture",IF('EDT-2niveaux'!E16="L","FRANCAIS"&amp;CHAR(10)&amp;"Lexique",IF('EDT-2niveaux'!E16="LO","FRANCAIS"&amp;CHAR(10)&amp;"Langage oral",IF('EDT-2niveaux'!E16="CM","MATHEMATIQUES"&amp;CHAR(10)&amp;"Calcul mental",IF('EDT-2niveaux'!E16="EG","MATHEMATIQUES"&amp;CHAR(10)&amp;"Espace et Géométrie",IF('EDT-2niveaux'!E16="NC","MATHEMATIQUES"&amp;CHAR(10)&amp;"Nombres et calculs",IF('EDT-2niveaux'!E16="GM","MATHEMATIQUES"&amp;CHAR(10)&amp;"Grand. et mes.",IF('EDT-2niveaux'!E16="S","Sciences et technologie",IF('EDT-2niveaux'!E16="H","Histoire",IF('EDT-2niveaux'!E16="Geo","Géographie",IF('EDT-2niveaux'!E16="EMC","Enseig. mor. et civ.",IF('EDT-2niveaux'!E16="EPS","Educ. phys. et sportive",IF('EDT-2niveaux'!E16="EM","Educ. musicale",IF('EDT-2niveaux'!E16="AP","Arts plastiques",IF('EDT-2niveaux'!E16="HDA","Hist. des arts",IF('EDT-2niveaux'!E16="QM","Questionner le monde",IF('EDT-2niveaux'!E16="LV","Langue vivante",IF('EDT-2niveaux'!E16="APC","APC",""))))))))))))))))))))))))))</f>
        <v/>
      </c>
      <c r="M12" s="14" t="str">
        <f t="shared" si="3"/>
        <v/>
      </c>
      <c r="N12" s="101">
        <f>'EDT-2niveaux'!F16</f>
        <v>0</v>
      </c>
      <c r="O12" s="14" t="str">
        <f>IF('EDT-2niveaux'!F16="O","FRANCAIS"&amp;CHAR(10)&amp;"Orthographe",IF('EDT-2niveaux'!F16="rec","RECREATION",IF('EDT-2niveaux'!F16="p","Pause méridienne",IF('EDT-2niveaux'!F16="G","FRANCAIS"&amp;CHAR(10)&amp;"Grammaire",IF('EDT-2niveaux'!F16="LC","FRANCAIS"&amp;CHAR(10)&amp;"Lect. et comp.de l'écrit",IF('EDT-2niveaux'!F16="M","MATHEMATIQUES",IF('EDT-2niveaux'!F16="CLA","FRANCAIS"&amp;CHAR(10)&amp;"Culture litt. et art.",IF('EDT-2niveaux'!F16="F","FRANCAIS",IF('EDT-2niveaux'!F16="E","FRANCAIS"&amp;CHAR(10)&amp;"Ecriture",IF('EDT-2niveaux'!F16="L","FRANCAIS"&amp;CHAR(10)&amp;"Lexique",IF('EDT-2niveaux'!F16="LO","FRANCAIS"&amp;CHAR(10)&amp;"Langage oral",IF('EDT-2niveaux'!F16="CM","MATHEMATIQUES"&amp;CHAR(10)&amp;"Calcul mental",IF('EDT-2niveaux'!F16="EG","MATHEMATIQUES"&amp;CHAR(10)&amp;"Espace et Géométrie",IF('EDT-2niveaux'!F16="NC","MATHEMATIQUES"&amp;CHAR(10)&amp;"Nombres et calculs",IF('EDT-2niveaux'!F16="GM","MATHEMATIQUES"&amp;CHAR(10)&amp;"Grand. et mes.",IF('EDT-2niveaux'!F16="S","Sciences et technologie",IF('EDT-2niveaux'!F16="H","Histoire",IF('EDT-2niveaux'!F16="Geo","Géographie",IF('EDT-2niveaux'!F16="EMC","Enseig. mor. et civ.",IF('EDT-2niveaux'!F16="EPS","Educ. phys. et sportive",IF('EDT-2niveaux'!F16="EM","Educ. musicale",IF('EDT-2niveaux'!F16="AP","Arts plastiques",IF('EDT-2niveaux'!F16="HDA","Hist. des arts",IF('EDT-2niveaux'!F16="QM","Questionner le monde",IF('EDT-2niveaux'!F16="LV","Langue vivante",IF('EDT-2niveaux'!F16="APC","APC",""))))))))))))))))))))))))))</f>
        <v/>
      </c>
      <c r="P12" s="14" t="str">
        <f t="shared" si="4"/>
        <v/>
      </c>
      <c r="Q12" s="101">
        <f>'EDT-2niveaux'!G16</f>
        <v>0</v>
      </c>
      <c r="R12" s="14" t="str">
        <f>IF('EDT-2niveaux'!G16="O","FRANCAIS"&amp;CHAR(10)&amp;"Orthographe",IF('EDT-2niveaux'!G16="rec","RECREATION",IF('EDT-2niveaux'!G16="p","Pause méridienne",IF('EDT-2niveaux'!G16="G","FRANCAIS"&amp;CHAR(10)&amp;"Grammaire",IF('EDT-2niveaux'!G16="LC","FRANCAIS"&amp;CHAR(10)&amp;"Lect. et comp.de l'écrit",IF('EDT-2niveaux'!G16="M","MATHEMATIQUES",IF('EDT-2niveaux'!G16="CLA","FRANCAIS"&amp;CHAR(10)&amp;"Culture litt. et art.",IF('EDT-2niveaux'!G16="F","FRANCAIS",IF('EDT-2niveaux'!G16="E","FRANCAIS"&amp;CHAR(10)&amp;"Ecriture",IF('EDT-2niveaux'!G16="L","FRANCAIS"&amp;CHAR(10)&amp;"Lexique",IF('EDT-2niveaux'!G16="LO","FRANCAIS"&amp;CHAR(10)&amp;"Langage oral",IF('EDT-2niveaux'!G16="CM","MATHEMATIQUES"&amp;CHAR(10)&amp;"Calcul mental",IF('EDT-2niveaux'!G16="EG","MATHEMATIQUES"&amp;CHAR(10)&amp;"Espace et Géométrie",IF('EDT-2niveaux'!G16="NC","MATHEMATIQUES"&amp;CHAR(10)&amp;"Nombres et calculs",IF('EDT-2niveaux'!G16="GM","MATHEMATIQUES"&amp;CHAR(10)&amp;"Grand. et mes.",IF('EDT-2niveaux'!G16="S","Sciences et technologie",IF('EDT-2niveaux'!G16="H","Histoire",IF('EDT-2niveaux'!G16="Geo","Géographie",IF('EDT-2niveaux'!G16="EMC","Enseig. mor. et civ.",IF('EDT-2niveaux'!G16="EPS","Educ. phys. et sportive",IF('EDT-2niveaux'!G16="EM","Educ. musicale",IF('EDT-2niveaux'!G16="AP","Arts plastiques",IF('EDT-2niveaux'!G16="HDA","Hist. des arts",IF('EDT-2niveaux'!G16="QM","Questionner le monde",IF('EDT-2niveaux'!G16="LV","Langue vivante",IF('EDT-2niveaux'!G16="APC","APC",""))))))))))))))))))))))))))</f>
        <v/>
      </c>
      <c r="S12" s="148" t="str">
        <f t="shared" si="5"/>
        <v/>
      </c>
      <c r="T12" s="101">
        <f>'EDT-2niveaux'!H16</f>
        <v>0</v>
      </c>
      <c r="U12" s="14" t="str">
        <f>IF('EDT-2niveaux'!H16="O","FRANCAIS"&amp;CHAR(10)&amp;"Orthographe",IF('EDT-2niveaux'!H16="rec","RECREATION",IF('EDT-2niveaux'!H16="p","Pause méridienne",IF('EDT-2niveaux'!H16="G","FRANCAIS"&amp;CHAR(10)&amp;"Grammaire",IF('EDT-2niveaux'!H16="LC","FRANCAIS"&amp;CHAR(10)&amp;"Lect. et comp.de l'écrit",IF('EDT-2niveaux'!H16="M","MATHEMATIQUES",IF('EDT-2niveaux'!H16="CLA","FRANCAIS"&amp;CHAR(10)&amp;"Culture litt. et art.",IF('EDT-2niveaux'!H16="F","FRANCAIS",IF('EDT-2niveaux'!H16="E","FRANCAIS"&amp;CHAR(10)&amp;"Ecriture",IF('EDT-2niveaux'!H16="L","FRANCAIS"&amp;CHAR(10)&amp;"Lexique",IF('EDT-2niveaux'!H16="LO","FRANCAIS"&amp;CHAR(10)&amp;"Langage oral",IF('EDT-2niveaux'!H16="CM","MATHEMATIQUES"&amp;CHAR(10)&amp;"Calcul mental",IF('EDT-2niveaux'!H16="EG","MATHEMATIQUES"&amp;CHAR(10)&amp;"Espace et Géométrie",IF('EDT-2niveaux'!H16="NC","MATHEMATIQUES"&amp;CHAR(10)&amp;"Nombres et calculs",IF('EDT-2niveaux'!H16="GM","MATHEMATIQUES"&amp;CHAR(10)&amp;"Grand. et mes.",IF('EDT-2niveaux'!H16="S","Sciences et technologie",IF('EDT-2niveaux'!H16="H","Histoire",IF('EDT-2niveaux'!H16="Geo","Géographie",IF('EDT-2niveaux'!H16="EMC","Enseig. mor. et civ.",IF('EDT-2niveaux'!H16="EPS","Educ. phys. et sportive",IF('EDT-2niveaux'!H16="EM","Educ. musicale",IF('EDT-2niveaux'!H16="AP","Arts plastiques",IF('EDT-2niveaux'!H16="HDA","Hist. des arts",IF('EDT-2niveaux'!H16="QM","Questionner le monde",IF('EDT-2niveaux'!H16="LV","Langue vivante",IF('EDT-2niveaux'!H16="APC","APC",""))))))))))))))))))))))))))</f>
        <v/>
      </c>
      <c r="V12" s="14" t="str">
        <f t="shared" si="6"/>
        <v/>
      </c>
      <c r="W12" s="101">
        <f>'EDT-2niveaux'!I16</f>
        <v>0</v>
      </c>
      <c r="X12" s="14" t="str">
        <f>IF('EDT-2niveaux'!I16="O","FRANCAIS"&amp;CHAR(10)&amp;"Orthographe",IF('EDT-2niveaux'!I16="rec","RECREATION",IF('EDT-2niveaux'!I16="p","Pause méridienne",IF('EDT-2niveaux'!I16="G","FRANCAIS"&amp;CHAR(10)&amp;"Grammaire",IF('EDT-2niveaux'!I16="LC","FRANCAIS"&amp;CHAR(10)&amp;"Lect. et comp.de l'écrit",IF('EDT-2niveaux'!I16="M","MATHEMATIQUES",IF('EDT-2niveaux'!I16="CLA","FRANCAIS"&amp;CHAR(10)&amp;"Culture litt. et art.",IF('EDT-2niveaux'!I16="F","FRANCAIS",IF('EDT-2niveaux'!I16="E","FRANCAIS"&amp;CHAR(10)&amp;"Ecriture",IF('EDT-2niveaux'!I16="L","FRANCAIS"&amp;CHAR(10)&amp;"Lexique",IF('EDT-2niveaux'!I16="LO","FRANCAIS"&amp;CHAR(10)&amp;"Langage oral",IF('EDT-2niveaux'!I16="CM","MATHEMATIQUES"&amp;CHAR(10)&amp;"Calcul mental",IF('EDT-2niveaux'!I16="EG","MATHEMATIQUES"&amp;CHAR(10)&amp;"Espace et Géométrie",IF('EDT-2niveaux'!I16="NC","MATHEMATIQUES"&amp;CHAR(10)&amp;"Nombres et calculs",IF('EDT-2niveaux'!I16="GM","MATHEMATIQUES"&amp;CHAR(10)&amp;"Grand. et mes.",IF('EDT-2niveaux'!I16="S","Sciences et technologie",IF('EDT-2niveaux'!I16="H","Histoire",IF('EDT-2niveaux'!I16="Geo","Géographie",IF('EDT-2niveaux'!I16="EMC","Enseig. mor. et civ.",IF('EDT-2niveaux'!I16="EPS","Educ. phys. et sportive",IF('EDT-2niveaux'!I16="EM","Educ. musicale",IF('EDT-2niveaux'!I16="AP","Arts plastiques",IF('EDT-2niveaux'!I16="HDA","Hist. des arts",IF('EDT-2niveaux'!I16="QM","Questionner le monde",IF('EDT-2niveaux'!I16="LV","Langue vivante",IF('EDT-2niveaux'!I16="APC","APC",""))))))))))))))))))))))))))</f>
        <v/>
      </c>
      <c r="Y12" s="14" t="str">
        <f t="shared" si="7"/>
        <v/>
      </c>
      <c r="Z12" s="101">
        <f>'EDT-2niveaux'!J16</f>
        <v>0</v>
      </c>
      <c r="AA12" s="14" t="str">
        <f>IF('EDT-2niveaux'!J16="O","FRANCAIS"&amp;CHAR(10)&amp;"Orthographe",IF('EDT-2niveaux'!J16="rec","RECREATION",IF('EDT-2niveaux'!J16="p","Pause méridienne",IF('EDT-2niveaux'!J16="G","FRANCAIS"&amp;CHAR(10)&amp;"Grammaire",IF('EDT-2niveaux'!J16="LC","FRANCAIS"&amp;CHAR(10)&amp;"Lect. et comp.de l'écrit",IF('EDT-2niveaux'!J16="M","MATHEMATIQUES",IF('EDT-2niveaux'!J16="CLA","FRANCAIS"&amp;CHAR(10)&amp;"Culture littéraire et artistiqueCulture litt. et art.",IF('EDT-2niveaux'!J16="F","FRANCAIS",IF('EDT-2niveaux'!J16="E","FRANCAIS"&amp;CHAR(10)&amp;"Ecriture",IF('EDT-2niveaux'!J16="L","FRANCAIS"&amp;CHAR(10)&amp;"Lexique",IF('EDT-2niveaux'!J16="LO","FRANCAIS"&amp;CHAR(10)&amp;"Langage oral",IF('EDT-2niveaux'!J16="CM","MATHEMATIQUES"&amp;CHAR(10)&amp;"Calcul mental",IF('EDT-2niveaux'!J16="EG","MATHEMATIQUES"&amp;CHAR(10)&amp;"Espace et Géométrie",IF('EDT-2niveaux'!J16="NC","MATHEMATIQUES"&amp;CHAR(10)&amp;"Nombres et calculs",IF('EDT-2niveaux'!J16="GM","MATHEMATIQUES"&amp;CHAR(10)&amp;"Grand. et mes.",IF('EDT-2niveaux'!J16="S","Sciences et technologie",IF('EDT-2niveaux'!J16="H","Histoire",IF('EDT-2niveaux'!J16="Geo","Géographie",IF('EDT-2niveaux'!J16="EMC","Enseig. mor. et civ.",IF('EDT-2niveaux'!J16="EPS","Educ. phys. et sportive",IF('EDT-2niveaux'!J16="EM","Educ. musicale",IF('EDT-2niveaux'!J16="AP","Arts plastiques",IF('EDT-2niveaux'!J16="HDA","Hist. des arts",IF('EDT-2niveaux'!J16="QM","Questionner le monde",IF('EDT-2niveaux'!J16="LV","Langue vivante",IF('EDT-2niveaux'!J16="APC","APC",""))))))))))))))))))))))))))</f>
        <v/>
      </c>
      <c r="AB12" s="49" t="str">
        <f t="shared" si="8"/>
        <v/>
      </c>
      <c r="AC12" s="101">
        <f>'EDT-2niveaux'!K16</f>
        <v>0</v>
      </c>
      <c r="AD12" s="14" t="str">
        <f>IF('EDT-2niveaux'!K16="O","FRANCAIS"&amp;CHAR(10)&amp;"Orthographe",IF('EDT-2niveaux'!K16="rec","RECREATION",IF('EDT-2niveaux'!K16="p","Pause méridienne",IF('EDT-2niveaux'!K16="G","FRANCAIS"&amp;CHAR(10)&amp;"Grammaire",IF('EDT-2niveaux'!K16="LC","FRANCAIS"&amp;CHAR(10)&amp;"Lect. et comp.de l'écrit",IF('EDT-2niveaux'!K16="M","MATHEMATIQUES",IF('EDT-2niveaux'!K16="CLA","FRANCAIS"&amp;CHAR(10)&amp;"Culture litt. et art.",IF('EDT-2niveaux'!K16="F","FRANCAIS",IF('EDT-2niveaux'!K16="E","FRANCAIS"&amp;CHAR(10)&amp;"Ecriture",IF('EDT-2niveaux'!K16="L","FRANCAIS"&amp;CHAR(10)&amp;"Lexique",IF('EDT-2niveaux'!K16="LO","FRANCAIS"&amp;CHAR(10)&amp;"Langage oral",IF('EDT-2niveaux'!K16="CM","MATHEMATIQUES"&amp;CHAR(10)&amp;"Calcul mental",IF('EDT-2niveaux'!K16="EG","MATHEMATIQUES"&amp;CHAR(10)&amp;"Espace et Géométrie",IF('EDT-2niveaux'!K16="NC","MATHEMATIQUES"&amp;CHAR(10)&amp;"Nombres et calculs",IF('EDT-2niveaux'!K16="GM","MATHEMATIQUES"&amp;CHAR(10)&amp;"Grand. et mes.",IF('EDT-2niveaux'!K16="S","Sciences et technologie",IF('EDT-2niveaux'!K16="H","Histoire",IF('EDT-2niveaux'!K16="Geo","Géographie",IF('EDT-2niveaux'!K16="EMC","Enseig. mor. et civ.",IF('EDT-2niveaux'!K16="EPS","Educ. phys. et sportive",IF('EDT-2niveaux'!K16="EM","Educ. musicale",IF('EDT-2niveaux'!K16="AP","Arts plastiques",IF('EDT-2niveaux'!K16="HDA","Hist. des arts",IF('EDT-2niveaux'!K16="QM","Questionner le monde",IF('EDT-2niveaux'!K16="LV","Langue vivante",IF('EDT-2niveaux'!K16="APC","APC",""))))))))))))))))))))))))))</f>
        <v/>
      </c>
      <c r="AE12" s="49" t="str">
        <f t="shared" si="9"/>
        <v/>
      </c>
      <c r="AG12" s="44" t="s">
        <v>19</v>
      </c>
      <c r="AH12" s="165">
        <f>COUNTIF(B$4:B$150,$AG12)*'POUR COMMENCER'!$H$29</f>
        <v>0</v>
      </c>
      <c r="AI12" s="165">
        <f>COUNTIF(H$4:H$150,$AG12)*'POUR COMMENCER'!$H$29</f>
        <v>0</v>
      </c>
      <c r="AJ12" s="165">
        <f>COUNTIF(N$4:N$150,$AG12)*'POUR COMMENCER'!$H$29</f>
        <v>0</v>
      </c>
      <c r="AK12" s="165">
        <f>COUNTIF(T$4:T$150,$AG12)*'POUR COMMENCER'!$H$29</f>
        <v>0</v>
      </c>
      <c r="AL12" s="165">
        <f>COUNTIF(Z$4:Z$150,$AG12)*'POUR COMMENCER'!$H$29</f>
        <v>0</v>
      </c>
      <c r="AM12" s="56">
        <f>SUM(AH12:AL12)</f>
        <v>0</v>
      </c>
      <c r="AN12" s="197">
        <f>COUNTIF(E$4:E$150,$AG12)*'POUR COMMENCER'!$H$29</f>
        <v>0</v>
      </c>
      <c r="AO12" s="165">
        <f>COUNTIF(K$4:K$150,$AG12)*'POUR COMMENCER'!$H$29</f>
        <v>0</v>
      </c>
      <c r="AP12" s="165">
        <f>COUNTIF(Q$4:Q$150,$AG12)*'POUR COMMENCER'!$H$29</f>
        <v>0</v>
      </c>
      <c r="AQ12" s="165">
        <f>COUNTIF(W$4:W$150,$AG12)*'POUR COMMENCER'!$H$29</f>
        <v>0</v>
      </c>
      <c r="AR12" s="165">
        <f>COUNTIF(AC$4:AC$150,$AG12)*'POUR COMMENCER'!$H$29</f>
        <v>0</v>
      </c>
      <c r="AS12" s="52">
        <f>SUM(AN12:AR12)</f>
        <v>0</v>
      </c>
    </row>
    <row r="13" spans="1:45" x14ac:dyDescent="0.3">
      <c r="A13" s="4" t="e">
        <f>IF('POUR COMMENCER'!$E$14&gt;=A12,A12+'POUR COMMENCER'!$H$29,"")</f>
        <v>#VALUE!</v>
      </c>
      <c r="B13" s="101">
        <f>'EDT-2niveaux'!B17</f>
        <v>0</v>
      </c>
      <c r="C13" s="14" t="str">
        <f>IF('EDT-2niveaux'!B17="O","FRANCAIS"&amp;CHAR(10)&amp;"Orthographe",IF('EDT-2niveaux'!B17="rec","RECREATION",IF('EDT-2niveaux'!B17="p","Pause méridienne",IF('EDT-2niveaux'!B17="G","FRANCAIS"&amp;CHAR(10)&amp;"Grammaire",IF('EDT-2niveaux'!B17="LC","FRANCAIS"&amp;CHAR(10)&amp;"Lect. et comp.de l'écrit",IF('EDT-2niveaux'!B17="M","MATHEMATIQUES",IF('EDT-2niveaux'!B17="CLA","FRANCAIS"&amp;CHAR(10)&amp;"Culture litt. et art.",IF('EDT-2niveaux'!B17="F","FRANCAIS",IF('EDT-2niveaux'!B17="E","FRANCAIS"&amp;CHAR(10)&amp;"Ecriture",IF('EDT-2niveaux'!B17="L","FRANCAIS"&amp;CHAR(10)&amp;"Lexique",IF('EDT-2niveaux'!B17="LO","FRANCAIS"&amp;CHAR(10)&amp;"Langage oral",IF('EDT-2niveaux'!B17="CM","MATHEMATIQUES"&amp;CHAR(10)&amp;"Calcul mental",IF('EDT-2niveaux'!B17="EG","MATHEMATIQUES"&amp;CHAR(10)&amp;"Espace et Géométrie",IF('EDT-2niveaux'!B17="NC","MATHEMATIQUES"&amp;CHAR(10)&amp;"Nombres et calculs",IF('EDT-2niveaux'!B17="GM","MATHEMATIQUES"&amp;CHAR(10)&amp;"Grand. et mes.",IF('EDT-2niveaux'!B17="S","Sciences et technologie",IF('EDT-2niveaux'!B17="H","Histoire",IF('EDT-2niveaux'!B17="Geo","Géographie",IF('EDT-2niveaux'!B17="EMC","Enseig. mor. et civ.",IF('EDT-2niveaux'!B17="EPS","Educ. phys. et sportive",IF('EDT-2niveaux'!B17="EM","Educ. musicale",IF('EDT-2niveaux'!B17="AP","Arts plastiques",IF('EDT-2niveaux'!B17="HDA","Hist. des arts",IF('EDT-2niveaux'!B17="QM","Questionner le monde",IF('EDT-2niveaux'!B17="LV","Langue vivante",IF('EDT-2niveaux'!B17="APC","APC",""))))))))))))))))))))))))))</f>
        <v/>
      </c>
      <c r="D13" s="14" t="str">
        <f t="shared" si="0"/>
        <v/>
      </c>
      <c r="E13" s="101">
        <f>'EDT-2niveaux'!C17</f>
        <v>0</v>
      </c>
      <c r="F13" s="14" t="str">
        <f>IF('EDT-2niveaux'!C17="O","FRANCAIS"&amp;CHAR(10)&amp;"Orthographe",IF('EDT-2niveaux'!C17="rec","RECREATION",IF('EDT-2niveaux'!C17="p","Pause méridienne",IF('EDT-2niveaux'!C17="G","FRANCAIS"&amp;CHAR(10)&amp;"Grammaire",IF('EDT-2niveaux'!C17="LC","FRANCAIS"&amp;CHAR(10)&amp;"Lect. et comp.de l'écrit",IF('EDT-2niveaux'!C17="M","MATHEMATIQUES",IF('EDT-2niveaux'!C17="CLA","FRANCAIS"&amp;CHAR(10)&amp;"Culture littéraire et artistiqueCulture litt. et art.",IF('EDT-2niveaux'!C17="F","FRANCAIS",IF('EDT-2niveaux'!C17="E","FRANCAIS"&amp;CHAR(10)&amp;"Ecriture",IF('EDT-2niveaux'!C17="L","FRANCAIS"&amp;CHAR(10)&amp;"Lexique",IF('EDT-2niveaux'!C17="LO","FRANCAIS"&amp;CHAR(10)&amp;"Langage oral",IF('EDT-2niveaux'!C17="CM","MATHEMATIQUES"&amp;CHAR(10)&amp;"Calcul mental",IF('EDT-2niveaux'!C17="EG","MATHEMATIQUES"&amp;CHAR(10)&amp;"Espace et Géométrie",IF('EDT-2niveaux'!C17="NC","MATHEMATIQUES"&amp;CHAR(10)&amp;"Nombres et calculs",IF('EDT-2niveaux'!C17="GM","MATHEMATIQUES"&amp;CHAR(10)&amp;"Grand. et mes.",IF('EDT-2niveaux'!C17="S","Sciences et technologie",IF('EDT-2niveaux'!C17="H","Histoire",IF('EDT-2niveaux'!C17="Geo","Géographie",IF('EDT-2niveaux'!C17="EMC","Enseig. mor. et civ.",IF('EDT-2niveaux'!C17="EPS","Educ. phys. et sportive",IF('EDT-2niveaux'!C17="EM","Educ. musicale",IF('EDT-2niveaux'!C17="AP","Arts plastiques",IF('EDT-2niveaux'!C17="HDA","Hist. des arts",IF('EDT-2niveaux'!C17="QM","Questionner le monde",IF('EDT-2niveaux'!C17="LV","Langue vivante",IF('EDT-2niveaux'!C17="APC","APC",""))))))))))))))))))))))))))</f>
        <v/>
      </c>
      <c r="G13" s="14" t="str">
        <f t="shared" si="1"/>
        <v/>
      </c>
      <c r="H13" s="101">
        <f>'EDT-2niveaux'!D17</f>
        <v>0</v>
      </c>
      <c r="I13" s="14" t="str">
        <f>IF('EDT-2niveaux'!D17="O","FRANCAIS"&amp;CHAR(10)&amp;"Orthographe",IF('EDT-2niveaux'!D17="rec","RECREATION",IF('EDT-2niveaux'!D17="p","Pause méridienne",IF('EDT-2niveaux'!D17="G","FRANCAIS"&amp;CHAR(10)&amp;"Grammaire",IF('EDT-2niveaux'!D17="LC","FRANCAIS"&amp;CHAR(10)&amp;"Lect. et comp.de l'écrit",IF('EDT-2niveaux'!D17="M","MATHEMATIQUES",IF('EDT-2niveaux'!D17="CLA","FRANCAIS"&amp;CHAR(10)&amp;"Culture litt. et art.",IF('EDT-2niveaux'!D17="F","FRANCAIS",IF('EDT-2niveaux'!D17="E","FRANCAIS"&amp;CHAR(10)&amp;"Ecriture",IF('EDT-2niveaux'!D17="L","FRANCAIS"&amp;CHAR(10)&amp;"Lexique",IF('EDT-2niveaux'!D17="LO","FRANCAIS"&amp;CHAR(10)&amp;"Langage oral",IF('EDT-2niveaux'!D17="CM","MATHEMATIQUES"&amp;CHAR(10)&amp;"Calcul mental",IF('EDT-2niveaux'!D17="EG","MATHEMATIQUES"&amp;CHAR(10)&amp;"Espace et Géométrie",IF('EDT-2niveaux'!D17="NC","MATHEMATIQUES"&amp;CHAR(10)&amp;"Nombres et calculs",IF('EDT-2niveaux'!D17="GM","MATHEMATIQUES"&amp;CHAR(10)&amp;"Grand. et mes.",IF('EDT-2niveaux'!D17="S","Sciences et technologie",IF('EDT-2niveaux'!D17="H","Histoire",IF('EDT-2niveaux'!D17="Geo","Géographie",IF('EDT-2niveaux'!D17="EMC","Enseig. mor. et civ.",IF('EDT-2niveaux'!D17="EPS","Educ. phys. et sportive",IF('EDT-2niveaux'!D17="EM","Educ. musicale",IF('EDT-2niveaux'!D17="AP","Arts plastiques",IF('EDT-2niveaux'!D17="HDA","Hist. des arts",IF('EDT-2niveaux'!D17="QM","Questionner le monde",IF('EDT-2niveaux'!D17="LV","Langue vivante",IF('EDT-2niveaux'!D17="APC","APC",""))))))))))))))))))))))))))</f>
        <v/>
      </c>
      <c r="J13" s="14" t="str">
        <f t="shared" si="2"/>
        <v/>
      </c>
      <c r="K13" s="101">
        <f>'EDT-2niveaux'!E17</f>
        <v>0</v>
      </c>
      <c r="L13" s="14" t="str">
        <f>IF('EDT-2niveaux'!E17="O","FRANCAIS"&amp;CHAR(10)&amp;"Orthographe",IF('EDT-2niveaux'!E17="rec","RECREATION",IF('EDT-2niveaux'!E17="p","Pause méridienne",IF('EDT-2niveaux'!E17="G","FRANCAIS"&amp;CHAR(10)&amp;"Grammaire",IF('EDT-2niveaux'!E17="LC","FRANCAIS"&amp;CHAR(10)&amp;"Lect. et comp.de l'écrit",IF('EDT-2niveaux'!E17="M","MATHEMATIQUES",IF('EDT-2niveaux'!E17="CLA","FRANCAIS"&amp;CHAR(10)&amp;"Culture litt. et art.",IF('EDT-2niveaux'!E17="F","FRANCAIS",IF('EDT-2niveaux'!E17="E","FRANCAIS"&amp;CHAR(10)&amp;"Ecriture",IF('EDT-2niveaux'!E17="L","FRANCAIS"&amp;CHAR(10)&amp;"Lexique",IF('EDT-2niveaux'!E17="LO","FRANCAIS"&amp;CHAR(10)&amp;"Langage oral",IF('EDT-2niveaux'!E17="CM","MATHEMATIQUES"&amp;CHAR(10)&amp;"Calcul mental",IF('EDT-2niveaux'!E17="EG","MATHEMATIQUES"&amp;CHAR(10)&amp;"Espace et Géométrie",IF('EDT-2niveaux'!E17="NC","MATHEMATIQUES"&amp;CHAR(10)&amp;"Nombres et calculs",IF('EDT-2niveaux'!E17="GM","MATHEMATIQUES"&amp;CHAR(10)&amp;"Grand. et mes.",IF('EDT-2niveaux'!E17="S","Sciences et technologie",IF('EDT-2niveaux'!E17="H","Histoire",IF('EDT-2niveaux'!E17="Geo","Géographie",IF('EDT-2niveaux'!E17="EMC","Enseig. mor. et civ.",IF('EDT-2niveaux'!E17="EPS","Educ. phys. et sportive",IF('EDT-2niveaux'!E17="EM","Educ. musicale",IF('EDT-2niveaux'!E17="AP","Arts plastiques",IF('EDT-2niveaux'!E17="HDA","Hist. des arts",IF('EDT-2niveaux'!E17="QM","Questionner le monde",IF('EDT-2niveaux'!E17="LV","Langue vivante",IF('EDT-2niveaux'!E17="APC","APC",""))))))))))))))))))))))))))</f>
        <v/>
      </c>
      <c r="M13" s="14" t="str">
        <f t="shared" si="3"/>
        <v/>
      </c>
      <c r="N13" s="101">
        <f>'EDT-2niveaux'!F17</f>
        <v>0</v>
      </c>
      <c r="O13" s="14" t="str">
        <f>IF('EDT-2niveaux'!F17="O","FRANCAIS"&amp;CHAR(10)&amp;"Orthographe",IF('EDT-2niveaux'!F17="rec","RECREATION",IF('EDT-2niveaux'!F17="p","Pause méridienne",IF('EDT-2niveaux'!F17="G","FRANCAIS"&amp;CHAR(10)&amp;"Grammaire",IF('EDT-2niveaux'!F17="LC","FRANCAIS"&amp;CHAR(10)&amp;"Lect. et comp.de l'écrit",IF('EDT-2niveaux'!F17="M","MATHEMATIQUES",IF('EDT-2niveaux'!F17="CLA","FRANCAIS"&amp;CHAR(10)&amp;"Culture litt. et art.",IF('EDT-2niveaux'!F17="F","FRANCAIS",IF('EDT-2niveaux'!F17="E","FRANCAIS"&amp;CHAR(10)&amp;"Ecriture",IF('EDT-2niveaux'!F17="L","FRANCAIS"&amp;CHAR(10)&amp;"Lexique",IF('EDT-2niveaux'!F17="LO","FRANCAIS"&amp;CHAR(10)&amp;"Langage oral",IF('EDT-2niveaux'!F17="CM","MATHEMATIQUES"&amp;CHAR(10)&amp;"Calcul mental",IF('EDT-2niveaux'!F17="EG","MATHEMATIQUES"&amp;CHAR(10)&amp;"Espace et Géométrie",IF('EDT-2niveaux'!F17="NC","MATHEMATIQUES"&amp;CHAR(10)&amp;"Nombres et calculs",IF('EDT-2niveaux'!F17="GM","MATHEMATIQUES"&amp;CHAR(10)&amp;"Grand. et mes.",IF('EDT-2niveaux'!F17="S","Sciences et technologie",IF('EDT-2niveaux'!F17="H","Histoire",IF('EDT-2niveaux'!F17="Geo","Géographie",IF('EDT-2niveaux'!F17="EMC","Enseig. mor. et civ.",IF('EDT-2niveaux'!F17="EPS","Educ. phys. et sportive",IF('EDT-2niveaux'!F17="EM","Educ. musicale",IF('EDT-2niveaux'!F17="AP","Arts plastiques",IF('EDT-2niveaux'!F17="HDA","Hist. des arts",IF('EDT-2niveaux'!F17="QM","Questionner le monde",IF('EDT-2niveaux'!F17="LV","Langue vivante",IF('EDT-2niveaux'!F17="APC","APC",""))))))))))))))))))))))))))</f>
        <v/>
      </c>
      <c r="P13" s="14" t="str">
        <f t="shared" si="4"/>
        <v/>
      </c>
      <c r="Q13" s="101">
        <f>'EDT-2niveaux'!G17</f>
        <v>0</v>
      </c>
      <c r="R13" s="14" t="str">
        <f>IF('EDT-2niveaux'!G17="O","FRANCAIS"&amp;CHAR(10)&amp;"Orthographe",IF('EDT-2niveaux'!G17="rec","RECREATION",IF('EDT-2niveaux'!G17="p","Pause méridienne",IF('EDT-2niveaux'!G17="G","FRANCAIS"&amp;CHAR(10)&amp;"Grammaire",IF('EDT-2niveaux'!G17="LC","FRANCAIS"&amp;CHAR(10)&amp;"Lect. et comp.de l'écrit",IF('EDT-2niveaux'!G17="M","MATHEMATIQUES",IF('EDT-2niveaux'!G17="CLA","FRANCAIS"&amp;CHAR(10)&amp;"Culture litt. et art.",IF('EDT-2niveaux'!G17="F","FRANCAIS",IF('EDT-2niveaux'!G17="E","FRANCAIS"&amp;CHAR(10)&amp;"Ecriture",IF('EDT-2niveaux'!G17="L","FRANCAIS"&amp;CHAR(10)&amp;"Lexique",IF('EDT-2niveaux'!G17="LO","FRANCAIS"&amp;CHAR(10)&amp;"Langage oral",IF('EDT-2niveaux'!G17="CM","MATHEMATIQUES"&amp;CHAR(10)&amp;"Calcul mental",IF('EDT-2niveaux'!G17="EG","MATHEMATIQUES"&amp;CHAR(10)&amp;"Espace et Géométrie",IF('EDT-2niveaux'!G17="NC","MATHEMATIQUES"&amp;CHAR(10)&amp;"Nombres et calculs",IF('EDT-2niveaux'!G17="GM","MATHEMATIQUES"&amp;CHAR(10)&amp;"Grand. et mes.",IF('EDT-2niveaux'!G17="S","Sciences et technologie",IF('EDT-2niveaux'!G17="H","Histoire",IF('EDT-2niveaux'!G17="Geo","Géographie",IF('EDT-2niveaux'!G17="EMC","Enseig. mor. et civ.",IF('EDT-2niveaux'!G17="EPS","Educ. phys. et sportive",IF('EDT-2niveaux'!G17="EM","Educ. musicale",IF('EDT-2niveaux'!G17="AP","Arts plastiques",IF('EDT-2niveaux'!G17="HDA","Hist. des arts",IF('EDT-2niveaux'!G17="QM","Questionner le monde",IF('EDT-2niveaux'!G17="LV","Langue vivante",IF('EDT-2niveaux'!G17="APC","APC",""))))))))))))))))))))))))))</f>
        <v/>
      </c>
      <c r="S13" s="148" t="str">
        <f t="shared" si="5"/>
        <v/>
      </c>
      <c r="T13" s="101">
        <f>'EDT-2niveaux'!H17</f>
        <v>0</v>
      </c>
      <c r="U13" s="14" t="str">
        <f>IF('EDT-2niveaux'!H17="O","FRANCAIS"&amp;CHAR(10)&amp;"Orthographe",IF('EDT-2niveaux'!H17="rec","RECREATION",IF('EDT-2niveaux'!H17="p","Pause méridienne",IF('EDT-2niveaux'!H17="G","FRANCAIS"&amp;CHAR(10)&amp;"Grammaire",IF('EDT-2niveaux'!H17="LC","FRANCAIS"&amp;CHAR(10)&amp;"Lect. et comp.de l'écrit",IF('EDT-2niveaux'!H17="M","MATHEMATIQUES",IF('EDT-2niveaux'!H17="CLA","FRANCAIS"&amp;CHAR(10)&amp;"Culture litt. et art.",IF('EDT-2niveaux'!H17="F","FRANCAIS",IF('EDT-2niveaux'!H17="E","FRANCAIS"&amp;CHAR(10)&amp;"Ecriture",IF('EDT-2niveaux'!H17="L","FRANCAIS"&amp;CHAR(10)&amp;"Lexique",IF('EDT-2niveaux'!H17="LO","FRANCAIS"&amp;CHAR(10)&amp;"Langage oral",IF('EDT-2niveaux'!H17="CM","MATHEMATIQUES"&amp;CHAR(10)&amp;"Calcul mental",IF('EDT-2niveaux'!H17="EG","MATHEMATIQUES"&amp;CHAR(10)&amp;"Espace et Géométrie",IF('EDT-2niveaux'!H17="NC","MATHEMATIQUES"&amp;CHAR(10)&amp;"Nombres et calculs",IF('EDT-2niveaux'!H17="GM","MATHEMATIQUES"&amp;CHAR(10)&amp;"Grand. et mes.",IF('EDT-2niveaux'!H17="S","Sciences et technologie",IF('EDT-2niveaux'!H17="H","Histoire",IF('EDT-2niveaux'!H17="Geo","Géographie",IF('EDT-2niveaux'!H17="EMC","Enseig. mor. et civ.",IF('EDT-2niveaux'!H17="EPS","Educ. phys. et sportive",IF('EDT-2niveaux'!H17="EM","Educ. musicale",IF('EDT-2niveaux'!H17="AP","Arts plastiques",IF('EDT-2niveaux'!H17="HDA","Hist. des arts",IF('EDT-2niveaux'!H17="QM","Questionner le monde",IF('EDT-2niveaux'!H17="LV","Langue vivante",IF('EDT-2niveaux'!H17="APC","APC",""))))))))))))))))))))))))))</f>
        <v/>
      </c>
      <c r="V13" s="14" t="str">
        <f t="shared" si="6"/>
        <v/>
      </c>
      <c r="W13" s="101">
        <f>'EDT-2niveaux'!I17</f>
        <v>0</v>
      </c>
      <c r="X13" s="14" t="str">
        <f>IF('EDT-2niveaux'!I17="O","FRANCAIS"&amp;CHAR(10)&amp;"Orthographe",IF('EDT-2niveaux'!I17="rec","RECREATION",IF('EDT-2niveaux'!I17="p","Pause méridienne",IF('EDT-2niveaux'!I17="G","FRANCAIS"&amp;CHAR(10)&amp;"Grammaire",IF('EDT-2niveaux'!I17="LC","FRANCAIS"&amp;CHAR(10)&amp;"Lect. et comp.de l'écrit",IF('EDT-2niveaux'!I17="M","MATHEMATIQUES",IF('EDT-2niveaux'!I17="CLA","FRANCAIS"&amp;CHAR(10)&amp;"Culture litt. et art.",IF('EDT-2niveaux'!I17="F","FRANCAIS",IF('EDT-2niveaux'!I17="E","FRANCAIS"&amp;CHAR(10)&amp;"Ecriture",IF('EDT-2niveaux'!I17="L","FRANCAIS"&amp;CHAR(10)&amp;"Lexique",IF('EDT-2niveaux'!I17="LO","FRANCAIS"&amp;CHAR(10)&amp;"Langage oral",IF('EDT-2niveaux'!I17="CM","MATHEMATIQUES"&amp;CHAR(10)&amp;"Calcul mental",IF('EDT-2niveaux'!I17="EG","MATHEMATIQUES"&amp;CHAR(10)&amp;"Espace et Géométrie",IF('EDT-2niveaux'!I17="NC","MATHEMATIQUES"&amp;CHAR(10)&amp;"Nombres et calculs",IF('EDT-2niveaux'!I17="GM","MATHEMATIQUES"&amp;CHAR(10)&amp;"Grand. et mes.",IF('EDT-2niveaux'!I17="S","Sciences et technologie",IF('EDT-2niveaux'!I17="H","Histoire",IF('EDT-2niveaux'!I17="Geo","Géographie",IF('EDT-2niveaux'!I17="EMC","Enseig. mor. et civ.",IF('EDT-2niveaux'!I17="EPS","Educ. phys. et sportive",IF('EDT-2niveaux'!I17="EM","Educ. musicale",IF('EDT-2niveaux'!I17="AP","Arts plastiques",IF('EDT-2niveaux'!I17="HDA","Hist. des arts",IF('EDT-2niveaux'!I17="QM","Questionner le monde",IF('EDT-2niveaux'!I17="LV","Langue vivante",IF('EDT-2niveaux'!I17="APC","APC",""))))))))))))))))))))))))))</f>
        <v/>
      </c>
      <c r="Y13" s="14" t="str">
        <f t="shared" si="7"/>
        <v/>
      </c>
      <c r="Z13" s="101">
        <f>'EDT-2niveaux'!J17</f>
        <v>0</v>
      </c>
      <c r="AA13" s="14" t="str">
        <f>IF('EDT-2niveaux'!J17="O","FRANCAIS"&amp;CHAR(10)&amp;"Orthographe",IF('EDT-2niveaux'!J17="rec","RECREATION",IF('EDT-2niveaux'!J17="p","Pause méridienne",IF('EDT-2niveaux'!J17="G","FRANCAIS"&amp;CHAR(10)&amp;"Grammaire",IF('EDT-2niveaux'!J17="LC","FRANCAIS"&amp;CHAR(10)&amp;"Lect. et comp.de l'écrit",IF('EDT-2niveaux'!J17="M","MATHEMATIQUES",IF('EDT-2niveaux'!J17="CLA","FRANCAIS"&amp;CHAR(10)&amp;"Culture littéraire et artistiqueCulture litt. et art.",IF('EDT-2niveaux'!J17="F","FRANCAIS",IF('EDT-2niveaux'!J17="E","FRANCAIS"&amp;CHAR(10)&amp;"Ecriture",IF('EDT-2niveaux'!J17="L","FRANCAIS"&amp;CHAR(10)&amp;"Lexique",IF('EDT-2niveaux'!J17="LO","FRANCAIS"&amp;CHAR(10)&amp;"Langage oral",IF('EDT-2niveaux'!J17="CM","MATHEMATIQUES"&amp;CHAR(10)&amp;"Calcul mental",IF('EDT-2niveaux'!J17="EG","MATHEMATIQUES"&amp;CHAR(10)&amp;"Espace et Géométrie",IF('EDT-2niveaux'!J17="NC","MATHEMATIQUES"&amp;CHAR(10)&amp;"Nombres et calculs",IF('EDT-2niveaux'!J17="GM","MATHEMATIQUES"&amp;CHAR(10)&amp;"Grand. et mes.",IF('EDT-2niveaux'!J17="S","Sciences et technologie",IF('EDT-2niveaux'!J17="H","Histoire",IF('EDT-2niveaux'!J17="Geo","Géographie",IF('EDT-2niveaux'!J17="EMC","Enseig. mor. et civ.",IF('EDT-2niveaux'!J17="EPS","Educ. phys. et sportive",IF('EDT-2niveaux'!J17="EM","Educ. musicale",IF('EDT-2niveaux'!J17="AP","Arts plastiques",IF('EDT-2niveaux'!J17="HDA","Hist. des arts",IF('EDT-2niveaux'!J17="QM","Questionner le monde",IF('EDT-2niveaux'!J17="LV","Langue vivante",IF('EDT-2niveaux'!J17="APC","APC",""))))))))))))))))))))))))))</f>
        <v/>
      </c>
      <c r="AB13" s="49" t="str">
        <f t="shared" si="8"/>
        <v/>
      </c>
      <c r="AC13" s="101">
        <f>'EDT-2niveaux'!K17</f>
        <v>0</v>
      </c>
      <c r="AD13" s="14" t="str">
        <f>IF('EDT-2niveaux'!K17="O","FRANCAIS"&amp;CHAR(10)&amp;"Orthographe",IF('EDT-2niveaux'!K17="rec","RECREATION",IF('EDT-2niveaux'!K17="p","Pause méridienne",IF('EDT-2niveaux'!K17="G","FRANCAIS"&amp;CHAR(10)&amp;"Grammaire",IF('EDT-2niveaux'!K17="LC","FRANCAIS"&amp;CHAR(10)&amp;"Lect. et comp.de l'écrit",IF('EDT-2niveaux'!K17="M","MATHEMATIQUES",IF('EDT-2niveaux'!K17="CLA","FRANCAIS"&amp;CHAR(10)&amp;"Culture litt. et art.",IF('EDT-2niveaux'!K17="F","FRANCAIS",IF('EDT-2niveaux'!K17="E","FRANCAIS"&amp;CHAR(10)&amp;"Ecriture",IF('EDT-2niveaux'!K17="L","FRANCAIS"&amp;CHAR(10)&amp;"Lexique",IF('EDT-2niveaux'!K17="LO","FRANCAIS"&amp;CHAR(10)&amp;"Langage oral",IF('EDT-2niveaux'!K17="CM","MATHEMATIQUES"&amp;CHAR(10)&amp;"Calcul mental",IF('EDT-2niveaux'!K17="EG","MATHEMATIQUES"&amp;CHAR(10)&amp;"Espace et Géométrie",IF('EDT-2niveaux'!K17="NC","MATHEMATIQUES"&amp;CHAR(10)&amp;"Nombres et calculs",IF('EDT-2niveaux'!K17="GM","MATHEMATIQUES"&amp;CHAR(10)&amp;"Grand. et mes.",IF('EDT-2niveaux'!K17="S","Sciences et technologie",IF('EDT-2niveaux'!K17="H","Histoire",IF('EDT-2niveaux'!K17="Geo","Géographie",IF('EDT-2niveaux'!K17="EMC","Enseig. mor. et civ.",IF('EDT-2niveaux'!K17="EPS","Educ. phys. et sportive",IF('EDT-2niveaux'!K17="EM","Educ. musicale",IF('EDT-2niveaux'!K17="AP","Arts plastiques",IF('EDT-2niveaux'!K17="HDA","Hist. des arts",IF('EDT-2niveaux'!K17="QM","Questionner le monde",IF('EDT-2niveaux'!K17="LV","Langue vivante",IF('EDT-2niveaux'!K17="APC","APC",""))))))))))))))))))))))))))</f>
        <v/>
      </c>
      <c r="AE13" s="49" t="str">
        <f t="shared" si="9"/>
        <v/>
      </c>
      <c r="AG13" s="44" t="s">
        <v>128</v>
      </c>
      <c r="AH13" s="165">
        <f>COUNTIF(B$4:B$150,$AG13)*'POUR COMMENCER'!$H$29</f>
        <v>0</v>
      </c>
      <c r="AI13" s="165">
        <f>COUNTIF(H$4:H$150,$AG13)*'POUR COMMENCER'!$H$29</f>
        <v>0</v>
      </c>
      <c r="AJ13" s="165">
        <f>COUNTIF(N$4:N$150,$AG13)*'POUR COMMENCER'!$H$29</f>
        <v>0</v>
      </c>
      <c r="AK13" s="165">
        <f>COUNTIF(T$4:T$150,$AG13)*'POUR COMMENCER'!$H$29</f>
        <v>0</v>
      </c>
      <c r="AL13" s="165">
        <f>COUNTIF(Z$4:Z$150,$AG13)*'POUR COMMENCER'!$H$29</f>
        <v>0</v>
      </c>
      <c r="AM13" s="56">
        <f>SUM(AH13:AL13)</f>
        <v>0</v>
      </c>
      <c r="AN13" s="197">
        <f>COUNTIF(E$4:E$150,$AG13)*'POUR COMMENCER'!$H$29</f>
        <v>0</v>
      </c>
      <c r="AO13" s="165">
        <f>COUNTIF(K$4:K$150,$AG13)*'POUR COMMENCER'!$H$29</f>
        <v>0</v>
      </c>
      <c r="AP13" s="165">
        <f>COUNTIF(Q$4:Q$150,$AG13)*'POUR COMMENCER'!$H$29</f>
        <v>0</v>
      </c>
      <c r="AQ13" s="165">
        <f>COUNTIF(W$4:W$150,$AG13)*'POUR COMMENCER'!$H$29</f>
        <v>0</v>
      </c>
      <c r="AR13" s="165">
        <f>COUNTIF(AC$4:AC$150,$AG13)*'POUR COMMENCER'!$H$29</f>
        <v>0</v>
      </c>
      <c r="AS13" s="52">
        <f t="shared" ref="AS13:AS21" si="12">SUM(AN13:AR13)</f>
        <v>0</v>
      </c>
    </row>
    <row r="14" spans="1:45" x14ac:dyDescent="0.3">
      <c r="A14" s="4" t="e">
        <f>IF('POUR COMMENCER'!$E$14&gt;=A13,A13+'POUR COMMENCER'!$H$29,"")</f>
        <v>#VALUE!</v>
      </c>
      <c r="B14" s="101">
        <f>'EDT-2niveaux'!B18</f>
        <v>0</v>
      </c>
      <c r="C14" s="14" t="str">
        <f>IF('EDT-2niveaux'!B18="O","FRANCAIS"&amp;CHAR(10)&amp;"Orthographe",IF('EDT-2niveaux'!B18="rec","RECREATION",IF('EDT-2niveaux'!B18="p","Pause méridienne",IF('EDT-2niveaux'!B18="G","FRANCAIS"&amp;CHAR(10)&amp;"Grammaire",IF('EDT-2niveaux'!B18="LC","FRANCAIS"&amp;CHAR(10)&amp;"Lect. et comp.de l'écrit",IF('EDT-2niveaux'!B18="M","MATHEMATIQUES",IF('EDT-2niveaux'!B18="CLA","FRANCAIS"&amp;CHAR(10)&amp;"Culture litt. et art.",IF('EDT-2niveaux'!B18="F","FRANCAIS",IF('EDT-2niveaux'!B18="E","FRANCAIS"&amp;CHAR(10)&amp;"Ecriture",IF('EDT-2niveaux'!B18="L","FRANCAIS"&amp;CHAR(10)&amp;"Lexique",IF('EDT-2niveaux'!B18="LO","FRANCAIS"&amp;CHAR(10)&amp;"Langage oral",IF('EDT-2niveaux'!B18="CM","MATHEMATIQUES"&amp;CHAR(10)&amp;"Calcul mental",IF('EDT-2niveaux'!B18="EG","MATHEMATIQUES"&amp;CHAR(10)&amp;"Espace et Géométrie",IF('EDT-2niveaux'!B18="NC","MATHEMATIQUES"&amp;CHAR(10)&amp;"Nombres et calculs",IF('EDT-2niveaux'!B18="GM","MATHEMATIQUES"&amp;CHAR(10)&amp;"Grand. et mes.",IF('EDT-2niveaux'!B18="S","Sciences et technologie",IF('EDT-2niveaux'!B18="H","Histoire",IF('EDT-2niveaux'!B18="Geo","Géographie",IF('EDT-2niveaux'!B18="EMC","Enseig. mor. et civ.",IF('EDT-2niveaux'!B18="EPS","Educ. phys. et sportive",IF('EDT-2niveaux'!B18="EM","Educ. musicale",IF('EDT-2niveaux'!B18="AP","Arts plastiques",IF('EDT-2niveaux'!B18="HDA","Hist. des arts",IF('EDT-2niveaux'!B18="QM","Questionner le monde",IF('EDT-2niveaux'!B18="LV","Langue vivante",IF('EDT-2niveaux'!B18="APC","APC",""))))))))))))))))))))))))))</f>
        <v/>
      </c>
      <c r="D14" s="14" t="str">
        <f t="shared" si="0"/>
        <v/>
      </c>
      <c r="E14" s="101">
        <f>'EDT-2niveaux'!C18</f>
        <v>0</v>
      </c>
      <c r="F14" s="14" t="str">
        <f>IF('EDT-2niveaux'!C18="O","FRANCAIS"&amp;CHAR(10)&amp;"Orthographe",IF('EDT-2niveaux'!C18="rec","RECREATION",IF('EDT-2niveaux'!C18="p","Pause méridienne",IF('EDT-2niveaux'!C18="G","FRANCAIS"&amp;CHAR(10)&amp;"Grammaire",IF('EDT-2niveaux'!C18="LC","FRANCAIS"&amp;CHAR(10)&amp;"Lect. et comp.de l'écrit",IF('EDT-2niveaux'!C18="M","MATHEMATIQUES",IF('EDT-2niveaux'!C18="CLA","FRANCAIS"&amp;CHAR(10)&amp;"Culture littéraire et artistiqueCulture litt. et art.",IF('EDT-2niveaux'!C18="F","FRANCAIS",IF('EDT-2niveaux'!C18="E","FRANCAIS"&amp;CHAR(10)&amp;"Ecriture",IF('EDT-2niveaux'!C18="L","FRANCAIS"&amp;CHAR(10)&amp;"Lexique",IF('EDT-2niveaux'!C18="LO","FRANCAIS"&amp;CHAR(10)&amp;"Langage oral",IF('EDT-2niveaux'!C18="CM","MATHEMATIQUES"&amp;CHAR(10)&amp;"Calcul mental",IF('EDT-2niveaux'!C18="EG","MATHEMATIQUES"&amp;CHAR(10)&amp;"Espace et Géométrie",IF('EDT-2niveaux'!C18="NC","MATHEMATIQUES"&amp;CHAR(10)&amp;"Nombres et calculs",IF('EDT-2niveaux'!C18="GM","MATHEMATIQUES"&amp;CHAR(10)&amp;"Grand. et mes.",IF('EDT-2niveaux'!C18="S","Sciences et technologie",IF('EDT-2niveaux'!C18="H","Histoire",IF('EDT-2niveaux'!C18="Geo","Géographie",IF('EDT-2niveaux'!C18="EMC","Enseig. mor. et civ.",IF('EDT-2niveaux'!C18="EPS","Educ. phys. et sportive",IF('EDT-2niveaux'!C18="EM","Educ. musicale",IF('EDT-2niveaux'!C18="AP","Arts plastiques",IF('EDT-2niveaux'!C18="HDA","Hist. des arts",IF('EDT-2niveaux'!C18="QM","Questionner le monde",IF('EDT-2niveaux'!C18="LV","Langue vivante",IF('EDT-2niveaux'!C18="APC","APC",""))))))))))))))))))))))))))</f>
        <v/>
      </c>
      <c r="G14" s="14" t="str">
        <f t="shared" si="1"/>
        <v/>
      </c>
      <c r="H14" s="101">
        <f>'EDT-2niveaux'!D18</f>
        <v>0</v>
      </c>
      <c r="I14" s="14" t="str">
        <f>IF('EDT-2niveaux'!D18="O","FRANCAIS"&amp;CHAR(10)&amp;"Orthographe",IF('EDT-2niveaux'!D18="rec","RECREATION",IF('EDT-2niveaux'!D18="p","Pause méridienne",IF('EDT-2niveaux'!D18="G","FRANCAIS"&amp;CHAR(10)&amp;"Grammaire",IF('EDT-2niveaux'!D18="LC","FRANCAIS"&amp;CHAR(10)&amp;"Lect. et comp.de l'écrit",IF('EDT-2niveaux'!D18="M","MATHEMATIQUES",IF('EDT-2niveaux'!D18="CLA","FRANCAIS"&amp;CHAR(10)&amp;"Culture litt. et art.",IF('EDT-2niveaux'!D18="F","FRANCAIS",IF('EDT-2niveaux'!D18="E","FRANCAIS"&amp;CHAR(10)&amp;"Ecriture",IF('EDT-2niveaux'!D18="L","FRANCAIS"&amp;CHAR(10)&amp;"Lexique",IF('EDT-2niveaux'!D18="LO","FRANCAIS"&amp;CHAR(10)&amp;"Langage oral",IF('EDT-2niveaux'!D18="CM","MATHEMATIQUES"&amp;CHAR(10)&amp;"Calcul mental",IF('EDT-2niveaux'!D18="EG","MATHEMATIQUES"&amp;CHAR(10)&amp;"Espace et Géométrie",IF('EDT-2niveaux'!D18="NC","MATHEMATIQUES"&amp;CHAR(10)&amp;"Nombres et calculs",IF('EDT-2niveaux'!D18="GM","MATHEMATIQUES"&amp;CHAR(10)&amp;"Grand. et mes.",IF('EDT-2niveaux'!D18="S","Sciences et technologie",IF('EDT-2niveaux'!D18="H","Histoire",IF('EDT-2niveaux'!D18="Geo","Géographie",IF('EDT-2niveaux'!D18="EMC","Enseig. mor. et civ.",IF('EDT-2niveaux'!D18="EPS","Educ. phys. et sportive",IF('EDT-2niveaux'!D18="EM","Educ. musicale",IF('EDT-2niveaux'!D18="AP","Arts plastiques",IF('EDT-2niveaux'!D18="HDA","Hist. des arts",IF('EDT-2niveaux'!D18="QM","Questionner le monde",IF('EDT-2niveaux'!D18="LV","Langue vivante",IF('EDT-2niveaux'!D18="APC","APC",""))))))))))))))))))))))))))</f>
        <v/>
      </c>
      <c r="J14" s="14" t="str">
        <f t="shared" si="2"/>
        <v/>
      </c>
      <c r="K14" s="101">
        <f>'EDT-2niveaux'!E18</f>
        <v>0</v>
      </c>
      <c r="L14" s="14" t="str">
        <f>IF('EDT-2niveaux'!E18="O","FRANCAIS"&amp;CHAR(10)&amp;"Orthographe",IF('EDT-2niveaux'!E18="rec","RECREATION",IF('EDT-2niveaux'!E18="p","Pause méridienne",IF('EDT-2niveaux'!E18="G","FRANCAIS"&amp;CHAR(10)&amp;"Grammaire",IF('EDT-2niveaux'!E18="LC","FRANCAIS"&amp;CHAR(10)&amp;"Lect. et comp.de l'écrit",IF('EDT-2niveaux'!E18="M","MATHEMATIQUES",IF('EDT-2niveaux'!E18="CLA","FRANCAIS"&amp;CHAR(10)&amp;"Culture litt. et art.",IF('EDT-2niveaux'!E18="F","FRANCAIS",IF('EDT-2niveaux'!E18="E","FRANCAIS"&amp;CHAR(10)&amp;"Ecriture",IF('EDT-2niveaux'!E18="L","FRANCAIS"&amp;CHAR(10)&amp;"Lexique",IF('EDT-2niveaux'!E18="LO","FRANCAIS"&amp;CHAR(10)&amp;"Langage oral",IF('EDT-2niveaux'!E18="CM","MATHEMATIQUES"&amp;CHAR(10)&amp;"Calcul mental",IF('EDT-2niveaux'!E18="EG","MATHEMATIQUES"&amp;CHAR(10)&amp;"Espace et Géométrie",IF('EDT-2niveaux'!E18="NC","MATHEMATIQUES"&amp;CHAR(10)&amp;"Nombres et calculs",IF('EDT-2niveaux'!E18="GM","MATHEMATIQUES"&amp;CHAR(10)&amp;"Grand. et mes.",IF('EDT-2niveaux'!E18="S","Sciences et technologie",IF('EDT-2niveaux'!E18="H","Histoire",IF('EDT-2niveaux'!E18="Geo","Géographie",IF('EDT-2niveaux'!E18="EMC","Enseig. mor. et civ.",IF('EDT-2niveaux'!E18="EPS","Educ. phys. et sportive",IF('EDT-2niveaux'!E18="EM","Educ. musicale",IF('EDT-2niveaux'!E18="AP","Arts plastiques",IF('EDT-2niveaux'!E18="HDA","Hist. des arts",IF('EDT-2niveaux'!E18="QM","Questionner le monde",IF('EDT-2niveaux'!E18="LV","Langue vivante",IF('EDT-2niveaux'!E18="APC","APC",""))))))))))))))))))))))))))</f>
        <v/>
      </c>
      <c r="M14" s="14" t="str">
        <f t="shared" si="3"/>
        <v/>
      </c>
      <c r="N14" s="101">
        <f>'EDT-2niveaux'!F18</f>
        <v>0</v>
      </c>
      <c r="O14" s="14" t="str">
        <f>IF('EDT-2niveaux'!F18="O","FRANCAIS"&amp;CHAR(10)&amp;"Orthographe",IF('EDT-2niveaux'!F18="rec","RECREATION",IF('EDT-2niveaux'!F18="p","Pause méridienne",IF('EDT-2niveaux'!F18="G","FRANCAIS"&amp;CHAR(10)&amp;"Grammaire",IF('EDT-2niveaux'!F18="LC","FRANCAIS"&amp;CHAR(10)&amp;"Lect. et comp.de l'écrit",IF('EDT-2niveaux'!F18="M","MATHEMATIQUES",IF('EDT-2niveaux'!F18="CLA","FRANCAIS"&amp;CHAR(10)&amp;"Culture litt. et art.",IF('EDT-2niveaux'!F18="F","FRANCAIS",IF('EDT-2niveaux'!F18="E","FRANCAIS"&amp;CHAR(10)&amp;"Ecriture",IF('EDT-2niveaux'!F18="L","FRANCAIS"&amp;CHAR(10)&amp;"Lexique",IF('EDT-2niveaux'!F18="LO","FRANCAIS"&amp;CHAR(10)&amp;"Langage oral",IF('EDT-2niveaux'!F18="CM","MATHEMATIQUES"&amp;CHAR(10)&amp;"Calcul mental",IF('EDT-2niveaux'!F18="EG","MATHEMATIQUES"&amp;CHAR(10)&amp;"Espace et Géométrie",IF('EDT-2niveaux'!F18="NC","MATHEMATIQUES"&amp;CHAR(10)&amp;"Nombres et calculs",IF('EDT-2niveaux'!F18="GM","MATHEMATIQUES"&amp;CHAR(10)&amp;"Grand. et mes.",IF('EDT-2niveaux'!F18="S","Sciences et technologie",IF('EDT-2niveaux'!F18="H","Histoire",IF('EDT-2niveaux'!F18="Geo","Géographie",IF('EDT-2niveaux'!F18="EMC","Enseig. mor. et civ.",IF('EDT-2niveaux'!F18="EPS","Educ. phys. et sportive",IF('EDT-2niveaux'!F18="EM","Educ. musicale",IF('EDT-2niveaux'!F18="AP","Arts plastiques",IF('EDT-2niveaux'!F18="HDA","Hist. des arts",IF('EDT-2niveaux'!F18="QM","Questionner le monde",IF('EDT-2niveaux'!F18="LV","Langue vivante",IF('EDT-2niveaux'!F18="APC","APC",""))))))))))))))))))))))))))</f>
        <v/>
      </c>
      <c r="P14" s="14" t="str">
        <f t="shared" si="4"/>
        <v/>
      </c>
      <c r="Q14" s="101">
        <f>'EDT-2niveaux'!G18</f>
        <v>0</v>
      </c>
      <c r="R14" s="14" t="str">
        <f>IF('EDT-2niveaux'!G18="O","FRANCAIS"&amp;CHAR(10)&amp;"Orthographe",IF('EDT-2niveaux'!G18="rec","RECREATION",IF('EDT-2niveaux'!G18="p","Pause méridienne",IF('EDT-2niveaux'!G18="G","FRANCAIS"&amp;CHAR(10)&amp;"Grammaire",IF('EDT-2niveaux'!G18="LC","FRANCAIS"&amp;CHAR(10)&amp;"Lect. et comp.de l'écrit",IF('EDT-2niveaux'!G18="M","MATHEMATIQUES",IF('EDT-2niveaux'!G18="CLA","FRANCAIS"&amp;CHAR(10)&amp;"Culture litt. et art.",IF('EDT-2niveaux'!G18="F","FRANCAIS",IF('EDT-2niveaux'!G18="E","FRANCAIS"&amp;CHAR(10)&amp;"Ecriture",IF('EDT-2niveaux'!G18="L","FRANCAIS"&amp;CHAR(10)&amp;"Lexique",IF('EDT-2niveaux'!G18="LO","FRANCAIS"&amp;CHAR(10)&amp;"Langage oral",IF('EDT-2niveaux'!G18="CM","MATHEMATIQUES"&amp;CHAR(10)&amp;"Calcul mental",IF('EDT-2niveaux'!G18="EG","MATHEMATIQUES"&amp;CHAR(10)&amp;"Espace et Géométrie",IF('EDT-2niveaux'!G18="NC","MATHEMATIQUES"&amp;CHAR(10)&amp;"Nombres et calculs",IF('EDT-2niveaux'!G18="GM","MATHEMATIQUES"&amp;CHAR(10)&amp;"Grand. et mes.",IF('EDT-2niveaux'!G18="S","Sciences et technologie",IF('EDT-2niveaux'!G18="H","Histoire",IF('EDT-2niveaux'!G18="Geo","Géographie",IF('EDT-2niveaux'!G18="EMC","Enseig. mor. et civ.",IF('EDT-2niveaux'!G18="EPS","Educ. phys. et sportive",IF('EDT-2niveaux'!G18="EM","Educ. musicale",IF('EDT-2niveaux'!G18="AP","Arts plastiques",IF('EDT-2niveaux'!G18="HDA","Hist. des arts",IF('EDT-2niveaux'!G18="QM","Questionner le monde",IF('EDT-2niveaux'!G18="LV","Langue vivante",IF('EDT-2niveaux'!G18="APC","APC",""))))))))))))))))))))))))))</f>
        <v/>
      </c>
      <c r="S14" s="148" t="str">
        <f t="shared" si="5"/>
        <v/>
      </c>
      <c r="T14" s="101">
        <f>'EDT-2niveaux'!H18</f>
        <v>0</v>
      </c>
      <c r="U14" s="14" t="str">
        <f>IF('EDT-2niveaux'!H18="O","FRANCAIS"&amp;CHAR(10)&amp;"Orthographe",IF('EDT-2niveaux'!H18="rec","RECREATION",IF('EDT-2niveaux'!H18="p","Pause méridienne",IF('EDT-2niveaux'!H18="G","FRANCAIS"&amp;CHAR(10)&amp;"Grammaire",IF('EDT-2niveaux'!H18="LC","FRANCAIS"&amp;CHAR(10)&amp;"Lect. et comp.de l'écrit",IF('EDT-2niveaux'!H18="M","MATHEMATIQUES",IF('EDT-2niveaux'!H18="CLA","FRANCAIS"&amp;CHAR(10)&amp;"Culture litt. et art.",IF('EDT-2niveaux'!H18="F","FRANCAIS",IF('EDT-2niveaux'!H18="E","FRANCAIS"&amp;CHAR(10)&amp;"Ecriture",IF('EDT-2niveaux'!H18="L","FRANCAIS"&amp;CHAR(10)&amp;"Lexique",IF('EDT-2niveaux'!H18="LO","FRANCAIS"&amp;CHAR(10)&amp;"Langage oral",IF('EDT-2niveaux'!H18="CM","MATHEMATIQUES"&amp;CHAR(10)&amp;"Calcul mental",IF('EDT-2niveaux'!H18="EG","MATHEMATIQUES"&amp;CHAR(10)&amp;"Espace et Géométrie",IF('EDT-2niveaux'!H18="NC","MATHEMATIQUES"&amp;CHAR(10)&amp;"Nombres et calculs",IF('EDT-2niveaux'!H18="GM","MATHEMATIQUES"&amp;CHAR(10)&amp;"Grand. et mes.",IF('EDT-2niveaux'!H18="S","Sciences et technologie",IF('EDT-2niveaux'!H18="H","Histoire",IF('EDT-2niveaux'!H18="Geo","Géographie",IF('EDT-2niveaux'!H18="EMC","Enseig. mor. et civ.",IF('EDT-2niveaux'!H18="EPS","Educ. phys. et sportive",IF('EDT-2niveaux'!H18="EM","Educ. musicale",IF('EDT-2niveaux'!H18="AP","Arts plastiques",IF('EDT-2niveaux'!H18="HDA","Hist. des arts",IF('EDT-2niveaux'!H18="QM","Questionner le monde",IF('EDT-2niveaux'!H18="LV","Langue vivante",IF('EDT-2niveaux'!H18="APC","APC",""))))))))))))))))))))))))))</f>
        <v/>
      </c>
      <c r="V14" s="14" t="str">
        <f t="shared" si="6"/>
        <v/>
      </c>
      <c r="W14" s="101">
        <f>'EDT-2niveaux'!I18</f>
        <v>0</v>
      </c>
      <c r="X14" s="14" t="str">
        <f>IF('EDT-2niveaux'!I18="O","FRANCAIS"&amp;CHAR(10)&amp;"Orthographe",IF('EDT-2niveaux'!I18="rec","RECREATION",IF('EDT-2niveaux'!I18="p","Pause méridienne",IF('EDT-2niveaux'!I18="G","FRANCAIS"&amp;CHAR(10)&amp;"Grammaire",IF('EDT-2niveaux'!I18="LC","FRANCAIS"&amp;CHAR(10)&amp;"Lect. et comp.de l'écrit",IF('EDT-2niveaux'!I18="M","MATHEMATIQUES",IF('EDT-2niveaux'!I18="CLA","FRANCAIS"&amp;CHAR(10)&amp;"Culture litt. et art.",IF('EDT-2niveaux'!I18="F","FRANCAIS",IF('EDT-2niveaux'!I18="E","FRANCAIS"&amp;CHAR(10)&amp;"Ecriture",IF('EDT-2niveaux'!I18="L","FRANCAIS"&amp;CHAR(10)&amp;"Lexique",IF('EDT-2niveaux'!I18="LO","FRANCAIS"&amp;CHAR(10)&amp;"Langage oral",IF('EDT-2niveaux'!I18="CM","MATHEMATIQUES"&amp;CHAR(10)&amp;"Calcul mental",IF('EDT-2niveaux'!I18="EG","MATHEMATIQUES"&amp;CHAR(10)&amp;"Espace et Géométrie",IF('EDT-2niveaux'!I18="NC","MATHEMATIQUES"&amp;CHAR(10)&amp;"Nombres et calculs",IF('EDT-2niveaux'!I18="GM","MATHEMATIQUES"&amp;CHAR(10)&amp;"Grand. et mes.",IF('EDT-2niveaux'!I18="S","Sciences et technologie",IF('EDT-2niveaux'!I18="H","Histoire",IF('EDT-2niveaux'!I18="Geo","Géographie",IF('EDT-2niveaux'!I18="EMC","Enseig. mor. et civ.",IF('EDT-2niveaux'!I18="EPS","Educ. phys. et sportive",IF('EDT-2niveaux'!I18="EM","Educ. musicale",IF('EDT-2niveaux'!I18="AP","Arts plastiques",IF('EDT-2niveaux'!I18="HDA","Hist. des arts",IF('EDT-2niveaux'!I18="QM","Questionner le monde",IF('EDT-2niveaux'!I18="LV","Langue vivante",IF('EDT-2niveaux'!I18="APC","APC",""))))))))))))))))))))))))))</f>
        <v/>
      </c>
      <c r="Y14" s="14" t="str">
        <f t="shared" si="7"/>
        <v/>
      </c>
      <c r="Z14" s="101">
        <f>'EDT-2niveaux'!J18</f>
        <v>0</v>
      </c>
      <c r="AA14" s="14" t="str">
        <f>IF('EDT-2niveaux'!J18="O","FRANCAIS"&amp;CHAR(10)&amp;"Orthographe",IF('EDT-2niveaux'!J18="rec","RECREATION",IF('EDT-2niveaux'!J18="p","Pause méridienne",IF('EDT-2niveaux'!J18="G","FRANCAIS"&amp;CHAR(10)&amp;"Grammaire",IF('EDT-2niveaux'!J18="LC","FRANCAIS"&amp;CHAR(10)&amp;"Lect. et comp.de l'écrit",IF('EDT-2niveaux'!J18="M","MATHEMATIQUES",IF('EDT-2niveaux'!J18="CLA","FRANCAIS"&amp;CHAR(10)&amp;"Culture littéraire et artistiqueCulture litt. et art.",IF('EDT-2niveaux'!J18="F","FRANCAIS",IF('EDT-2niveaux'!J18="E","FRANCAIS"&amp;CHAR(10)&amp;"Ecriture",IF('EDT-2niveaux'!J18="L","FRANCAIS"&amp;CHAR(10)&amp;"Lexique",IF('EDT-2niveaux'!J18="LO","FRANCAIS"&amp;CHAR(10)&amp;"Langage oral",IF('EDT-2niveaux'!J18="CM","MATHEMATIQUES"&amp;CHAR(10)&amp;"Calcul mental",IF('EDT-2niveaux'!J18="EG","MATHEMATIQUES"&amp;CHAR(10)&amp;"Espace et Géométrie",IF('EDT-2niveaux'!J18="NC","MATHEMATIQUES"&amp;CHAR(10)&amp;"Nombres et calculs",IF('EDT-2niveaux'!J18="GM","MATHEMATIQUES"&amp;CHAR(10)&amp;"Grand. et mes.",IF('EDT-2niveaux'!J18="S","Sciences et technologie",IF('EDT-2niveaux'!J18="H","Histoire",IF('EDT-2niveaux'!J18="Geo","Géographie",IF('EDT-2niveaux'!J18="EMC","Enseig. mor. et civ.",IF('EDT-2niveaux'!J18="EPS","Educ. phys. et sportive",IF('EDT-2niveaux'!J18="EM","Educ. musicale",IF('EDT-2niveaux'!J18="AP","Arts plastiques",IF('EDT-2niveaux'!J18="HDA","Hist. des arts",IF('EDT-2niveaux'!J18="QM","Questionner le monde",IF('EDT-2niveaux'!J18="LV","Langue vivante",IF('EDT-2niveaux'!J18="APC","APC",""))))))))))))))))))))))))))</f>
        <v/>
      </c>
      <c r="AB14" s="49" t="str">
        <f t="shared" si="8"/>
        <v/>
      </c>
      <c r="AC14" s="101">
        <f>'EDT-2niveaux'!K18</f>
        <v>0</v>
      </c>
      <c r="AD14" s="14" t="str">
        <f>IF('EDT-2niveaux'!K18="O","FRANCAIS"&amp;CHAR(10)&amp;"Orthographe",IF('EDT-2niveaux'!K18="rec","RECREATION",IF('EDT-2niveaux'!K18="p","Pause méridienne",IF('EDT-2niveaux'!K18="G","FRANCAIS"&amp;CHAR(10)&amp;"Grammaire",IF('EDT-2niveaux'!K18="LC","FRANCAIS"&amp;CHAR(10)&amp;"Lect. et comp.de l'écrit",IF('EDT-2niveaux'!K18="M","MATHEMATIQUES",IF('EDT-2niveaux'!K18="CLA","FRANCAIS"&amp;CHAR(10)&amp;"Culture litt. et art.",IF('EDT-2niveaux'!K18="F","FRANCAIS",IF('EDT-2niveaux'!K18="E","FRANCAIS"&amp;CHAR(10)&amp;"Ecriture",IF('EDT-2niveaux'!K18="L","FRANCAIS"&amp;CHAR(10)&amp;"Lexique",IF('EDT-2niveaux'!K18="LO","FRANCAIS"&amp;CHAR(10)&amp;"Langage oral",IF('EDT-2niveaux'!K18="CM","MATHEMATIQUES"&amp;CHAR(10)&amp;"Calcul mental",IF('EDT-2niveaux'!K18="EG","MATHEMATIQUES"&amp;CHAR(10)&amp;"Espace et Géométrie",IF('EDT-2niveaux'!K18="NC","MATHEMATIQUES"&amp;CHAR(10)&amp;"Nombres et calculs",IF('EDT-2niveaux'!K18="GM","MATHEMATIQUES"&amp;CHAR(10)&amp;"Grand. et mes.",IF('EDT-2niveaux'!K18="S","Sciences et technologie",IF('EDT-2niveaux'!K18="H","Histoire",IF('EDT-2niveaux'!K18="Geo","Géographie",IF('EDT-2niveaux'!K18="EMC","Enseig. mor. et civ.",IF('EDT-2niveaux'!K18="EPS","Educ. phys. et sportive",IF('EDT-2niveaux'!K18="EM","Educ. musicale",IF('EDT-2niveaux'!K18="AP","Arts plastiques",IF('EDT-2niveaux'!K18="HDA","Hist. des arts",IF('EDT-2niveaux'!K18="QM","Questionner le monde",IF('EDT-2niveaux'!K18="LV","Langue vivante",IF('EDT-2niveaux'!K18="APC","APC",""))))))))))))))))))))))))))</f>
        <v/>
      </c>
      <c r="AE14" s="49" t="str">
        <f t="shared" si="9"/>
        <v/>
      </c>
      <c r="AG14" s="44" t="s">
        <v>21</v>
      </c>
      <c r="AH14" s="165">
        <f>COUNTIF(B$4:B$150,$AG14)*'POUR COMMENCER'!$H$29</f>
        <v>0</v>
      </c>
      <c r="AI14" s="165">
        <f>COUNTIF(H$4:H$150,$AG14)*'POUR COMMENCER'!$H$29</f>
        <v>0</v>
      </c>
      <c r="AJ14" s="165">
        <f>COUNTIF(N$4:N$150,$AG14)*'POUR COMMENCER'!$H$29</f>
        <v>0</v>
      </c>
      <c r="AK14" s="165">
        <f>COUNTIF(T$4:T$150,$AG14)*'POUR COMMENCER'!$H$29</f>
        <v>0</v>
      </c>
      <c r="AL14" s="165">
        <f>COUNTIF(Z$4:Z$150,$AG14)*'POUR COMMENCER'!$H$29</f>
        <v>0</v>
      </c>
      <c r="AM14" s="56">
        <f>SUM(AH14:AL14)</f>
        <v>0</v>
      </c>
      <c r="AN14" s="197">
        <f>COUNTIF(E$4:E$150,$AG14)*'POUR COMMENCER'!$H$29</f>
        <v>0</v>
      </c>
      <c r="AO14" s="165">
        <f>COUNTIF(K$4:K$150,$AG14)*'POUR COMMENCER'!$H$29</f>
        <v>0</v>
      </c>
      <c r="AP14" s="165">
        <f>COUNTIF(Q$4:Q$150,$AG14)*'POUR COMMENCER'!$H$29</f>
        <v>0</v>
      </c>
      <c r="AQ14" s="165">
        <f>COUNTIF(W$4:W$150,$AG14)*'POUR COMMENCER'!$H$29</f>
        <v>0</v>
      </c>
      <c r="AR14" s="165">
        <f>COUNTIF(AC$4:AC$150,$AG14)*'POUR COMMENCER'!$H$29</f>
        <v>0</v>
      </c>
      <c r="AS14" s="52">
        <f t="shared" si="12"/>
        <v>0</v>
      </c>
    </row>
    <row r="15" spans="1:45" x14ac:dyDescent="0.3">
      <c r="A15" s="4" t="e">
        <f>IF('POUR COMMENCER'!$E$14&gt;=A14,A14+'POUR COMMENCER'!$H$29,"")</f>
        <v>#VALUE!</v>
      </c>
      <c r="B15" s="101">
        <f>'EDT-2niveaux'!B19</f>
        <v>0</v>
      </c>
      <c r="C15" s="14" t="str">
        <f>IF('EDT-2niveaux'!B19="O","FRANCAIS"&amp;CHAR(10)&amp;"Orthographe",IF('EDT-2niveaux'!B19="rec","RECREATION",IF('EDT-2niveaux'!B19="p","Pause méridienne",IF('EDT-2niveaux'!B19="G","FRANCAIS"&amp;CHAR(10)&amp;"Grammaire",IF('EDT-2niveaux'!B19="LC","FRANCAIS"&amp;CHAR(10)&amp;"Lect. et comp.de l'écrit",IF('EDT-2niveaux'!B19="M","MATHEMATIQUES",IF('EDT-2niveaux'!B19="CLA","FRANCAIS"&amp;CHAR(10)&amp;"Culture litt. et art.",IF('EDT-2niveaux'!B19="F","FRANCAIS",IF('EDT-2niveaux'!B19="E","FRANCAIS"&amp;CHAR(10)&amp;"Ecriture",IF('EDT-2niveaux'!B19="L","FRANCAIS"&amp;CHAR(10)&amp;"Lexique",IF('EDT-2niveaux'!B19="LO","FRANCAIS"&amp;CHAR(10)&amp;"Langage oral",IF('EDT-2niveaux'!B19="CM","MATHEMATIQUES"&amp;CHAR(10)&amp;"Calcul mental",IF('EDT-2niveaux'!B19="EG","MATHEMATIQUES"&amp;CHAR(10)&amp;"Espace et Géométrie",IF('EDT-2niveaux'!B19="NC","MATHEMATIQUES"&amp;CHAR(10)&amp;"Nombres et calculs",IF('EDT-2niveaux'!B19="GM","MATHEMATIQUES"&amp;CHAR(10)&amp;"Grand. et mes.",IF('EDT-2niveaux'!B19="S","Sciences et technologie",IF('EDT-2niveaux'!B19="H","Histoire",IF('EDT-2niveaux'!B19="Geo","Géographie",IF('EDT-2niveaux'!B19="EMC","Enseig. mor. et civ.",IF('EDT-2niveaux'!B19="EPS","Educ. phys. et sportive",IF('EDT-2niveaux'!B19="EM","Educ. musicale",IF('EDT-2niveaux'!B19="AP","Arts plastiques",IF('EDT-2niveaux'!B19="HDA","Hist. des arts",IF('EDT-2niveaux'!B19="QM","Questionner le monde",IF('EDT-2niveaux'!B19="LV","Langue vivante",IF('EDT-2niveaux'!B19="APC","APC",""))))))))))))))))))))))))))</f>
        <v/>
      </c>
      <c r="D15" s="14" t="str">
        <f t="shared" si="0"/>
        <v/>
      </c>
      <c r="E15" s="101">
        <f>'EDT-2niveaux'!C19</f>
        <v>0</v>
      </c>
      <c r="F15" s="14" t="str">
        <f>IF('EDT-2niveaux'!C19="O","FRANCAIS"&amp;CHAR(10)&amp;"Orthographe",IF('EDT-2niveaux'!C19="rec","RECREATION",IF('EDT-2niveaux'!C19="p","Pause méridienne",IF('EDT-2niveaux'!C19="G","FRANCAIS"&amp;CHAR(10)&amp;"Grammaire",IF('EDT-2niveaux'!C19="LC","FRANCAIS"&amp;CHAR(10)&amp;"Lect. et comp.de l'écrit",IF('EDT-2niveaux'!C19="M","MATHEMATIQUES",IF('EDT-2niveaux'!C19="CLA","FRANCAIS"&amp;CHAR(10)&amp;"Culture littéraire et artistiqueCulture litt. et art.",IF('EDT-2niveaux'!C19="F","FRANCAIS",IF('EDT-2niveaux'!C19="E","FRANCAIS"&amp;CHAR(10)&amp;"Ecriture",IF('EDT-2niveaux'!C19="L","FRANCAIS"&amp;CHAR(10)&amp;"Lexique",IF('EDT-2niveaux'!C19="LO","FRANCAIS"&amp;CHAR(10)&amp;"Langage oral",IF('EDT-2niveaux'!C19="CM","MATHEMATIQUES"&amp;CHAR(10)&amp;"Calcul mental",IF('EDT-2niveaux'!C19="EG","MATHEMATIQUES"&amp;CHAR(10)&amp;"Espace et Géométrie",IF('EDT-2niveaux'!C19="NC","MATHEMATIQUES"&amp;CHAR(10)&amp;"Nombres et calculs",IF('EDT-2niveaux'!C19="GM","MATHEMATIQUES"&amp;CHAR(10)&amp;"Grand. et mes.",IF('EDT-2niveaux'!C19="S","Sciences et technologie",IF('EDT-2niveaux'!C19="H","Histoire",IF('EDT-2niveaux'!C19="Geo","Géographie",IF('EDT-2niveaux'!C19="EMC","Enseig. mor. et civ.",IF('EDT-2niveaux'!C19="EPS","Educ. phys. et sportive",IF('EDT-2niveaux'!C19="EM","Educ. musicale",IF('EDT-2niveaux'!C19="AP","Arts plastiques",IF('EDT-2niveaux'!C19="HDA","Hist. des arts",IF('EDT-2niveaux'!C19="QM","Questionner le monde",IF('EDT-2niveaux'!C19="LV","Langue vivante",IF('EDT-2niveaux'!C19="APC","APC",""))))))))))))))))))))))))))</f>
        <v/>
      </c>
      <c r="G15" s="14" t="str">
        <f t="shared" si="1"/>
        <v/>
      </c>
      <c r="H15" s="101">
        <f>'EDT-2niveaux'!D19</f>
        <v>0</v>
      </c>
      <c r="I15" s="14" t="str">
        <f>IF('EDT-2niveaux'!D19="O","FRANCAIS"&amp;CHAR(10)&amp;"Orthographe",IF('EDT-2niveaux'!D19="rec","RECREATION",IF('EDT-2niveaux'!D19="p","Pause méridienne",IF('EDT-2niveaux'!D19="G","FRANCAIS"&amp;CHAR(10)&amp;"Grammaire",IF('EDT-2niveaux'!D19="LC","FRANCAIS"&amp;CHAR(10)&amp;"Lect. et comp.de l'écrit",IF('EDT-2niveaux'!D19="M","MATHEMATIQUES",IF('EDT-2niveaux'!D19="CLA","FRANCAIS"&amp;CHAR(10)&amp;"Culture litt. et art.",IF('EDT-2niveaux'!D19="F","FRANCAIS",IF('EDT-2niveaux'!D19="E","FRANCAIS"&amp;CHAR(10)&amp;"Ecriture",IF('EDT-2niveaux'!D19="L","FRANCAIS"&amp;CHAR(10)&amp;"Lexique",IF('EDT-2niveaux'!D19="LO","FRANCAIS"&amp;CHAR(10)&amp;"Langage oral",IF('EDT-2niveaux'!D19="CM","MATHEMATIQUES"&amp;CHAR(10)&amp;"Calcul mental",IF('EDT-2niveaux'!D19="EG","MATHEMATIQUES"&amp;CHAR(10)&amp;"Espace et Géométrie",IF('EDT-2niveaux'!D19="NC","MATHEMATIQUES"&amp;CHAR(10)&amp;"Nombres et calculs",IF('EDT-2niveaux'!D19="GM","MATHEMATIQUES"&amp;CHAR(10)&amp;"Grand. et mes.",IF('EDT-2niveaux'!D19="S","Sciences et technologie",IF('EDT-2niveaux'!D19="H","Histoire",IF('EDT-2niveaux'!D19="Geo","Géographie",IF('EDT-2niveaux'!D19="EMC","Enseig. mor. et civ.",IF('EDT-2niveaux'!D19="EPS","Educ. phys. et sportive",IF('EDT-2niveaux'!D19="EM","Educ. musicale",IF('EDT-2niveaux'!D19="AP","Arts plastiques",IF('EDT-2niveaux'!D19="HDA","Hist. des arts",IF('EDT-2niveaux'!D19="QM","Questionner le monde",IF('EDT-2niveaux'!D19="LV","Langue vivante",IF('EDT-2niveaux'!D19="APC","APC",""))))))))))))))))))))))))))</f>
        <v/>
      </c>
      <c r="J15" s="14" t="str">
        <f t="shared" si="2"/>
        <v/>
      </c>
      <c r="K15" s="101">
        <f>'EDT-2niveaux'!E19</f>
        <v>0</v>
      </c>
      <c r="L15" s="14" t="str">
        <f>IF('EDT-2niveaux'!E19="O","FRANCAIS"&amp;CHAR(10)&amp;"Orthographe",IF('EDT-2niveaux'!E19="rec","RECREATION",IF('EDT-2niveaux'!E19="p","Pause méridienne",IF('EDT-2niveaux'!E19="G","FRANCAIS"&amp;CHAR(10)&amp;"Grammaire",IF('EDT-2niveaux'!E19="LC","FRANCAIS"&amp;CHAR(10)&amp;"Lect. et comp.de l'écrit",IF('EDT-2niveaux'!E19="M","MATHEMATIQUES",IF('EDT-2niveaux'!E19="CLA","FRANCAIS"&amp;CHAR(10)&amp;"Culture litt. et art.",IF('EDT-2niveaux'!E19="F","FRANCAIS",IF('EDT-2niveaux'!E19="E","FRANCAIS"&amp;CHAR(10)&amp;"Ecriture",IF('EDT-2niveaux'!E19="L","FRANCAIS"&amp;CHAR(10)&amp;"Lexique",IF('EDT-2niveaux'!E19="LO","FRANCAIS"&amp;CHAR(10)&amp;"Langage oral",IF('EDT-2niveaux'!E19="CM","MATHEMATIQUES"&amp;CHAR(10)&amp;"Calcul mental",IF('EDT-2niveaux'!E19="EG","MATHEMATIQUES"&amp;CHAR(10)&amp;"Espace et Géométrie",IF('EDT-2niveaux'!E19="NC","MATHEMATIQUES"&amp;CHAR(10)&amp;"Nombres et calculs",IF('EDT-2niveaux'!E19="GM","MATHEMATIQUES"&amp;CHAR(10)&amp;"Grand. et mes.",IF('EDT-2niveaux'!E19="S","Sciences et technologie",IF('EDT-2niveaux'!E19="H","Histoire",IF('EDT-2niveaux'!E19="Geo","Géographie",IF('EDT-2niveaux'!E19="EMC","Enseig. mor. et civ.",IF('EDT-2niveaux'!E19="EPS","Educ. phys. et sportive",IF('EDT-2niveaux'!E19="EM","Educ. musicale",IF('EDT-2niveaux'!E19="AP","Arts plastiques",IF('EDT-2niveaux'!E19="HDA","Hist. des arts",IF('EDT-2niveaux'!E19="QM","Questionner le monde",IF('EDT-2niveaux'!E19="LV","Langue vivante",IF('EDT-2niveaux'!E19="APC","APC",""))))))))))))))))))))))))))</f>
        <v/>
      </c>
      <c r="M15" s="14" t="str">
        <f t="shared" si="3"/>
        <v/>
      </c>
      <c r="N15" s="101">
        <f>'EDT-2niveaux'!F19</f>
        <v>0</v>
      </c>
      <c r="O15" s="14" t="str">
        <f>IF('EDT-2niveaux'!F19="O","FRANCAIS"&amp;CHAR(10)&amp;"Orthographe",IF('EDT-2niveaux'!F19="rec","RECREATION",IF('EDT-2niveaux'!F19="p","Pause méridienne",IF('EDT-2niveaux'!F19="G","FRANCAIS"&amp;CHAR(10)&amp;"Grammaire",IF('EDT-2niveaux'!F19="LC","FRANCAIS"&amp;CHAR(10)&amp;"Lect. et comp.de l'écrit",IF('EDT-2niveaux'!F19="M","MATHEMATIQUES",IF('EDT-2niveaux'!F19="CLA","FRANCAIS"&amp;CHAR(10)&amp;"Culture litt. et art.",IF('EDT-2niveaux'!F19="F","FRANCAIS",IF('EDT-2niveaux'!F19="E","FRANCAIS"&amp;CHAR(10)&amp;"Ecriture",IF('EDT-2niveaux'!F19="L","FRANCAIS"&amp;CHAR(10)&amp;"Lexique",IF('EDT-2niveaux'!F19="LO","FRANCAIS"&amp;CHAR(10)&amp;"Langage oral",IF('EDT-2niveaux'!F19="CM","MATHEMATIQUES"&amp;CHAR(10)&amp;"Calcul mental",IF('EDT-2niveaux'!F19="EG","MATHEMATIQUES"&amp;CHAR(10)&amp;"Espace et Géométrie",IF('EDT-2niveaux'!F19="NC","MATHEMATIQUES"&amp;CHAR(10)&amp;"Nombres et calculs",IF('EDT-2niveaux'!F19="GM","MATHEMATIQUES"&amp;CHAR(10)&amp;"Grand. et mes.",IF('EDT-2niveaux'!F19="S","Sciences et technologie",IF('EDT-2niveaux'!F19="H","Histoire",IF('EDT-2niveaux'!F19="Geo","Géographie",IF('EDT-2niveaux'!F19="EMC","Enseig. mor. et civ.",IF('EDT-2niveaux'!F19="EPS","Educ. phys. et sportive",IF('EDT-2niveaux'!F19="EM","Educ. musicale",IF('EDT-2niveaux'!F19="AP","Arts plastiques",IF('EDT-2niveaux'!F19="HDA","Hist. des arts",IF('EDT-2niveaux'!F19="QM","Questionner le monde",IF('EDT-2niveaux'!F19="LV","Langue vivante",IF('EDT-2niveaux'!F19="APC","APC",""))))))))))))))))))))))))))</f>
        <v/>
      </c>
      <c r="P15" s="14" t="str">
        <f t="shared" si="4"/>
        <v/>
      </c>
      <c r="Q15" s="101">
        <f>'EDT-2niveaux'!G19</f>
        <v>0</v>
      </c>
      <c r="R15" s="14" t="str">
        <f>IF('EDT-2niveaux'!G19="O","FRANCAIS"&amp;CHAR(10)&amp;"Orthographe",IF('EDT-2niveaux'!G19="rec","RECREATION",IF('EDT-2niveaux'!G19="p","Pause méridienne",IF('EDT-2niveaux'!G19="G","FRANCAIS"&amp;CHAR(10)&amp;"Grammaire",IF('EDT-2niveaux'!G19="LC","FRANCAIS"&amp;CHAR(10)&amp;"Lect. et comp.de l'écrit",IF('EDT-2niveaux'!G19="M","MATHEMATIQUES",IF('EDT-2niveaux'!G19="CLA","FRANCAIS"&amp;CHAR(10)&amp;"Culture litt. et art.",IF('EDT-2niveaux'!G19="F","FRANCAIS",IF('EDT-2niveaux'!G19="E","FRANCAIS"&amp;CHAR(10)&amp;"Ecriture",IF('EDT-2niveaux'!G19="L","FRANCAIS"&amp;CHAR(10)&amp;"Lexique",IF('EDT-2niveaux'!G19="LO","FRANCAIS"&amp;CHAR(10)&amp;"Langage oral",IF('EDT-2niveaux'!G19="CM","MATHEMATIQUES"&amp;CHAR(10)&amp;"Calcul mental",IF('EDT-2niveaux'!G19="EG","MATHEMATIQUES"&amp;CHAR(10)&amp;"Espace et Géométrie",IF('EDT-2niveaux'!G19="NC","MATHEMATIQUES"&amp;CHAR(10)&amp;"Nombres et calculs",IF('EDT-2niveaux'!G19="GM","MATHEMATIQUES"&amp;CHAR(10)&amp;"Grand. et mes.",IF('EDT-2niveaux'!G19="S","Sciences et technologie",IF('EDT-2niveaux'!G19="H","Histoire",IF('EDT-2niveaux'!G19="Geo","Géographie",IF('EDT-2niveaux'!G19="EMC","Enseig. mor. et civ.",IF('EDT-2niveaux'!G19="EPS","Educ. phys. et sportive",IF('EDT-2niveaux'!G19="EM","Educ. musicale",IF('EDT-2niveaux'!G19="AP","Arts plastiques",IF('EDT-2niveaux'!G19="HDA","Hist. des arts",IF('EDT-2niveaux'!G19="QM","Questionner le monde",IF('EDT-2niveaux'!G19="LV","Langue vivante",IF('EDT-2niveaux'!G19="APC","APC",""))))))))))))))))))))))))))</f>
        <v/>
      </c>
      <c r="S15" s="148" t="str">
        <f t="shared" si="5"/>
        <v/>
      </c>
      <c r="T15" s="101">
        <f>'EDT-2niveaux'!H19</f>
        <v>0</v>
      </c>
      <c r="U15" s="14" t="str">
        <f>IF('EDT-2niveaux'!H19="O","FRANCAIS"&amp;CHAR(10)&amp;"Orthographe",IF('EDT-2niveaux'!H19="rec","RECREATION",IF('EDT-2niveaux'!H19="p","Pause méridienne",IF('EDT-2niveaux'!H19="G","FRANCAIS"&amp;CHAR(10)&amp;"Grammaire",IF('EDT-2niveaux'!H19="LC","FRANCAIS"&amp;CHAR(10)&amp;"Lect. et comp.de l'écrit",IF('EDT-2niveaux'!H19="M","MATHEMATIQUES",IF('EDT-2niveaux'!H19="CLA","FRANCAIS"&amp;CHAR(10)&amp;"Culture litt. et art.",IF('EDT-2niveaux'!H19="F","FRANCAIS",IF('EDT-2niveaux'!H19="E","FRANCAIS"&amp;CHAR(10)&amp;"Ecriture",IF('EDT-2niveaux'!H19="L","FRANCAIS"&amp;CHAR(10)&amp;"Lexique",IF('EDT-2niveaux'!H19="LO","FRANCAIS"&amp;CHAR(10)&amp;"Langage oral",IF('EDT-2niveaux'!H19="CM","MATHEMATIQUES"&amp;CHAR(10)&amp;"Calcul mental",IF('EDT-2niveaux'!H19="EG","MATHEMATIQUES"&amp;CHAR(10)&amp;"Espace et Géométrie",IF('EDT-2niveaux'!H19="NC","MATHEMATIQUES"&amp;CHAR(10)&amp;"Nombres et calculs",IF('EDT-2niveaux'!H19="GM","MATHEMATIQUES"&amp;CHAR(10)&amp;"Grand. et mes.",IF('EDT-2niveaux'!H19="S","Sciences et technologie",IF('EDT-2niveaux'!H19="H","Histoire",IF('EDT-2niveaux'!H19="Geo","Géographie",IF('EDT-2niveaux'!H19="EMC","Enseig. mor. et civ.",IF('EDT-2niveaux'!H19="EPS","Educ. phys. et sportive",IF('EDT-2niveaux'!H19="EM","Educ. musicale",IF('EDT-2niveaux'!H19="AP","Arts plastiques",IF('EDT-2niveaux'!H19="HDA","Hist. des arts",IF('EDT-2niveaux'!H19="QM","Questionner le monde",IF('EDT-2niveaux'!H19="LV","Langue vivante",IF('EDT-2niveaux'!H19="APC","APC",""))))))))))))))))))))))))))</f>
        <v/>
      </c>
      <c r="V15" s="14" t="str">
        <f t="shared" si="6"/>
        <v/>
      </c>
      <c r="W15" s="101">
        <f>'EDT-2niveaux'!I19</f>
        <v>0</v>
      </c>
      <c r="X15" s="14" t="str">
        <f>IF('EDT-2niveaux'!I19="O","FRANCAIS"&amp;CHAR(10)&amp;"Orthographe",IF('EDT-2niveaux'!I19="rec","RECREATION",IF('EDT-2niveaux'!I19="p","Pause méridienne",IF('EDT-2niveaux'!I19="G","FRANCAIS"&amp;CHAR(10)&amp;"Grammaire",IF('EDT-2niveaux'!I19="LC","FRANCAIS"&amp;CHAR(10)&amp;"Lect. et comp.de l'écrit",IF('EDT-2niveaux'!I19="M","MATHEMATIQUES",IF('EDT-2niveaux'!I19="CLA","FRANCAIS"&amp;CHAR(10)&amp;"Culture litt. et art.",IF('EDT-2niveaux'!I19="F","FRANCAIS",IF('EDT-2niveaux'!I19="E","FRANCAIS"&amp;CHAR(10)&amp;"Ecriture",IF('EDT-2niveaux'!I19="L","FRANCAIS"&amp;CHAR(10)&amp;"Lexique",IF('EDT-2niveaux'!I19="LO","FRANCAIS"&amp;CHAR(10)&amp;"Langage oral",IF('EDT-2niveaux'!I19="CM","MATHEMATIQUES"&amp;CHAR(10)&amp;"Calcul mental",IF('EDT-2niveaux'!I19="EG","MATHEMATIQUES"&amp;CHAR(10)&amp;"Espace et Géométrie",IF('EDT-2niveaux'!I19="NC","MATHEMATIQUES"&amp;CHAR(10)&amp;"Nombres et calculs",IF('EDT-2niveaux'!I19="GM","MATHEMATIQUES"&amp;CHAR(10)&amp;"Grand. et mes.",IF('EDT-2niveaux'!I19="S","Sciences et technologie",IF('EDT-2niveaux'!I19="H","Histoire",IF('EDT-2niveaux'!I19="Geo","Géographie",IF('EDT-2niveaux'!I19="EMC","Enseig. mor. et civ.",IF('EDT-2niveaux'!I19="EPS","Educ. phys. et sportive",IF('EDT-2niveaux'!I19="EM","Educ. musicale",IF('EDT-2niveaux'!I19="AP","Arts plastiques",IF('EDT-2niveaux'!I19="HDA","Hist. des arts",IF('EDT-2niveaux'!I19="QM","Questionner le monde",IF('EDT-2niveaux'!I19="LV","Langue vivante",IF('EDT-2niveaux'!I19="APC","APC",""))))))))))))))))))))))))))</f>
        <v/>
      </c>
      <c r="Y15" s="14" t="str">
        <f t="shared" si="7"/>
        <v/>
      </c>
      <c r="Z15" s="101">
        <f>'EDT-2niveaux'!J19</f>
        <v>0</v>
      </c>
      <c r="AA15" s="14" t="str">
        <f>IF('EDT-2niveaux'!J19="O","FRANCAIS"&amp;CHAR(10)&amp;"Orthographe",IF('EDT-2niveaux'!J19="rec","RECREATION",IF('EDT-2niveaux'!J19="p","Pause méridienne",IF('EDT-2niveaux'!J19="G","FRANCAIS"&amp;CHAR(10)&amp;"Grammaire",IF('EDT-2niveaux'!J19="LC","FRANCAIS"&amp;CHAR(10)&amp;"Lect. et comp.de l'écrit",IF('EDT-2niveaux'!J19="M","MATHEMATIQUES",IF('EDT-2niveaux'!J19="CLA","FRANCAIS"&amp;CHAR(10)&amp;"Culture littéraire et artistiqueCulture litt. et art.",IF('EDT-2niveaux'!J19="F","FRANCAIS",IF('EDT-2niveaux'!J19="E","FRANCAIS"&amp;CHAR(10)&amp;"Ecriture",IF('EDT-2niveaux'!J19="L","FRANCAIS"&amp;CHAR(10)&amp;"Lexique",IF('EDT-2niveaux'!J19="LO","FRANCAIS"&amp;CHAR(10)&amp;"Langage oral",IF('EDT-2niveaux'!J19="CM","MATHEMATIQUES"&amp;CHAR(10)&amp;"Calcul mental",IF('EDT-2niveaux'!J19="EG","MATHEMATIQUES"&amp;CHAR(10)&amp;"Espace et Géométrie",IF('EDT-2niveaux'!J19="NC","MATHEMATIQUES"&amp;CHAR(10)&amp;"Nombres et calculs",IF('EDT-2niveaux'!J19="GM","MATHEMATIQUES"&amp;CHAR(10)&amp;"Grand. et mes.",IF('EDT-2niveaux'!J19="S","Sciences et technologie",IF('EDT-2niveaux'!J19="H","Histoire",IF('EDT-2niveaux'!J19="Geo","Géographie",IF('EDT-2niveaux'!J19="EMC","Enseig. mor. et civ.",IF('EDT-2niveaux'!J19="EPS","Educ. phys. et sportive",IF('EDT-2niveaux'!J19="EM","Educ. musicale",IF('EDT-2niveaux'!J19="AP","Arts plastiques",IF('EDT-2niveaux'!J19="HDA","Hist. des arts",IF('EDT-2niveaux'!J19="QM","Questionner le monde",IF('EDT-2niveaux'!J19="LV","Langue vivante",IF('EDT-2niveaux'!J19="APC","APC",""))))))))))))))))))))))))))</f>
        <v/>
      </c>
      <c r="AB15" s="49" t="str">
        <f t="shared" si="8"/>
        <v/>
      </c>
      <c r="AC15" s="101">
        <f>'EDT-2niveaux'!K19</f>
        <v>0</v>
      </c>
      <c r="AD15" s="14" t="str">
        <f>IF('EDT-2niveaux'!K19="O","FRANCAIS"&amp;CHAR(10)&amp;"Orthographe",IF('EDT-2niveaux'!K19="rec","RECREATION",IF('EDT-2niveaux'!K19="p","Pause méridienne",IF('EDT-2niveaux'!K19="G","FRANCAIS"&amp;CHAR(10)&amp;"Grammaire",IF('EDT-2niveaux'!K19="LC","FRANCAIS"&amp;CHAR(10)&amp;"Lect. et comp.de l'écrit",IF('EDT-2niveaux'!K19="M","MATHEMATIQUES",IF('EDT-2niveaux'!K19="CLA","FRANCAIS"&amp;CHAR(10)&amp;"Culture litt. et art.",IF('EDT-2niveaux'!K19="F","FRANCAIS",IF('EDT-2niveaux'!K19="E","FRANCAIS"&amp;CHAR(10)&amp;"Ecriture",IF('EDT-2niveaux'!K19="L","FRANCAIS"&amp;CHAR(10)&amp;"Lexique",IF('EDT-2niveaux'!K19="LO","FRANCAIS"&amp;CHAR(10)&amp;"Langage oral",IF('EDT-2niveaux'!K19="CM","MATHEMATIQUES"&amp;CHAR(10)&amp;"Calcul mental",IF('EDT-2niveaux'!K19="EG","MATHEMATIQUES"&amp;CHAR(10)&amp;"Espace et Géométrie",IF('EDT-2niveaux'!K19="NC","MATHEMATIQUES"&amp;CHAR(10)&amp;"Nombres et calculs",IF('EDT-2niveaux'!K19="GM","MATHEMATIQUES"&amp;CHAR(10)&amp;"Grand. et mes.",IF('EDT-2niveaux'!K19="S","Sciences et technologie",IF('EDT-2niveaux'!K19="H","Histoire",IF('EDT-2niveaux'!K19="Geo","Géographie",IF('EDT-2niveaux'!K19="EMC","Enseig. mor. et civ.",IF('EDT-2niveaux'!K19="EPS","Educ. phys. et sportive",IF('EDT-2niveaux'!K19="EM","Educ. musicale",IF('EDT-2niveaux'!K19="AP","Arts plastiques",IF('EDT-2niveaux'!K19="HDA","Hist. des arts",IF('EDT-2niveaux'!K19="QM","Questionner le monde",IF('EDT-2niveaux'!K19="LV","Langue vivante",IF('EDT-2niveaux'!K19="APC","APC",""))))))))))))))))))))))))))</f>
        <v/>
      </c>
      <c r="AE15" s="49" t="str">
        <f t="shared" si="9"/>
        <v/>
      </c>
      <c r="AG15" s="44" t="s">
        <v>23</v>
      </c>
      <c r="AH15" s="165">
        <f>COUNTIF(B$4:B$150,$AG15)*'POUR COMMENCER'!$H$29</f>
        <v>0</v>
      </c>
      <c r="AI15" s="165">
        <f>COUNTIF(H$4:H$150,$AG15)*'POUR COMMENCER'!$H$29</f>
        <v>0</v>
      </c>
      <c r="AJ15" s="165">
        <f>COUNTIF(N$4:N$150,$AG15)*'POUR COMMENCER'!$H$29</f>
        <v>0</v>
      </c>
      <c r="AK15" s="165">
        <f>COUNTIF(T$4:T$150,$AG15)*'POUR COMMENCER'!$H$29</f>
        <v>0</v>
      </c>
      <c r="AL15" s="165">
        <f>COUNTIF(Z$4:Z$150,$AG15)*'POUR COMMENCER'!$H$29</f>
        <v>0</v>
      </c>
      <c r="AM15" s="56">
        <f>SUM(AH15:AL15)</f>
        <v>0</v>
      </c>
      <c r="AN15" s="197">
        <f>COUNTIF(E$4:E$150,$AG15)*'POUR COMMENCER'!$H$29</f>
        <v>0</v>
      </c>
      <c r="AO15" s="165">
        <f>COUNTIF(K$4:K$150,$AG15)*'POUR COMMENCER'!$H$29</f>
        <v>0</v>
      </c>
      <c r="AP15" s="165">
        <f>COUNTIF(Q$4:Q$150,$AG15)*'POUR COMMENCER'!$H$29</f>
        <v>0</v>
      </c>
      <c r="AQ15" s="165">
        <f>COUNTIF(W$4:W$150,$AG15)*'POUR COMMENCER'!$H$29</f>
        <v>0</v>
      </c>
      <c r="AR15" s="165">
        <f>COUNTIF(AC$4:AC$150,$AG15)*'POUR COMMENCER'!$H$29</f>
        <v>0</v>
      </c>
      <c r="AS15" s="52">
        <f t="shared" si="12"/>
        <v>0</v>
      </c>
    </row>
    <row r="16" spans="1:45" x14ac:dyDescent="0.3">
      <c r="A16" s="4" t="e">
        <f>IF('POUR COMMENCER'!$E$14&gt;=A15,A15+'POUR COMMENCER'!$H$29,"")</f>
        <v>#VALUE!</v>
      </c>
      <c r="B16" s="101">
        <f>'EDT-2niveaux'!B20</f>
        <v>0</v>
      </c>
      <c r="C16" s="14" t="str">
        <f>IF('EDT-2niveaux'!B20="O","FRANCAIS"&amp;CHAR(10)&amp;"Orthographe",IF('EDT-2niveaux'!B20="rec","RECREATION",IF('EDT-2niveaux'!B20="p","Pause méridienne",IF('EDT-2niveaux'!B20="G","FRANCAIS"&amp;CHAR(10)&amp;"Grammaire",IF('EDT-2niveaux'!B20="LC","FRANCAIS"&amp;CHAR(10)&amp;"Lect. et comp.de l'écrit",IF('EDT-2niveaux'!B20="M","MATHEMATIQUES",IF('EDT-2niveaux'!B20="CLA","FRANCAIS"&amp;CHAR(10)&amp;"Culture litt. et art.",IF('EDT-2niveaux'!B20="F","FRANCAIS",IF('EDT-2niveaux'!B20="E","FRANCAIS"&amp;CHAR(10)&amp;"Ecriture",IF('EDT-2niveaux'!B20="L","FRANCAIS"&amp;CHAR(10)&amp;"Lexique",IF('EDT-2niveaux'!B20="LO","FRANCAIS"&amp;CHAR(10)&amp;"Langage oral",IF('EDT-2niveaux'!B20="CM","MATHEMATIQUES"&amp;CHAR(10)&amp;"Calcul mental",IF('EDT-2niveaux'!B20="EG","MATHEMATIQUES"&amp;CHAR(10)&amp;"Espace et Géométrie",IF('EDT-2niveaux'!B20="NC","MATHEMATIQUES"&amp;CHAR(10)&amp;"Nombres et calculs",IF('EDT-2niveaux'!B20="GM","MATHEMATIQUES"&amp;CHAR(10)&amp;"Grand. et mes.",IF('EDT-2niveaux'!B20="S","Sciences et technologie",IF('EDT-2niveaux'!B20="H","Histoire",IF('EDT-2niveaux'!B20="Geo","Géographie",IF('EDT-2niveaux'!B20="EMC","Enseig. mor. et civ.",IF('EDT-2niveaux'!B20="EPS","Educ. phys. et sportive",IF('EDT-2niveaux'!B20="EM","Educ. musicale",IF('EDT-2niveaux'!B20="AP","Arts plastiques",IF('EDT-2niveaux'!B20="HDA","Hist. des arts",IF('EDT-2niveaux'!B20="QM","Questionner le monde",IF('EDT-2niveaux'!B20="LV","Langue vivante",IF('EDT-2niveaux'!B20="APC","APC",""))))))))))))))))))))))))))</f>
        <v/>
      </c>
      <c r="D16" s="14" t="str">
        <f t="shared" si="0"/>
        <v/>
      </c>
      <c r="E16" s="101">
        <f>'EDT-2niveaux'!C20</f>
        <v>0</v>
      </c>
      <c r="F16" s="14" t="str">
        <f>IF('EDT-2niveaux'!C20="O","FRANCAIS"&amp;CHAR(10)&amp;"Orthographe",IF('EDT-2niveaux'!C20="rec","RECREATION",IF('EDT-2niveaux'!C20="p","Pause méridienne",IF('EDT-2niveaux'!C20="G","FRANCAIS"&amp;CHAR(10)&amp;"Grammaire",IF('EDT-2niveaux'!C20="LC","FRANCAIS"&amp;CHAR(10)&amp;"Lect. et comp.de l'écrit",IF('EDT-2niveaux'!C20="M","MATHEMATIQUES",IF('EDT-2niveaux'!C20="CLA","FRANCAIS"&amp;CHAR(10)&amp;"Culture littéraire et artistiqueCulture litt. et art.",IF('EDT-2niveaux'!C20="F","FRANCAIS",IF('EDT-2niveaux'!C20="E","FRANCAIS"&amp;CHAR(10)&amp;"Ecriture",IF('EDT-2niveaux'!C20="L","FRANCAIS"&amp;CHAR(10)&amp;"Lexique",IF('EDT-2niveaux'!C20="LO","FRANCAIS"&amp;CHAR(10)&amp;"Langage oral",IF('EDT-2niveaux'!C20="CM","MATHEMATIQUES"&amp;CHAR(10)&amp;"Calcul mental",IF('EDT-2niveaux'!C20="EG","MATHEMATIQUES"&amp;CHAR(10)&amp;"Espace et Géométrie",IF('EDT-2niveaux'!C20="NC","MATHEMATIQUES"&amp;CHAR(10)&amp;"Nombres et calculs",IF('EDT-2niveaux'!C20="GM","MATHEMATIQUES"&amp;CHAR(10)&amp;"Grand. et mes.",IF('EDT-2niveaux'!C20="S","Sciences et technologie",IF('EDT-2niveaux'!C20="H","Histoire",IF('EDT-2niveaux'!C20="Geo","Géographie",IF('EDT-2niveaux'!C20="EMC","Enseig. mor. et civ.",IF('EDT-2niveaux'!C20="EPS","Educ. phys. et sportive",IF('EDT-2niveaux'!C20="EM","Educ. musicale",IF('EDT-2niveaux'!C20="AP","Arts plastiques",IF('EDT-2niveaux'!C20="HDA","Hist. des arts",IF('EDT-2niveaux'!C20="QM","Questionner le monde",IF('EDT-2niveaux'!C20="LV","Langue vivante",IF('EDT-2niveaux'!C20="APC","APC",""))))))))))))))))))))))))))</f>
        <v/>
      </c>
      <c r="G16" s="14" t="str">
        <f t="shared" si="1"/>
        <v/>
      </c>
      <c r="H16" s="101">
        <f>'EDT-2niveaux'!D20</f>
        <v>0</v>
      </c>
      <c r="I16" s="14" t="str">
        <f>IF('EDT-2niveaux'!D20="O","FRANCAIS"&amp;CHAR(10)&amp;"Orthographe",IF('EDT-2niveaux'!D20="rec","RECREATION",IF('EDT-2niveaux'!D20="p","Pause méridienne",IF('EDT-2niveaux'!D20="G","FRANCAIS"&amp;CHAR(10)&amp;"Grammaire",IF('EDT-2niveaux'!D20="LC","FRANCAIS"&amp;CHAR(10)&amp;"Lect. et comp.de l'écrit",IF('EDT-2niveaux'!D20="M","MATHEMATIQUES",IF('EDT-2niveaux'!D20="CLA","FRANCAIS"&amp;CHAR(10)&amp;"Culture litt. et art.",IF('EDT-2niveaux'!D20="F","FRANCAIS",IF('EDT-2niveaux'!D20="E","FRANCAIS"&amp;CHAR(10)&amp;"Ecriture",IF('EDT-2niveaux'!D20="L","FRANCAIS"&amp;CHAR(10)&amp;"Lexique",IF('EDT-2niveaux'!D20="LO","FRANCAIS"&amp;CHAR(10)&amp;"Langage oral",IF('EDT-2niveaux'!D20="CM","MATHEMATIQUES"&amp;CHAR(10)&amp;"Calcul mental",IF('EDT-2niveaux'!D20="EG","MATHEMATIQUES"&amp;CHAR(10)&amp;"Espace et Géométrie",IF('EDT-2niveaux'!D20="NC","MATHEMATIQUES"&amp;CHAR(10)&amp;"Nombres et calculs",IF('EDT-2niveaux'!D20="GM","MATHEMATIQUES"&amp;CHAR(10)&amp;"Grand. et mes.",IF('EDT-2niveaux'!D20="S","Sciences et technologie",IF('EDT-2niveaux'!D20="H","Histoire",IF('EDT-2niveaux'!D20="Geo","Géographie",IF('EDT-2niveaux'!D20="EMC","Enseig. mor. et civ.",IF('EDT-2niveaux'!D20="EPS","Educ. phys. et sportive",IF('EDT-2niveaux'!D20="EM","Educ. musicale",IF('EDT-2niveaux'!D20="AP","Arts plastiques",IF('EDT-2niveaux'!D20="HDA","Hist. des arts",IF('EDT-2niveaux'!D20="QM","Questionner le monde",IF('EDT-2niveaux'!D20="LV","Langue vivante",IF('EDT-2niveaux'!D20="APC","APC",""))))))))))))))))))))))))))</f>
        <v/>
      </c>
      <c r="J16" s="14" t="str">
        <f t="shared" si="2"/>
        <v/>
      </c>
      <c r="K16" s="101">
        <f>'EDT-2niveaux'!E20</f>
        <v>0</v>
      </c>
      <c r="L16" s="14" t="str">
        <f>IF('EDT-2niveaux'!E20="O","FRANCAIS"&amp;CHAR(10)&amp;"Orthographe",IF('EDT-2niveaux'!E20="rec","RECREATION",IF('EDT-2niveaux'!E20="p","Pause méridienne",IF('EDT-2niveaux'!E20="G","FRANCAIS"&amp;CHAR(10)&amp;"Grammaire",IF('EDT-2niveaux'!E20="LC","FRANCAIS"&amp;CHAR(10)&amp;"Lect. et comp.de l'écrit",IF('EDT-2niveaux'!E20="M","MATHEMATIQUES",IF('EDT-2niveaux'!E20="CLA","FRANCAIS"&amp;CHAR(10)&amp;"Culture litt. et art.",IF('EDT-2niveaux'!E20="F","FRANCAIS",IF('EDT-2niveaux'!E20="E","FRANCAIS"&amp;CHAR(10)&amp;"Ecriture",IF('EDT-2niveaux'!E20="L","FRANCAIS"&amp;CHAR(10)&amp;"Lexique",IF('EDT-2niveaux'!E20="LO","FRANCAIS"&amp;CHAR(10)&amp;"Langage oral",IF('EDT-2niveaux'!E20="CM","MATHEMATIQUES"&amp;CHAR(10)&amp;"Calcul mental",IF('EDT-2niveaux'!E20="EG","MATHEMATIQUES"&amp;CHAR(10)&amp;"Espace et Géométrie",IF('EDT-2niveaux'!E20="NC","MATHEMATIQUES"&amp;CHAR(10)&amp;"Nombres et calculs",IF('EDT-2niveaux'!E20="GM","MATHEMATIQUES"&amp;CHAR(10)&amp;"Grand. et mes.",IF('EDT-2niveaux'!E20="S","Sciences et technologie",IF('EDT-2niveaux'!E20="H","Histoire",IF('EDT-2niveaux'!E20="Geo","Géographie",IF('EDT-2niveaux'!E20="EMC","Enseig. mor. et civ.",IF('EDT-2niveaux'!E20="EPS","Educ. phys. et sportive",IF('EDT-2niveaux'!E20="EM","Educ. musicale",IF('EDT-2niveaux'!E20="AP","Arts plastiques",IF('EDT-2niveaux'!E20="HDA","Hist. des arts",IF('EDT-2niveaux'!E20="QM","Questionner le monde",IF('EDT-2niveaux'!E20="LV","Langue vivante",IF('EDT-2niveaux'!E20="APC","APC",""))))))))))))))))))))))))))</f>
        <v/>
      </c>
      <c r="M16" s="14" t="str">
        <f t="shared" si="3"/>
        <v/>
      </c>
      <c r="N16" s="101">
        <f>'EDT-2niveaux'!F20</f>
        <v>0</v>
      </c>
      <c r="O16" s="14" t="str">
        <f>IF('EDT-2niveaux'!F20="O","FRANCAIS"&amp;CHAR(10)&amp;"Orthographe",IF('EDT-2niveaux'!F20="rec","RECREATION",IF('EDT-2niveaux'!F20="p","Pause méridienne",IF('EDT-2niveaux'!F20="G","FRANCAIS"&amp;CHAR(10)&amp;"Grammaire",IF('EDT-2niveaux'!F20="LC","FRANCAIS"&amp;CHAR(10)&amp;"Lect. et comp.de l'écrit",IF('EDT-2niveaux'!F20="M","MATHEMATIQUES",IF('EDT-2niveaux'!F20="CLA","FRANCAIS"&amp;CHAR(10)&amp;"Culture litt. et art.",IF('EDT-2niveaux'!F20="F","FRANCAIS",IF('EDT-2niveaux'!F20="E","FRANCAIS"&amp;CHAR(10)&amp;"Ecriture",IF('EDT-2niveaux'!F20="L","FRANCAIS"&amp;CHAR(10)&amp;"Lexique",IF('EDT-2niveaux'!F20="LO","FRANCAIS"&amp;CHAR(10)&amp;"Langage oral",IF('EDT-2niveaux'!F20="CM","MATHEMATIQUES"&amp;CHAR(10)&amp;"Calcul mental",IF('EDT-2niveaux'!F20="EG","MATHEMATIQUES"&amp;CHAR(10)&amp;"Espace et Géométrie",IF('EDT-2niveaux'!F20="NC","MATHEMATIQUES"&amp;CHAR(10)&amp;"Nombres et calculs",IF('EDT-2niveaux'!F20="GM","MATHEMATIQUES"&amp;CHAR(10)&amp;"Grand. et mes.",IF('EDT-2niveaux'!F20="S","Sciences et technologie",IF('EDT-2niveaux'!F20="H","Histoire",IF('EDT-2niveaux'!F20="Geo","Géographie",IF('EDT-2niveaux'!F20="EMC","Enseig. mor. et civ.",IF('EDT-2niveaux'!F20="EPS","Educ. phys. et sportive",IF('EDT-2niveaux'!F20="EM","Educ. musicale",IF('EDT-2niveaux'!F20="AP","Arts plastiques",IF('EDT-2niveaux'!F20="HDA","Hist. des arts",IF('EDT-2niveaux'!F20="QM","Questionner le monde",IF('EDT-2niveaux'!F20="LV","Langue vivante",IF('EDT-2niveaux'!F20="APC","APC",""))))))))))))))))))))))))))</f>
        <v/>
      </c>
      <c r="P16" s="14" t="str">
        <f t="shared" si="4"/>
        <v/>
      </c>
      <c r="Q16" s="101">
        <f>'EDT-2niveaux'!G20</f>
        <v>0</v>
      </c>
      <c r="R16" s="14" t="str">
        <f>IF('EDT-2niveaux'!G20="O","FRANCAIS"&amp;CHAR(10)&amp;"Orthographe",IF('EDT-2niveaux'!G20="rec","RECREATION",IF('EDT-2niveaux'!G20="p","Pause méridienne",IF('EDT-2niveaux'!G20="G","FRANCAIS"&amp;CHAR(10)&amp;"Grammaire",IF('EDT-2niveaux'!G20="LC","FRANCAIS"&amp;CHAR(10)&amp;"Lect. et comp.de l'écrit",IF('EDT-2niveaux'!G20="M","MATHEMATIQUES",IF('EDT-2niveaux'!G20="CLA","FRANCAIS"&amp;CHAR(10)&amp;"Culture litt. et art.",IF('EDT-2niveaux'!G20="F","FRANCAIS",IF('EDT-2niveaux'!G20="E","FRANCAIS"&amp;CHAR(10)&amp;"Ecriture",IF('EDT-2niveaux'!G20="L","FRANCAIS"&amp;CHAR(10)&amp;"Lexique",IF('EDT-2niveaux'!G20="LO","FRANCAIS"&amp;CHAR(10)&amp;"Langage oral",IF('EDT-2niveaux'!G20="CM","MATHEMATIQUES"&amp;CHAR(10)&amp;"Calcul mental",IF('EDT-2niveaux'!G20="EG","MATHEMATIQUES"&amp;CHAR(10)&amp;"Espace et Géométrie",IF('EDT-2niveaux'!G20="NC","MATHEMATIQUES"&amp;CHAR(10)&amp;"Nombres et calculs",IF('EDT-2niveaux'!G20="GM","MATHEMATIQUES"&amp;CHAR(10)&amp;"Grand. et mes.",IF('EDT-2niveaux'!G20="S","Sciences et technologie",IF('EDT-2niveaux'!G20="H","Histoire",IF('EDT-2niveaux'!G20="Geo","Géographie",IF('EDT-2niveaux'!G20="EMC","Enseig. mor. et civ.",IF('EDT-2niveaux'!G20="EPS","Educ. phys. et sportive",IF('EDT-2niveaux'!G20="EM","Educ. musicale",IF('EDT-2niveaux'!G20="AP","Arts plastiques",IF('EDT-2niveaux'!G20="HDA","Hist. des arts",IF('EDT-2niveaux'!G20="QM","Questionner le monde",IF('EDT-2niveaux'!G20="LV","Langue vivante",IF('EDT-2niveaux'!G20="APC","APC",""))))))))))))))))))))))))))</f>
        <v/>
      </c>
      <c r="S16" s="148" t="str">
        <f t="shared" si="5"/>
        <v/>
      </c>
      <c r="T16" s="101">
        <f>'EDT-2niveaux'!H20</f>
        <v>0</v>
      </c>
      <c r="U16" s="14" t="str">
        <f>IF('EDT-2niveaux'!H20="O","FRANCAIS"&amp;CHAR(10)&amp;"Orthographe",IF('EDT-2niveaux'!H20="rec","RECREATION",IF('EDT-2niveaux'!H20="p","Pause méridienne",IF('EDT-2niveaux'!H20="G","FRANCAIS"&amp;CHAR(10)&amp;"Grammaire",IF('EDT-2niveaux'!H20="LC","FRANCAIS"&amp;CHAR(10)&amp;"Lect. et comp.de l'écrit",IF('EDT-2niveaux'!H20="M","MATHEMATIQUES",IF('EDT-2niveaux'!H20="CLA","FRANCAIS"&amp;CHAR(10)&amp;"Culture litt. et art.",IF('EDT-2niveaux'!H20="F","FRANCAIS",IF('EDT-2niveaux'!H20="E","FRANCAIS"&amp;CHAR(10)&amp;"Ecriture",IF('EDT-2niveaux'!H20="L","FRANCAIS"&amp;CHAR(10)&amp;"Lexique",IF('EDT-2niveaux'!H20="LO","FRANCAIS"&amp;CHAR(10)&amp;"Langage oral",IF('EDT-2niveaux'!H20="CM","MATHEMATIQUES"&amp;CHAR(10)&amp;"Calcul mental",IF('EDT-2niveaux'!H20="EG","MATHEMATIQUES"&amp;CHAR(10)&amp;"Espace et Géométrie",IF('EDT-2niveaux'!H20="NC","MATHEMATIQUES"&amp;CHAR(10)&amp;"Nombres et calculs",IF('EDT-2niveaux'!H20="GM","MATHEMATIQUES"&amp;CHAR(10)&amp;"Grand. et mes.",IF('EDT-2niveaux'!H20="S","Sciences et technologie",IF('EDT-2niveaux'!H20="H","Histoire",IF('EDT-2niveaux'!H20="Geo","Géographie",IF('EDT-2niveaux'!H20="EMC","Enseig. mor. et civ.",IF('EDT-2niveaux'!H20="EPS","Educ. phys. et sportive",IF('EDT-2niveaux'!H20="EM","Educ. musicale",IF('EDT-2niveaux'!H20="AP","Arts plastiques",IF('EDT-2niveaux'!H20="HDA","Hist. des arts",IF('EDT-2niveaux'!H20="QM","Questionner le monde",IF('EDT-2niveaux'!H20="LV","Langue vivante",IF('EDT-2niveaux'!H20="APC","APC",""))))))))))))))))))))))))))</f>
        <v/>
      </c>
      <c r="V16" s="14" t="str">
        <f t="shared" si="6"/>
        <v/>
      </c>
      <c r="W16" s="101">
        <f>'EDT-2niveaux'!I20</f>
        <v>0</v>
      </c>
      <c r="X16" s="14" t="str">
        <f>IF('EDT-2niveaux'!I20="O","FRANCAIS"&amp;CHAR(10)&amp;"Orthographe",IF('EDT-2niveaux'!I20="rec","RECREATION",IF('EDT-2niveaux'!I20="p","Pause méridienne",IF('EDT-2niveaux'!I20="G","FRANCAIS"&amp;CHAR(10)&amp;"Grammaire",IF('EDT-2niveaux'!I20="LC","FRANCAIS"&amp;CHAR(10)&amp;"Lect. et comp.de l'écrit",IF('EDT-2niveaux'!I20="M","MATHEMATIQUES",IF('EDT-2niveaux'!I20="CLA","FRANCAIS"&amp;CHAR(10)&amp;"Culture litt. et art.",IF('EDT-2niveaux'!I20="F","FRANCAIS",IF('EDT-2niveaux'!I20="E","FRANCAIS"&amp;CHAR(10)&amp;"Ecriture",IF('EDT-2niveaux'!I20="L","FRANCAIS"&amp;CHAR(10)&amp;"Lexique",IF('EDT-2niveaux'!I20="LO","FRANCAIS"&amp;CHAR(10)&amp;"Langage oral",IF('EDT-2niveaux'!I20="CM","MATHEMATIQUES"&amp;CHAR(10)&amp;"Calcul mental",IF('EDT-2niveaux'!I20="EG","MATHEMATIQUES"&amp;CHAR(10)&amp;"Espace et Géométrie",IF('EDT-2niveaux'!I20="NC","MATHEMATIQUES"&amp;CHAR(10)&amp;"Nombres et calculs",IF('EDT-2niveaux'!I20="GM","MATHEMATIQUES"&amp;CHAR(10)&amp;"Grand. et mes.",IF('EDT-2niveaux'!I20="S","Sciences et technologie",IF('EDT-2niveaux'!I20="H","Histoire",IF('EDT-2niveaux'!I20="Geo","Géographie",IF('EDT-2niveaux'!I20="EMC","Enseig. mor. et civ.",IF('EDT-2niveaux'!I20="EPS","Educ. phys. et sportive",IF('EDT-2niveaux'!I20="EM","Educ. musicale",IF('EDT-2niveaux'!I20="AP","Arts plastiques",IF('EDT-2niveaux'!I20="HDA","Hist. des arts",IF('EDT-2niveaux'!I20="QM","Questionner le monde",IF('EDT-2niveaux'!I20="LV","Langue vivante",IF('EDT-2niveaux'!I20="APC","APC",""))))))))))))))))))))))))))</f>
        <v/>
      </c>
      <c r="Y16" s="14" t="str">
        <f t="shared" si="7"/>
        <v/>
      </c>
      <c r="Z16" s="101">
        <f>'EDT-2niveaux'!J20</f>
        <v>0</v>
      </c>
      <c r="AA16" s="14" t="str">
        <f>IF('EDT-2niveaux'!J20="O","FRANCAIS"&amp;CHAR(10)&amp;"Orthographe",IF('EDT-2niveaux'!J20="rec","RECREATION",IF('EDT-2niveaux'!J20="p","Pause méridienne",IF('EDT-2niveaux'!J20="G","FRANCAIS"&amp;CHAR(10)&amp;"Grammaire",IF('EDT-2niveaux'!J20="LC","FRANCAIS"&amp;CHAR(10)&amp;"Lect. et comp.de l'écrit",IF('EDT-2niveaux'!J20="M","MATHEMATIQUES",IF('EDT-2niveaux'!J20="CLA","FRANCAIS"&amp;CHAR(10)&amp;"Culture littéraire et artistiqueCulture litt. et art.",IF('EDT-2niveaux'!J20="F","FRANCAIS",IF('EDT-2niveaux'!J20="E","FRANCAIS"&amp;CHAR(10)&amp;"Ecriture",IF('EDT-2niveaux'!J20="L","FRANCAIS"&amp;CHAR(10)&amp;"Lexique",IF('EDT-2niveaux'!J20="LO","FRANCAIS"&amp;CHAR(10)&amp;"Langage oral",IF('EDT-2niveaux'!J20="CM","MATHEMATIQUES"&amp;CHAR(10)&amp;"Calcul mental",IF('EDT-2niveaux'!J20="EG","MATHEMATIQUES"&amp;CHAR(10)&amp;"Espace et Géométrie",IF('EDT-2niveaux'!J20="NC","MATHEMATIQUES"&amp;CHAR(10)&amp;"Nombres et calculs",IF('EDT-2niveaux'!J20="GM","MATHEMATIQUES"&amp;CHAR(10)&amp;"Grand. et mes.",IF('EDT-2niveaux'!J20="S","Sciences et technologie",IF('EDT-2niveaux'!J20="H","Histoire",IF('EDT-2niveaux'!J20="Geo","Géographie",IF('EDT-2niveaux'!J20="EMC","Enseig. mor. et civ.",IF('EDT-2niveaux'!J20="EPS","Educ. phys. et sportive",IF('EDT-2niveaux'!J20="EM","Educ. musicale",IF('EDT-2niveaux'!J20="AP","Arts plastiques",IF('EDT-2niveaux'!J20="HDA","Hist. des arts",IF('EDT-2niveaux'!J20="QM","Questionner le monde",IF('EDT-2niveaux'!J20="LV","Langue vivante",IF('EDT-2niveaux'!J20="APC","APC",""))))))))))))))))))))))))))</f>
        <v/>
      </c>
      <c r="AB16" s="49" t="str">
        <f t="shared" si="8"/>
        <v/>
      </c>
      <c r="AC16" s="101">
        <f>'EDT-2niveaux'!K20</f>
        <v>0</v>
      </c>
      <c r="AD16" s="14" t="str">
        <f>IF('EDT-2niveaux'!K20="O","FRANCAIS"&amp;CHAR(10)&amp;"Orthographe",IF('EDT-2niveaux'!K20="rec","RECREATION",IF('EDT-2niveaux'!K20="p","Pause méridienne",IF('EDT-2niveaux'!K20="G","FRANCAIS"&amp;CHAR(10)&amp;"Grammaire",IF('EDT-2niveaux'!K20="LC","FRANCAIS"&amp;CHAR(10)&amp;"Lect. et comp.de l'écrit",IF('EDT-2niveaux'!K20="M","MATHEMATIQUES",IF('EDT-2niveaux'!K20="CLA","FRANCAIS"&amp;CHAR(10)&amp;"Culture litt. et art.",IF('EDT-2niveaux'!K20="F","FRANCAIS",IF('EDT-2niveaux'!K20="E","FRANCAIS"&amp;CHAR(10)&amp;"Ecriture",IF('EDT-2niveaux'!K20="L","FRANCAIS"&amp;CHAR(10)&amp;"Lexique",IF('EDT-2niveaux'!K20="LO","FRANCAIS"&amp;CHAR(10)&amp;"Langage oral",IF('EDT-2niveaux'!K20="CM","MATHEMATIQUES"&amp;CHAR(10)&amp;"Calcul mental",IF('EDT-2niveaux'!K20="EG","MATHEMATIQUES"&amp;CHAR(10)&amp;"Espace et Géométrie",IF('EDT-2niveaux'!K20="NC","MATHEMATIQUES"&amp;CHAR(10)&amp;"Nombres et calculs",IF('EDT-2niveaux'!K20="GM","MATHEMATIQUES"&amp;CHAR(10)&amp;"Grand. et mes.",IF('EDT-2niveaux'!K20="S","Sciences et technologie",IF('EDT-2niveaux'!K20="H","Histoire",IF('EDT-2niveaux'!K20="Geo","Géographie",IF('EDT-2niveaux'!K20="EMC","Enseig. mor. et civ.",IF('EDT-2niveaux'!K20="EPS","Educ. phys. et sportive",IF('EDT-2niveaux'!K20="EM","Educ. musicale",IF('EDT-2niveaux'!K20="AP","Arts plastiques",IF('EDT-2niveaux'!K20="HDA","Hist. des arts",IF('EDT-2niveaux'!K20="QM","Questionner le monde",IF('EDT-2niveaux'!K20="LV","Langue vivante",IF('EDT-2niveaux'!K20="APC","APC",""))))))))))))))))))))))))))</f>
        <v/>
      </c>
      <c r="AE16" s="49" t="str">
        <f t="shared" si="9"/>
        <v/>
      </c>
      <c r="AG16" s="44" t="s">
        <v>129</v>
      </c>
      <c r="AH16" s="165">
        <f>COUNTIF(B$4:B$150,$AG16)*'POUR COMMENCER'!$H$29</f>
        <v>0</v>
      </c>
      <c r="AI16" s="165">
        <f>COUNTIF(H$4:H$150,$AG16)*'POUR COMMENCER'!$H$29</f>
        <v>0</v>
      </c>
      <c r="AJ16" s="165">
        <f>COUNTIF(N$4:N$150,$AG16)*'POUR COMMENCER'!$H$29</f>
        <v>0</v>
      </c>
      <c r="AK16" s="165">
        <f>COUNTIF(T$4:T$150,$AG16)*'POUR COMMENCER'!$H$29</f>
        <v>0</v>
      </c>
      <c r="AL16" s="165">
        <f>COUNTIF(Z$4:Z$150,$AG16)*'POUR COMMENCER'!$H$29</f>
        <v>0</v>
      </c>
      <c r="AM16" s="56">
        <f>SUM(AH16:AL16)</f>
        <v>0</v>
      </c>
      <c r="AN16" s="197">
        <f>COUNTIF(E$4:E$150,$AG16)*'POUR COMMENCER'!$H$29</f>
        <v>0</v>
      </c>
      <c r="AO16" s="165">
        <f>COUNTIF(K$4:K$150,$AG16)*'POUR COMMENCER'!$H$29</f>
        <v>0</v>
      </c>
      <c r="AP16" s="165">
        <f>COUNTIF(Q$4:Q$150,$AG16)*'POUR COMMENCER'!$H$29</f>
        <v>0</v>
      </c>
      <c r="AQ16" s="165">
        <f>COUNTIF(W$4:W$150,$AG16)*'POUR COMMENCER'!$H$29</f>
        <v>0</v>
      </c>
      <c r="AR16" s="165">
        <f>COUNTIF(AC$4:AC$150,$AG16)*'POUR COMMENCER'!$H$29</f>
        <v>0</v>
      </c>
      <c r="AS16" s="52">
        <f t="shared" si="12"/>
        <v>0</v>
      </c>
    </row>
    <row r="17" spans="1:47" x14ac:dyDescent="0.3">
      <c r="A17" s="4" t="e">
        <f>IF('POUR COMMENCER'!$E$14&gt;=A16,A16+'POUR COMMENCER'!$H$29,"")</f>
        <v>#VALUE!</v>
      </c>
      <c r="B17" s="101">
        <f>'EDT-2niveaux'!B21</f>
        <v>0</v>
      </c>
      <c r="C17" s="14" t="str">
        <f>IF('EDT-2niveaux'!B21="O","FRANCAIS"&amp;CHAR(10)&amp;"Orthographe",IF('EDT-2niveaux'!B21="rec","RECREATION",IF('EDT-2niveaux'!B21="p","Pause méridienne",IF('EDT-2niveaux'!B21="G","FRANCAIS"&amp;CHAR(10)&amp;"Grammaire",IF('EDT-2niveaux'!B21="LC","FRANCAIS"&amp;CHAR(10)&amp;"Lect. et comp.de l'écrit",IF('EDT-2niveaux'!B21="M","MATHEMATIQUES",IF('EDT-2niveaux'!B21="CLA","FRANCAIS"&amp;CHAR(10)&amp;"Culture litt. et art.",IF('EDT-2niveaux'!B21="F","FRANCAIS",IF('EDT-2niveaux'!B21="E","FRANCAIS"&amp;CHAR(10)&amp;"Ecriture",IF('EDT-2niveaux'!B21="L","FRANCAIS"&amp;CHAR(10)&amp;"Lexique",IF('EDT-2niveaux'!B21="LO","FRANCAIS"&amp;CHAR(10)&amp;"Langage oral",IF('EDT-2niveaux'!B21="CM","MATHEMATIQUES"&amp;CHAR(10)&amp;"Calcul mental",IF('EDT-2niveaux'!B21="EG","MATHEMATIQUES"&amp;CHAR(10)&amp;"Espace et Géométrie",IF('EDT-2niveaux'!B21="NC","MATHEMATIQUES"&amp;CHAR(10)&amp;"Nombres et calculs",IF('EDT-2niveaux'!B21="GM","MATHEMATIQUES"&amp;CHAR(10)&amp;"Grand. et mes.",IF('EDT-2niveaux'!B21="S","Sciences et technologie",IF('EDT-2niveaux'!B21="H","Histoire",IF('EDT-2niveaux'!B21="Geo","Géographie",IF('EDT-2niveaux'!B21="EMC","Enseig. mor. et civ.",IF('EDT-2niveaux'!B21="EPS","Educ. phys. et sportive",IF('EDT-2niveaux'!B21="EM","Educ. musicale",IF('EDT-2niveaux'!B21="AP","Arts plastiques",IF('EDT-2niveaux'!B21="HDA","Hist. des arts",IF('EDT-2niveaux'!B21="QM","Questionner le monde",IF('EDT-2niveaux'!B21="LV","Langue vivante",IF('EDT-2niveaux'!B21="APC","APC",""))))))))))))))))))))))))))</f>
        <v/>
      </c>
      <c r="D17" s="14" t="str">
        <f t="shared" si="0"/>
        <v/>
      </c>
      <c r="E17" s="101">
        <f>'EDT-2niveaux'!C21</f>
        <v>0</v>
      </c>
      <c r="F17" s="14" t="str">
        <f>IF('EDT-2niveaux'!C21="O","FRANCAIS"&amp;CHAR(10)&amp;"Orthographe",IF('EDT-2niveaux'!C21="rec","RECREATION",IF('EDT-2niveaux'!C21="p","Pause méridienne",IF('EDT-2niveaux'!C21="G","FRANCAIS"&amp;CHAR(10)&amp;"Grammaire",IF('EDT-2niveaux'!C21="LC","FRANCAIS"&amp;CHAR(10)&amp;"Lect. et comp.de l'écrit",IF('EDT-2niveaux'!C21="M","MATHEMATIQUES",IF('EDT-2niveaux'!C21="CLA","FRANCAIS"&amp;CHAR(10)&amp;"Culture littéraire et artistiqueCulture litt. et art.",IF('EDT-2niveaux'!C21="F","FRANCAIS",IF('EDT-2niveaux'!C21="E","FRANCAIS"&amp;CHAR(10)&amp;"Ecriture",IF('EDT-2niveaux'!C21="L","FRANCAIS"&amp;CHAR(10)&amp;"Lexique",IF('EDT-2niveaux'!C21="LO","FRANCAIS"&amp;CHAR(10)&amp;"Langage oral",IF('EDT-2niveaux'!C21="CM","MATHEMATIQUES"&amp;CHAR(10)&amp;"Calcul mental",IF('EDT-2niveaux'!C21="EG","MATHEMATIQUES"&amp;CHAR(10)&amp;"Espace et Géométrie",IF('EDT-2niveaux'!C21="NC","MATHEMATIQUES"&amp;CHAR(10)&amp;"Nombres et calculs",IF('EDT-2niveaux'!C21="GM","MATHEMATIQUES"&amp;CHAR(10)&amp;"Grand. et mes.",IF('EDT-2niveaux'!C21="S","Sciences et technologie",IF('EDT-2niveaux'!C21="H","Histoire",IF('EDT-2niveaux'!C21="Geo","Géographie",IF('EDT-2niveaux'!C21="EMC","Enseig. mor. et civ.",IF('EDT-2niveaux'!C21="EPS","Educ. phys. et sportive",IF('EDT-2niveaux'!C21="EM","Educ. musicale",IF('EDT-2niveaux'!C21="AP","Arts plastiques",IF('EDT-2niveaux'!C21="HDA","Hist. des arts",IF('EDT-2niveaux'!C21="QM","Questionner le monde",IF('EDT-2niveaux'!C21="LV","Langue vivante",IF('EDT-2niveaux'!C21="APC","APC",""))))))))))))))))))))))))))</f>
        <v/>
      </c>
      <c r="G17" s="14" t="str">
        <f t="shared" si="1"/>
        <v/>
      </c>
      <c r="H17" s="101">
        <f>'EDT-2niveaux'!D21</f>
        <v>0</v>
      </c>
      <c r="I17" s="14" t="str">
        <f>IF('EDT-2niveaux'!D21="O","FRANCAIS"&amp;CHAR(10)&amp;"Orthographe",IF('EDT-2niveaux'!D21="rec","RECREATION",IF('EDT-2niveaux'!D21="p","Pause méridienne",IF('EDT-2niveaux'!D21="G","FRANCAIS"&amp;CHAR(10)&amp;"Grammaire",IF('EDT-2niveaux'!D21="LC","FRANCAIS"&amp;CHAR(10)&amp;"Lect. et comp.de l'écrit",IF('EDT-2niveaux'!D21="M","MATHEMATIQUES",IF('EDT-2niveaux'!D21="CLA","FRANCAIS"&amp;CHAR(10)&amp;"Culture litt. et art.",IF('EDT-2niveaux'!D21="F","FRANCAIS",IF('EDT-2niveaux'!D21="E","FRANCAIS"&amp;CHAR(10)&amp;"Ecriture",IF('EDT-2niveaux'!D21="L","FRANCAIS"&amp;CHAR(10)&amp;"Lexique",IF('EDT-2niveaux'!D21="LO","FRANCAIS"&amp;CHAR(10)&amp;"Langage oral",IF('EDT-2niveaux'!D21="CM","MATHEMATIQUES"&amp;CHAR(10)&amp;"Calcul mental",IF('EDT-2niveaux'!D21="EG","MATHEMATIQUES"&amp;CHAR(10)&amp;"Espace et Géométrie",IF('EDT-2niveaux'!D21="NC","MATHEMATIQUES"&amp;CHAR(10)&amp;"Nombres et calculs",IF('EDT-2niveaux'!D21="GM","MATHEMATIQUES"&amp;CHAR(10)&amp;"Grand. et mes.",IF('EDT-2niveaux'!D21="S","Sciences et technologie",IF('EDT-2niveaux'!D21="H","Histoire",IF('EDT-2niveaux'!D21="Geo","Géographie",IF('EDT-2niveaux'!D21="EMC","Enseig. mor. et civ.",IF('EDT-2niveaux'!D21="EPS","Educ. phys. et sportive",IF('EDT-2niveaux'!D21="EM","Educ. musicale",IF('EDT-2niveaux'!D21="AP","Arts plastiques",IF('EDT-2niveaux'!D21="HDA","Hist. des arts",IF('EDT-2niveaux'!D21="QM","Questionner le monde",IF('EDT-2niveaux'!D21="LV","Langue vivante",IF('EDT-2niveaux'!D21="APC","APC",""))))))))))))))))))))))))))</f>
        <v/>
      </c>
      <c r="J17" s="14" t="str">
        <f t="shared" si="2"/>
        <v/>
      </c>
      <c r="K17" s="101">
        <f>'EDT-2niveaux'!E21</f>
        <v>0</v>
      </c>
      <c r="L17" s="14" t="str">
        <f>IF('EDT-2niveaux'!E21="O","FRANCAIS"&amp;CHAR(10)&amp;"Orthographe",IF('EDT-2niveaux'!E21="rec","RECREATION",IF('EDT-2niveaux'!E21="p","Pause méridienne",IF('EDT-2niveaux'!E21="G","FRANCAIS"&amp;CHAR(10)&amp;"Grammaire",IF('EDT-2niveaux'!E21="LC","FRANCAIS"&amp;CHAR(10)&amp;"Lect. et comp.de l'écrit",IF('EDT-2niveaux'!E21="M","MATHEMATIQUES",IF('EDT-2niveaux'!E21="CLA","FRANCAIS"&amp;CHAR(10)&amp;"Culture litt. et art.",IF('EDT-2niveaux'!E21="F","FRANCAIS",IF('EDT-2niveaux'!E21="E","FRANCAIS"&amp;CHAR(10)&amp;"Ecriture",IF('EDT-2niveaux'!E21="L","FRANCAIS"&amp;CHAR(10)&amp;"Lexique",IF('EDT-2niveaux'!E21="LO","FRANCAIS"&amp;CHAR(10)&amp;"Langage oral",IF('EDT-2niveaux'!E21="CM","MATHEMATIQUES"&amp;CHAR(10)&amp;"Calcul mental",IF('EDT-2niveaux'!E21="EG","MATHEMATIQUES"&amp;CHAR(10)&amp;"Espace et Géométrie",IF('EDT-2niveaux'!E21="NC","MATHEMATIQUES"&amp;CHAR(10)&amp;"Nombres et calculs",IF('EDT-2niveaux'!E21="GM","MATHEMATIQUES"&amp;CHAR(10)&amp;"Grand. et mes.",IF('EDT-2niveaux'!E21="S","Sciences et technologie",IF('EDT-2niveaux'!E21="H","Histoire",IF('EDT-2niveaux'!E21="Geo","Géographie",IF('EDT-2niveaux'!E21="EMC","Enseig. mor. et civ.",IF('EDT-2niveaux'!E21="EPS","Educ. phys. et sportive",IF('EDT-2niveaux'!E21="EM","Educ. musicale",IF('EDT-2niveaux'!E21="AP","Arts plastiques",IF('EDT-2niveaux'!E21="HDA","Hist. des arts",IF('EDT-2niveaux'!E21="QM","Questionner le monde",IF('EDT-2niveaux'!E21="LV","Langue vivante",IF('EDT-2niveaux'!E21="APC","APC",""))))))))))))))))))))))))))</f>
        <v/>
      </c>
      <c r="M17" s="14" t="str">
        <f t="shared" si="3"/>
        <v/>
      </c>
      <c r="N17" s="101">
        <f>'EDT-2niveaux'!F21</f>
        <v>0</v>
      </c>
      <c r="O17" s="14" t="str">
        <f>IF('EDT-2niveaux'!F21="O","FRANCAIS"&amp;CHAR(10)&amp;"Orthographe",IF('EDT-2niveaux'!F21="rec","RECREATION",IF('EDT-2niveaux'!F21="p","Pause méridienne",IF('EDT-2niveaux'!F21="G","FRANCAIS"&amp;CHAR(10)&amp;"Grammaire",IF('EDT-2niveaux'!F21="LC","FRANCAIS"&amp;CHAR(10)&amp;"Lect. et comp.de l'écrit",IF('EDT-2niveaux'!F21="M","MATHEMATIQUES",IF('EDT-2niveaux'!F21="CLA","FRANCAIS"&amp;CHAR(10)&amp;"Culture litt. et art.",IF('EDT-2niveaux'!F21="F","FRANCAIS",IF('EDT-2niveaux'!F21="E","FRANCAIS"&amp;CHAR(10)&amp;"Ecriture",IF('EDT-2niveaux'!F21="L","FRANCAIS"&amp;CHAR(10)&amp;"Lexique",IF('EDT-2niveaux'!F21="LO","FRANCAIS"&amp;CHAR(10)&amp;"Langage oral",IF('EDT-2niveaux'!F21="CM","MATHEMATIQUES"&amp;CHAR(10)&amp;"Calcul mental",IF('EDT-2niveaux'!F21="EG","MATHEMATIQUES"&amp;CHAR(10)&amp;"Espace et Géométrie",IF('EDT-2niveaux'!F21="NC","MATHEMATIQUES"&amp;CHAR(10)&amp;"Nombres et calculs",IF('EDT-2niveaux'!F21="GM","MATHEMATIQUES"&amp;CHAR(10)&amp;"Grand. et mes.",IF('EDT-2niveaux'!F21="S","Sciences et technologie",IF('EDT-2niveaux'!F21="H","Histoire",IF('EDT-2niveaux'!F21="Geo","Géographie",IF('EDT-2niveaux'!F21="EMC","Enseig. mor. et civ.",IF('EDT-2niveaux'!F21="EPS","Educ. phys. et sportive",IF('EDT-2niveaux'!F21="EM","Educ. musicale",IF('EDT-2niveaux'!F21="AP","Arts plastiques",IF('EDT-2niveaux'!F21="HDA","Hist. des arts",IF('EDT-2niveaux'!F21="QM","Questionner le monde",IF('EDT-2niveaux'!F21="LV","Langue vivante",IF('EDT-2niveaux'!F21="APC","APC",""))))))))))))))))))))))))))</f>
        <v/>
      </c>
      <c r="P17" s="14" t="str">
        <f t="shared" si="4"/>
        <v/>
      </c>
      <c r="Q17" s="101">
        <f>'EDT-2niveaux'!G21</f>
        <v>0</v>
      </c>
      <c r="R17" s="14" t="str">
        <f>IF('EDT-2niveaux'!G21="O","FRANCAIS"&amp;CHAR(10)&amp;"Orthographe",IF('EDT-2niveaux'!G21="rec","RECREATION",IF('EDT-2niveaux'!G21="p","Pause méridienne",IF('EDT-2niveaux'!G21="G","FRANCAIS"&amp;CHAR(10)&amp;"Grammaire",IF('EDT-2niveaux'!G21="LC","FRANCAIS"&amp;CHAR(10)&amp;"Lect. et comp.de l'écrit",IF('EDT-2niveaux'!G21="M","MATHEMATIQUES",IF('EDT-2niveaux'!G21="CLA","FRANCAIS"&amp;CHAR(10)&amp;"Culture litt. et art.",IF('EDT-2niveaux'!G21="F","FRANCAIS",IF('EDT-2niveaux'!G21="E","FRANCAIS"&amp;CHAR(10)&amp;"Ecriture",IF('EDT-2niveaux'!G21="L","FRANCAIS"&amp;CHAR(10)&amp;"Lexique",IF('EDT-2niveaux'!G21="LO","FRANCAIS"&amp;CHAR(10)&amp;"Langage oral",IF('EDT-2niveaux'!G21="CM","MATHEMATIQUES"&amp;CHAR(10)&amp;"Calcul mental",IF('EDT-2niveaux'!G21="EG","MATHEMATIQUES"&amp;CHAR(10)&amp;"Espace et Géométrie",IF('EDT-2niveaux'!G21="NC","MATHEMATIQUES"&amp;CHAR(10)&amp;"Nombres et calculs",IF('EDT-2niveaux'!G21="GM","MATHEMATIQUES"&amp;CHAR(10)&amp;"Grand. et mes.",IF('EDT-2niveaux'!G21="S","Sciences et technologie",IF('EDT-2niveaux'!G21="H","Histoire",IF('EDT-2niveaux'!G21="Geo","Géographie",IF('EDT-2niveaux'!G21="EMC","Enseig. mor. et civ.",IF('EDT-2niveaux'!G21="EPS","Educ. phys. et sportive",IF('EDT-2niveaux'!G21="EM","Educ. musicale",IF('EDT-2niveaux'!G21="AP","Arts plastiques",IF('EDT-2niveaux'!G21="HDA","Hist. des arts",IF('EDT-2niveaux'!G21="QM","Questionner le monde",IF('EDT-2niveaux'!G21="LV","Langue vivante",IF('EDT-2niveaux'!G21="APC","APC",""))))))))))))))))))))))))))</f>
        <v/>
      </c>
      <c r="S17" s="148" t="str">
        <f t="shared" si="5"/>
        <v/>
      </c>
      <c r="T17" s="101">
        <f>'EDT-2niveaux'!H21</f>
        <v>0</v>
      </c>
      <c r="U17" s="14" t="str">
        <f>IF('EDT-2niveaux'!H21="O","FRANCAIS"&amp;CHAR(10)&amp;"Orthographe",IF('EDT-2niveaux'!H21="rec","RECREATION",IF('EDT-2niveaux'!H21="p","Pause méridienne",IF('EDT-2niveaux'!H21="G","FRANCAIS"&amp;CHAR(10)&amp;"Grammaire",IF('EDT-2niveaux'!H21="LC","FRANCAIS"&amp;CHAR(10)&amp;"Lect. et comp.de l'écrit",IF('EDT-2niveaux'!H21="M","MATHEMATIQUES",IF('EDT-2niveaux'!H21="CLA","FRANCAIS"&amp;CHAR(10)&amp;"Culture litt. et art.",IF('EDT-2niveaux'!H21="F","FRANCAIS",IF('EDT-2niveaux'!H21="E","FRANCAIS"&amp;CHAR(10)&amp;"Ecriture",IF('EDT-2niveaux'!H21="L","FRANCAIS"&amp;CHAR(10)&amp;"Lexique",IF('EDT-2niveaux'!H21="LO","FRANCAIS"&amp;CHAR(10)&amp;"Langage oral",IF('EDT-2niveaux'!H21="CM","MATHEMATIQUES"&amp;CHAR(10)&amp;"Calcul mental",IF('EDT-2niveaux'!H21="EG","MATHEMATIQUES"&amp;CHAR(10)&amp;"Espace et Géométrie",IF('EDT-2niveaux'!H21="NC","MATHEMATIQUES"&amp;CHAR(10)&amp;"Nombres et calculs",IF('EDT-2niveaux'!H21="GM","MATHEMATIQUES"&amp;CHAR(10)&amp;"Grand. et mes.",IF('EDT-2niveaux'!H21="S","Sciences et technologie",IF('EDT-2niveaux'!H21="H","Histoire",IF('EDT-2niveaux'!H21="Geo","Géographie",IF('EDT-2niveaux'!H21="EMC","Enseig. mor. et civ.",IF('EDT-2niveaux'!H21="EPS","Educ. phys. et sportive",IF('EDT-2niveaux'!H21="EM","Educ. musicale",IF('EDT-2niveaux'!H21="AP","Arts plastiques",IF('EDT-2niveaux'!H21="HDA","Hist. des arts",IF('EDT-2niveaux'!H21="QM","Questionner le monde",IF('EDT-2niveaux'!H21="LV","Langue vivante",IF('EDT-2niveaux'!H21="APC","APC",""))))))))))))))))))))))))))</f>
        <v/>
      </c>
      <c r="V17" s="14" t="str">
        <f t="shared" si="6"/>
        <v/>
      </c>
      <c r="W17" s="101">
        <f>'EDT-2niveaux'!I21</f>
        <v>0</v>
      </c>
      <c r="X17" s="14" t="str">
        <f>IF('EDT-2niveaux'!I21="O","FRANCAIS"&amp;CHAR(10)&amp;"Orthographe",IF('EDT-2niveaux'!I21="rec","RECREATION",IF('EDT-2niveaux'!I21="p","Pause méridienne",IF('EDT-2niveaux'!I21="G","FRANCAIS"&amp;CHAR(10)&amp;"Grammaire",IF('EDT-2niveaux'!I21="LC","FRANCAIS"&amp;CHAR(10)&amp;"Lect. et comp.de l'écrit",IF('EDT-2niveaux'!I21="M","MATHEMATIQUES",IF('EDT-2niveaux'!I21="CLA","FRANCAIS"&amp;CHAR(10)&amp;"Culture litt. et art.",IF('EDT-2niveaux'!I21="F","FRANCAIS",IF('EDT-2niveaux'!I21="E","FRANCAIS"&amp;CHAR(10)&amp;"Ecriture",IF('EDT-2niveaux'!I21="L","FRANCAIS"&amp;CHAR(10)&amp;"Lexique",IF('EDT-2niveaux'!I21="LO","FRANCAIS"&amp;CHAR(10)&amp;"Langage oral",IF('EDT-2niveaux'!I21="CM","MATHEMATIQUES"&amp;CHAR(10)&amp;"Calcul mental",IF('EDT-2niveaux'!I21="EG","MATHEMATIQUES"&amp;CHAR(10)&amp;"Espace et Géométrie",IF('EDT-2niveaux'!I21="NC","MATHEMATIQUES"&amp;CHAR(10)&amp;"Nombres et calculs",IF('EDT-2niveaux'!I21="GM","MATHEMATIQUES"&amp;CHAR(10)&amp;"Grand. et mes.",IF('EDT-2niveaux'!I21="S","Sciences et technologie",IF('EDT-2niveaux'!I21="H","Histoire",IF('EDT-2niveaux'!I21="Geo","Géographie",IF('EDT-2niveaux'!I21="EMC","Enseig. mor. et civ.",IF('EDT-2niveaux'!I21="EPS","Educ. phys. et sportive",IF('EDT-2niveaux'!I21="EM","Educ. musicale",IF('EDT-2niveaux'!I21="AP","Arts plastiques",IF('EDT-2niveaux'!I21="HDA","Hist. des arts",IF('EDT-2niveaux'!I21="QM","Questionner le monde",IF('EDT-2niveaux'!I21="LV","Langue vivante",IF('EDT-2niveaux'!I21="APC","APC",""))))))))))))))))))))))))))</f>
        <v/>
      </c>
      <c r="Y17" s="14" t="str">
        <f t="shared" si="7"/>
        <v/>
      </c>
      <c r="Z17" s="101">
        <f>'EDT-2niveaux'!J21</f>
        <v>0</v>
      </c>
      <c r="AA17" s="14" t="str">
        <f>IF('EDT-2niveaux'!J21="O","FRANCAIS"&amp;CHAR(10)&amp;"Orthographe",IF('EDT-2niveaux'!J21="rec","RECREATION",IF('EDT-2niveaux'!J21="p","Pause méridienne",IF('EDT-2niveaux'!J21="G","FRANCAIS"&amp;CHAR(10)&amp;"Grammaire",IF('EDT-2niveaux'!J21="LC","FRANCAIS"&amp;CHAR(10)&amp;"Lect. et comp.de l'écrit",IF('EDT-2niveaux'!J21="M","MATHEMATIQUES",IF('EDT-2niveaux'!J21="CLA","FRANCAIS"&amp;CHAR(10)&amp;"Culture littéraire et artistiqueCulture litt. et art.",IF('EDT-2niveaux'!J21="F","FRANCAIS",IF('EDT-2niveaux'!J21="E","FRANCAIS"&amp;CHAR(10)&amp;"Ecriture",IF('EDT-2niveaux'!J21="L","FRANCAIS"&amp;CHAR(10)&amp;"Lexique",IF('EDT-2niveaux'!J21="LO","FRANCAIS"&amp;CHAR(10)&amp;"Langage oral",IF('EDT-2niveaux'!J21="CM","MATHEMATIQUES"&amp;CHAR(10)&amp;"Calcul mental",IF('EDT-2niveaux'!J21="EG","MATHEMATIQUES"&amp;CHAR(10)&amp;"Espace et Géométrie",IF('EDT-2niveaux'!J21="NC","MATHEMATIQUES"&amp;CHAR(10)&amp;"Nombres et calculs",IF('EDT-2niveaux'!J21="GM","MATHEMATIQUES"&amp;CHAR(10)&amp;"Grand. et mes.",IF('EDT-2niveaux'!J21="S","Sciences et technologie",IF('EDT-2niveaux'!J21="H","Histoire",IF('EDT-2niveaux'!J21="Geo","Géographie",IF('EDT-2niveaux'!J21="EMC","Enseig. mor. et civ.",IF('EDT-2niveaux'!J21="EPS","Educ. phys. et sportive",IF('EDT-2niveaux'!J21="EM","Educ. musicale",IF('EDT-2niveaux'!J21="AP","Arts plastiques",IF('EDT-2niveaux'!J21="HDA","Hist. des arts",IF('EDT-2niveaux'!J21="QM","Questionner le monde",IF('EDT-2niveaux'!J21="LV","Langue vivante",IF('EDT-2niveaux'!J21="APC","APC",""))))))))))))))))))))))))))</f>
        <v/>
      </c>
      <c r="AB17" s="49" t="str">
        <f t="shared" si="8"/>
        <v/>
      </c>
      <c r="AC17" s="101">
        <f>'EDT-2niveaux'!K21</f>
        <v>0</v>
      </c>
      <c r="AD17" s="14" t="str">
        <f>IF('EDT-2niveaux'!K21="O","FRANCAIS"&amp;CHAR(10)&amp;"Orthographe",IF('EDT-2niveaux'!K21="rec","RECREATION",IF('EDT-2niveaux'!K21="p","Pause méridienne",IF('EDT-2niveaux'!K21="G","FRANCAIS"&amp;CHAR(10)&amp;"Grammaire",IF('EDT-2niveaux'!K21="LC","FRANCAIS"&amp;CHAR(10)&amp;"Lect. et comp.de l'écrit",IF('EDT-2niveaux'!K21="M","MATHEMATIQUES",IF('EDT-2niveaux'!K21="CLA","FRANCAIS"&amp;CHAR(10)&amp;"Culture litt. et art.",IF('EDT-2niveaux'!K21="F","FRANCAIS",IF('EDT-2niveaux'!K21="E","FRANCAIS"&amp;CHAR(10)&amp;"Ecriture",IF('EDT-2niveaux'!K21="L","FRANCAIS"&amp;CHAR(10)&amp;"Lexique",IF('EDT-2niveaux'!K21="LO","FRANCAIS"&amp;CHAR(10)&amp;"Langage oral",IF('EDT-2niveaux'!K21="CM","MATHEMATIQUES"&amp;CHAR(10)&amp;"Calcul mental",IF('EDT-2niveaux'!K21="EG","MATHEMATIQUES"&amp;CHAR(10)&amp;"Espace et Géométrie",IF('EDT-2niveaux'!K21="NC","MATHEMATIQUES"&amp;CHAR(10)&amp;"Nombres et calculs",IF('EDT-2niveaux'!K21="GM","MATHEMATIQUES"&amp;CHAR(10)&amp;"Grand. et mes.",IF('EDT-2niveaux'!K21="S","Sciences et technologie",IF('EDT-2niveaux'!K21="H","Histoire",IF('EDT-2niveaux'!K21="Geo","Géographie",IF('EDT-2niveaux'!K21="EMC","Enseig. mor. et civ.",IF('EDT-2niveaux'!K21="EPS","Educ. phys. et sportive",IF('EDT-2niveaux'!K21="EM","Educ. musicale",IF('EDT-2niveaux'!K21="AP","Arts plastiques",IF('EDT-2niveaux'!K21="HDA","Hist. des arts",IF('EDT-2niveaux'!K21="QM","Questionner le monde",IF('EDT-2niveaux'!K21="LV","Langue vivante",IF('EDT-2niveaux'!K21="APC","APC",""))))))))))))))))))))))))))</f>
        <v/>
      </c>
      <c r="AE17" s="49" t="str">
        <f t="shared" si="9"/>
        <v/>
      </c>
      <c r="AG17" s="47" t="s">
        <v>25</v>
      </c>
      <c r="AH17" s="163"/>
      <c r="AI17" s="163"/>
      <c r="AJ17" s="163"/>
      <c r="AK17" s="163"/>
      <c r="AL17" s="163"/>
      <c r="AM17" s="56"/>
      <c r="AN17" s="197"/>
      <c r="AO17" s="165"/>
      <c r="AP17" s="165"/>
      <c r="AQ17" s="165"/>
      <c r="AR17" s="165"/>
      <c r="AS17" s="52"/>
    </row>
    <row r="18" spans="1:47" x14ac:dyDescent="0.3">
      <c r="A18" s="4" t="e">
        <f>IF('POUR COMMENCER'!$E$14&gt;=A17,A17+'POUR COMMENCER'!$H$29,"")</f>
        <v>#VALUE!</v>
      </c>
      <c r="B18" s="101">
        <f>'EDT-2niveaux'!B22</f>
        <v>0</v>
      </c>
      <c r="C18" s="14" t="str">
        <f>IF('EDT-2niveaux'!B22="O","FRANCAIS"&amp;CHAR(10)&amp;"Orthographe",IF('EDT-2niveaux'!B22="rec","RECREATION",IF('EDT-2niveaux'!B22="p","Pause méridienne",IF('EDT-2niveaux'!B22="G","FRANCAIS"&amp;CHAR(10)&amp;"Grammaire",IF('EDT-2niveaux'!B22="LC","FRANCAIS"&amp;CHAR(10)&amp;"Lect. et comp.de l'écrit",IF('EDT-2niveaux'!B22="M","MATHEMATIQUES",IF('EDT-2niveaux'!B22="CLA","FRANCAIS"&amp;CHAR(10)&amp;"Culture litt. et art.",IF('EDT-2niveaux'!B22="F","FRANCAIS",IF('EDT-2niveaux'!B22="E","FRANCAIS"&amp;CHAR(10)&amp;"Ecriture",IF('EDT-2niveaux'!B22="L","FRANCAIS"&amp;CHAR(10)&amp;"Lexique",IF('EDT-2niveaux'!B22="LO","FRANCAIS"&amp;CHAR(10)&amp;"Langage oral",IF('EDT-2niveaux'!B22="CM","MATHEMATIQUES"&amp;CHAR(10)&amp;"Calcul mental",IF('EDT-2niveaux'!B22="EG","MATHEMATIQUES"&amp;CHAR(10)&amp;"Espace et Géométrie",IF('EDT-2niveaux'!B22="NC","MATHEMATIQUES"&amp;CHAR(10)&amp;"Nombres et calculs",IF('EDT-2niveaux'!B22="GM","MATHEMATIQUES"&amp;CHAR(10)&amp;"Grand. et mes.",IF('EDT-2niveaux'!B22="S","Sciences et technologie",IF('EDT-2niveaux'!B22="H","Histoire",IF('EDT-2niveaux'!B22="Geo","Géographie",IF('EDT-2niveaux'!B22="EMC","Enseig. mor. et civ.",IF('EDT-2niveaux'!B22="EPS","Educ. phys. et sportive",IF('EDT-2niveaux'!B22="EM","Educ. musicale",IF('EDT-2niveaux'!B22="AP","Arts plastiques",IF('EDT-2niveaux'!B22="HDA","Hist. des arts",IF('EDT-2niveaux'!B22="QM","Questionner le monde",IF('EDT-2niveaux'!B22="LV","Langue vivante",IF('EDT-2niveaux'!B22="APC","APC",""))))))))))))))))))))))))))</f>
        <v/>
      </c>
      <c r="D18" s="14" t="str">
        <f t="shared" si="0"/>
        <v/>
      </c>
      <c r="E18" s="101">
        <f>'EDT-2niveaux'!C22</f>
        <v>0</v>
      </c>
      <c r="F18" s="14" t="str">
        <f>IF('EDT-2niveaux'!C22="O","FRANCAIS"&amp;CHAR(10)&amp;"Orthographe",IF('EDT-2niveaux'!C22="rec","RECREATION",IF('EDT-2niveaux'!C22="p","Pause méridienne",IF('EDT-2niveaux'!C22="G","FRANCAIS"&amp;CHAR(10)&amp;"Grammaire",IF('EDT-2niveaux'!C22="LC","FRANCAIS"&amp;CHAR(10)&amp;"Lect. et comp.de l'écrit",IF('EDT-2niveaux'!C22="M","MATHEMATIQUES",IF('EDT-2niveaux'!C22="CLA","FRANCAIS"&amp;CHAR(10)&amp;"Culture littéraire et artistiqueCulture litt. et art.",IF('EDT-2niveaux'!C22="F","FRANCAIS",IF('EDT-2niveaux'!C22="E","FRANCAIS"&amp;CHAR(10)&amp;"Ecriture",IF('EDT-2niveaux'!C22="L","FRANCAIS"&amp;CHAR(10)&amp;"Lexique",IF('EDT-2niveaux'!C22="LO","FRANCAIS"&amp;CHAR(10)&amp;"Langage oral",IF('EDT-2niveaux'!C22="CM","MATHEMATIQUES"&amp;CHAR(10)&amp;"Calcul mental",IF('EDT-2niveaux'!C22="EG","MATHEMATIQUES"&amp;CHAR(10)&amp;"Espace et Géométrie",IF('EDT-2niveaux'!C22="NC","MATHEMATIQUES"&amp;CHAR(10)&amp;"Nombres et calculs",IF('EDT-2niveaux'!C22="GM","MATHEMATIQUES"&amp;CHAR(10)&amp;"Grand. et mes.",IF('EDT-2niveaux'!C22="S","Sciences et technologie",IF('EDT-2niveaux'!C22="H","Histoire",IF('EDT-2niveaux'!C22="Geo","Géographie",IF('EDT-2niveaux'!C22="EMC","Enseig. mor. et civ.",IF('EDT-2niveaux'!C22="EPS","Educ. phys. et sportive",IF('EDT-2niveaux'!C22="EM","Educ. musicale",IF('EDT-2niveaux'!C22="AP","Arts plastiques",IF('EDT-2niveaux'!C22="HDA","Hist. des arts",IF('EDT-2niveaux'!C22="QM","Questionner le monde",IF('EDT-2niveaux'!C22="LV","Langue vivante",IF('EDT-2niveaux'!C22="APC","APC",""))))))))))))))))))))))))))</f>
        <v/>
      </c>
      <c r="G18" s="14" t="str">
        <f t="shared" si="1"/>
        <v/>
      </c>
      <c r="H18" s="101">
        <f>'EDT-2niveaux'!D22</f>
        <v>0</v>
      </c>
      <c r="I18" s="14" t="str">
        <f>IF('EDT-2niveaux'!D22="O","FRANCAIS"&amp;CHAR(10)&amp;"Orthographe",IF('EDT-2niveaux'!D22="rec","RECREATION",IF('EDT-2niveaux'!D22="p","Pause méridienne",IF('EDT-2niveaux'!D22="G","FRANCAIS"&amp;CHAR(10)&amp;"Grammaire",IF('EDT-2niveaux'!D22="LC","FRANCAIS"&amp;CHAR(10)&amp;"Lect. et comp.de l'écrit",IF('EDT-2niveaux'!D22="M","MATHEMATIQUES",IF('EDT-2niveaux'!D22="CLA","FRANCAIS"&amp;CHAR(10)&amp;"Culture litt. et art.",IF('EDT-2niveaux'!D22="F","FRANCAIS",IF('EDT-2niveaux'!D22="E","FRANCAIS"&amp;CHAR(10)&amp;"Ecriture",IF('EDT-2niveaux'!D22="L","FRANCAIS"&amp;CHAR(10)&amp;"Lexique",IF('EDT-2niveaux'!D22="LO","FRANCAIS"&amp;CHAR(10)&amp;"Langage oral",IF('EDT-2niveaux'!D22="CM","MATHEMATIQUES"&amp;CHAR(10)&amp;"Calcul mental",IF('EDT-2niveaux'!D22="EG","MATHEMATIQUES"&amp;CHAR(10)&amp;"Espace et Géométrie",IF('EDT-2niveaux'!D22="NC","MATHEMATIQUES"&amp;CHAR(10)&amp;"Nombres et calculs",IF('EDT-2niveaux'!D22="GM","MATHEMATIQUES"&amp;CHAR(10)&amp;"Grand. et mes.",IF('EDT-2niveaux'!D22="S","Sciences et technologie",IF('EDT-2niveaux'!D22="H","Histoire",IF('EDT-2niveaux'!D22="Geo","Géographie",IF('EDT-2niveaux'!D22="EMC","Enseig. mor. et civ.",IF('EDT-2niveaux'!D22="EPS","Educ. phys. et sportive",IF('EDT-2niveaux'!D22="EM","Educ. musicale",IF('EDT-2niveaux'!D22="AP","Arts plastiques",IF('EDT-2niveaux'!D22="HDA","Hist. des arts",IF('EDT-2niveaux'!D22="QM","Questionner le monde",IF('EDT-2niveaux'!D22="LV","Langue vivante",IF('EDT-2niveaux'!D22="APC","APC",""))))))))))))))))))))))))))</f>
        <v/>
      </c>
      <c r="J18" s="14" t="str">
        <f t="shared" si="2"/>
        <v/>
      </c>
      <c r="K18" s="101">
        <f>'EDT-2niveaux'!E22</f>
        <v>0</v>
      </c>
      <c r="L18" s="14" t="str">
        <f>IF('EDT-2niveaux'!E22="O","FRANCAIS"&amp;CHAR(10)&amp;"Orthographe",IF('EDT-2niveaux'!E22="rec","RECREATION",IF('EDT-2niveaux'!E22="p","Pause méridienne",IF('EDT-2niveaux'!E22="G","FRANCAIS"&amp;CHAR(10)&amp;"Grammaire",IF('EDT-2niveaux'!E22="LC","FRANCAIS"&amp;CHAR(10)&amp;"Lect. et comp.de l'écrit",IF('EDT-2niveaux'!E22="M","MATHEMATIQUES",IF('EDT-2niveaux'!E22="CLA","FRANCAIS"&amp;CHAR(10)&amp;"Culture litt. et art.",IF('EDT-2niveaux'!E22="F","FRANCAIS",IF('EDT-2niveaux'!E22="E","FRANCAIS"&amp;CHAR(10)&amp;"Ecriture",IF('EDT-2niveaux'!E22="L","FRANCAIS"&amp;CHAR(10)&amp;"Lexique",IF('EDT-2niveaux'!E22="LO","FRANCAIS"&amp;CHAR(10)&amp;"Langage oral",IF('EDT-2niveaux'!E22="CM","MATHEMATIQUES"&amp;CHAR(10)&amp;"Calcul mental",IF('EDT-2niveaux'!E22="EG","MATHEMATIQUES"&amp;CHAR(10)&amp;"Espace et Géométrie",IF('EDT-2niveaux'!E22="NC","MATHEMATIQUES"&amp;CHAR(10)&amp;"Nombres et calculs",IF('EDT-2niveaux'!E22="GM","MATHEMATIQUES"&amp;CHAR(10)&amp;"Grand. et mes.",IF('EDT-2niveaux'!E22="S","Sciences et technologie",IF('EDT-2niveaux'!E22="H","Histoire",IF('EDT-2niveaux'!E22="Geo","Géographie",IF('EDT-2niveaux'!E22="EMC","Enseig. mor. et civ.",IF('EDT-2niveaux'!E22="EPS","Educ. phys. et sportive",IF('EDT-2niveaux'!E22="EM","Educ. musicale",IF('EDT-2niveaux'!E22="AP","Arts plastiques",IF('EDT-2niveaux'!E22="HDA","Hist. des arts",IF('EDT-2niveaux'!E22="QM","Questionner le monde",IF('EDT-2niveaux'!E22="LV","Langue vivante",IF('EDT-2niveaux'!E22="APC","APC",""))))))))))))))))))))))))))</f>
        <v/>
      </c>
      <c r="M18" s="14" t="str">
        <f t="shared" si="3"/>
        <v/>
      </c>
      <c r="N18" s="101">
        <f>'EDT-2niveaux'!F22</f>
        <v>0</v>
      </c>
      <c r="O18" s="14" t="str">
        <f>IF('EDT-2niveaux'!F22="O","FRANCAIS"&amp;CHAR(10)&amp;"Orthographe",IF('EDT-2niveaux'!F22="rec","RECREATION",IF('EDT-2niveaux'!F22="p","Pause méridienne",IF('EDT-2niveaux'!F22="G","FRANCAIS"&amp;CHAR(10)&amp;"Grammaire",IF('EDT-2niveaux'!F22="LC","FRANCAIS"&amp;CHAR(10)&amp;"Lect. et comp.de l'écrit",IF('EDT-2niveaux'!F22="M","MATHEMATIQUES",IF('EDT-2niveaux'!F22="CLA","FRANCAIS"&amp;CHAR(10)&amp;"Culture litt. et art.",IF('EDT-2niveaux'!F22="F","FRANCAIS",IF('EDT-2niveaux'!F22="E","FRANCAIS"&amp;CHAR(10)&amp;"Ecriture",IF('EDT-2niveaux'!F22="L","FRANCAIS"&amp;CHAR(10)&amp;"Lexique",IF('EDT-2niveaux'!F22="LO","FRANCAIS"&amp;CHAR(10)&amp;"Langage oral",IF('EDT-2niveaux'!F22="CM","MATHEMATIQUES"&amp;CHAR(10)&amp;"Calcul mental",IF('EDT-2niveaux'!F22="EG","MATHEMATIQUES"&amp;CHAR(10)&amp;"Espace et Géométrie",IF('EDT-2niveaux'!F22="NC","MATHEMATIQUES"&amp;CHAR(10)&amp;"Nombres et calculs",IF('EDT-2niveaux'!F22="GM","MATHEMATIQUES"&amp;CHAR(10)&amp;"Grand. et mes.",IF('EDT-2niveaux'!F22="S","Sciences et technologie",IF('EDT-2niveaux'!F22="H","Histoire",IF('EDT-2niveaux'!F22="Geo","Géographie",IF('EDT-2niveaux'!F22="EMC","Enseig. mor. et civ.",IF('EDT-2niveaux'!F22="EPS","Educ. phys. et sportive",IF('EDT-2niveaux'!F22="EM","Educ. musicale",IF('EDT-2niveaux'!F22="AP","Arts plastiques",IF('EDT-2niveaux'!F22="HDA","Hist. des arts",IF('EDT-2niveaux'!F22="QM","Questionner le monde",IF('EDT-2niveaux'!F22="LV","Langue vivante",IF('EDT-2niveaux'!F22="APC","APC",""))))))))))))))))))))))))))</f>
        <v/>
      </c>
      <c r="P18" s="14" t="str">
        <f t="shared" si="4"/>
        <v/>
      </c>
      <c r="Q18" s="101">
        <f>'EDT-2niveaux'!G22</f>
        <v>0</v>
      </c>
      <c r="R18" s="14" t="str">
        <f>IF('EDT-2niveaux'!G22="O","FRANCAIS"&amp;CHAR(10)&amp;"Orthographe",IF('EDT-2niveaux'!G22="rec","RECREATION",IF('EDT-2niveaux'!G22="p","Pause méridienne",IF('EDT-2niveaux'!G22="G","FRANCAIS"&amp;CHAR(10)&amp;"Grammaire",IF('EDT-2niveaux'!G22="LC","FRANCAIS"&amp;CHAR(10)&amp;"Lect. et comp.de l'écrit",IF('EDT-2niveaux'!G22="M","MATHEMATIQUES",IF('EDT-2niveaux'!G22="CLA","FRANCAIS"&amp;CHAR(10)&amp;"Culture litt. et art.",IF('EDT-2niveaux'!G22="F","FRANCAIS",IF('EDT-2niveaux'!G22="E","FRANCAIS"&amp;CHAR(10)&amp;"Ecriture",IF('EDT-2niveaux'!G22="L","FRANCAIS"&amp;CHAR(10)&amp;"Lexique",IF('EDT-2niveaux'!G22="LO","FRANCAIS"&amp;CHAR(10)&amp;"Langage oral",IF('EDT-2niveaux'!G22="CM","MATHEMATIQUES"&amp;CHAR(10)&amp;"Calcul mental",IF('EDT-2niveaux'!G22="EG","MATHEMATIQUES"&amp;CHAR(10)&amp;"Espace et Géométrie",IF('EDT-2niveaux'!G22="NC","MATHEMATIQUES"&amp;CHAR(10)&amp;"Nombres et calculs",IF('EDT-2niveaux'!G22="GM","MATHEMATIQUES"&amp;CHAR(10)&amp;"Grand. et mes.",IF('EDT-2niveaux'!G22="S","Sciences et technologie",IF('EDT-2niveaux'!G22="H","Histoire",IF('EDT-2niveaux'!G22="Geo","Géographie",IF('EDT-2niveaux'!G22="EMC","Enseig. mor. et civ.",IF('EDT-2niveaux'!G22="EPS","Educ. phys. et sportive",IF('EDT-2niveaux'!G22="EM","Educ. musicale",IF('EDT-2niveaux'!G22="AP","Arts plastiques",IF('EDT-2niveaux'!G22="HDA","Hist. des arts",IF('EDT-2niveaux'!G22="QM","Questionner le monde",IF('EDT-2niveaux'!G22="LV","Langue vivante",IF('EDT-2niveaux'!G22="APC","APC",""))))))))))))))))))))))))))</f>
        <v/>
      </c>
      <c r="S18" s="148" t="str">
        <f t="shared" si="5"/>
        <v/>
      </c>
      <c r="T18" s="101">
        <f>'EDT-2niveaux'!H22</f>
        <v>0</v>
      </c>
      <c r="U18" s="14" t="str">
        <f>IF('EDT-2niveaux'!H22="O","FRANCAIS"&amp;CHAR(10)&amp;"Orthographe",IF('EDT-2niveaux'!H22="rec","RECREATION",IF('EDT-2niveaux'!H22="p","Pause méridienne",IF('EDT-2niveaux'!H22="G","FRANCAIS"&amp;CHAR(10)&amp;"Grammaire",IF('EDT-2niveaux'!H22="LC","FRANCAIS"&amp;CHAR(10)&amp;"Lect. et comp.de l'écrit",IF('EDT-2niveaux'!H22="M","MATHEMATIQUES",IF('EDT-2niveaux'!H22="CLA","FRANCAIS"&amp;CHAR(10)&amp;"Culture litt. et art.",IF('EDT-2niveaux'!H22="F","FRANCAIS",IF('EDT-2niveaux'!H22="E","FRANCAIS"&amp;CHAR(10)&amp;"Ecriture",IF('EDT-2niveaux'!H22="L","FRANCAIS"&amp;CHAR(10)&amp;"Lexique",IF('EDT-2niveaux'!H22="LO","FRANCAIS"&amp;CHAR(10)&amp;"Langage oral",IF('EDT-2niveaux'!H22="CM","MATHEMATIQUES"&amp;CHAR(10)&amp;"Calcul mental",IF('EDT-2niveaux'!H22="EG","MATHEMATIQUES"&amp;CHAR(10)&amp;"Espace et Géométrie",IF('EDT-2niveaux'!H22="NC","MATHEMATIQUES"&amp;CHAR(10)&amp;"Nombres et calculs",IF('EDT-2niveaux'!H22="GM","MATHEMATIQUES"&amp;CHAR(10)&amp;"Grand. et mes.",IF('EDT-2niveaux'!H22="S","Sciences et technologie",IF('EDT-2niveaux'!H22="H","Histoire",IF('EDT-2niveaux'!H22="Geo","Géographie",IF('EDT-2niveaux'!H22="EMC","Enseig. mor. et civ.",IF('EDT-2niveaux'!H22="EPS","Educ. phys. et sportive",IF('EDT-2niveaux'!H22="EM","Educ. musicale",IF('EDT-2niveaux'!H22="AP","Arts plastiques",IF('EDT-2niveaux'!H22="HDA","Hist. des arts",IF('EDT-2niveaux'!H22="QM","Questionner le monde",IF('EDT-2niveaux'!H22="LV","Langue vivante",IF('EDT-2niveaux'!H22="APC","APC",""))))))))))))))))))))))))))</f>
        <v/>
      </c>
      <c r="V18" s="14" t="str">
        <f t="shared" si="6"/>
        <v/>
      </c>
      <c r="W18" s="101">
        <f>'EDT-2niveaux'!I22</f>
        <v>0</v>
      </c>
      <c r="X18" s="14" t="str">
        <f>IF('EDT-2niveaux'!I22="O","FRANCAIS"&amp;CHAR(10)&amp;"Orthographe",IF('EDT-2niveaux'!I22="rec","RECREATION",IF('EDT-2niveaux'!I22="p","Pause méridienne",IF('EDT-2niveaux'!I22="G","FRANCAIS"&amp;CHAR(10)&amp;"Grammaire",IF('EDT-2niveaux'!I22="LC","FRANCAIS"&amp;CHAR(10)&amp;"Lect. et comp.de l'écrit",IF('EDT-2niveaux'!I22="M","MATHEMATIQUES",IF('EDT-2niveaux'!I22="CLA","FRANCAIS"&amp;CHAR(10)&amp;"Culture litt. et art.",IF('EDT-2niveaux'!I22="F","FRANCAIS",IF('EDT-2niveaux'!I22="E","FRANCAIS"&amp;CHAR(10)&amp;"Ecriture",IF('EDT-2niveaux'!I22="L","FRANCAIS"&amp;CHAR(10)&amp;"Lexique",IF('EDT-2niveaux'!I22="LO","FRANCAIS"&amp;CHAR(10)&amp;"Langage oral",IF('EDT-2niveaux'!I22="CM","MATHEMATIQUES"&amp;CHAR(10)&amp;"Calcul mental",IF('EDT-2niveaux'!I22="EG","MATHEMATIQUES"&amp;CHAR(10)&amp;"Espace et Géométrie",IF('EDT-2niveaux'!I22="NC","MATHEMATIQUES"&amp;CHAR(10)&amp;"Nombres et calculs",IF('EDT-2niveaux'!I22="GM","MATHEMATIQUES"&amp;CHAR(10)&amp;"Grand. et mes.",IF('EDT-2niveaux'!I22="S","Sciences et technologie",IF('EDT-2niveaux'!I22="H","Histoire",IF('EDT-2niveaux'!I22="Geo","Géographie",IF('EDT-2niveaux'!I22="EMC","Enseig. mor. et civ.",IF('EDT-2niveaux'!I22="EPS","Educ. phys. et sportive",IF('EDT-2niveaux'!I22="EM","Educ. musicale",IF('EDT-2niveaux'!I22="AP","Arts plastiques",IF('EDT-2niveaux'!I22="HDA","Hist. des arts",IF('EDT-2niveaux'!I22="QM","Questionner le monde",IF('EDT-2niveaux'!I22="LV","Langue vivante",IF('EDT-2niveaux'!I22="APC","APC",""))))))))))))))))))))))))))</f>
        <v/>
      </c>
      <c r="Y18" s="14" t="str">
        <f t="shared" si="7"/>
        <v/>
      </c>
      <c r="Z18" s="101">
        <f>'EDT-2niveaux'!J22</f>
        <v>0</v>
      </c>
      <c r="AA18" s="14" t="str">
        <f>IF('EDT-2niveaux'!J22="O","FRANCAIS"&amp;CHAR(10)&amp;"Orthographe",IF('EDT-2niveaux'!J22="rec","RECREATION",IF('EDT-2niveaux'!J22="p","Pause méridienne",IF('EDT-2niveaux'!J22="G","FRANCAIS"&amp;CHAR(10)&amp;"Grammaire",IF('EDT-2niveaux'!J22="LC","FRANCAIS"&amp;CHAR(10)&amp;"Lect. et comp.de l'écrit",IF('EDT-2niveaux'!J22="M","MATHEMATIQUES",IF('EDT-2niveaux'!J22="CLA","FRANCAIS"&amp;CHAR(10)&amp;"Culture littéraire et artistiqueCulture litt. et art.",IF('EDT-2niveaux'!J22="F","FRANCAIS",IF('EDT-2niveaux'!J22="E","FRANCAIS"&amp;CHAR(10)&amp;"Ecriture",IF('EDT-2niveaux'!J22="L","FRANCAIS"&amp;CHAR(10)&amp;"Lexique",IF('EDT-2niveaux'!J22="LO","FRANCAIS"&amp;CHAR(10)&amp;"Langage oral",IF('EDT-2niveaux'!J22="CM","MATHEMATIQUES"&amp;CHAR(10)&amp;"Calcul mental",IF('EDT-2niveaux'!J22="EG","MATHEMATIQUES"&amp;CHAR(10)&amp;"Espace et Géométrie",IF('EDT-2niveaux'!J22="NC","MATHEMATIQUES"&amp;CHAR(10)&amp;"Nombres et calculs",IF('EDT-2niveaux'!J22="GM","MATHEMATIQUES"&amp;CHAR(10)&amp;"Grand. et mes.",IF('EDT-2niveaux'!J22="S","Sciences et technologie",IF('EDT-2niveaux'!J22="H","Histoire",IF('EDT-2niveaux'!J22="Geo","Géographie",IF('EDT-2niveaux'!J22="EMC","Enseig. mor. et civ.",IF('EDT-2niveaux'!J22="EPS","Educ. phys. et sportive",IF('EDT-2niveaux'!J22="EM","Educ. musicale",IF('EDT-2niveaux'!J22="AP","Arts plastiques",IF('EDT-2niveaux'!J22="HDA","Hist. des arts",IF('EDT-2niveaux'!J22="QM","Questionner le monde",IF('EDT-2niveaux'!J22="LV","Langue vivante",IF('EDT-2niveaux'!J22="APC","APC",""))))))))))))))))))))))))))</f>
        <v/>
      </c>
      <c r="AB18" s="49" t="str">
        <f t="shared" si="8"/>
        <v/>
      </c>
      <c r="AC18" s="101">
        <f>'EDT-2niveaux'!K22</f>
        <v>0</v>
      </c>
      <c r="AD18" s="14" t="str">
        <f>IF('EDT-2niveaux'!K22="O","FRANCAIS"&amp;CHAR(10)&amp;"Orthographe",IF('EDT-2niveaux'!K22="rec","RECREATION",IF('EDT-2niveaux'!K22="p","Pause méridienne",IF('EDT-2niveaux'!K22="G","FRANCAIS"&amp;CHAR(10)&amp;"Grammaire",IF('EDT-2niveaux'!K22="LC","FRANCAIS"&amp;CHAR(10)&amp;"Lect. et comp.de l'écrit",IF('EDT-2niveaux'!K22="M","MATHEMATIQUES",IF('EDT-2niveaux'!K22="CLA","FRANCAIS"&amp;CHAR(10)&amp;"Culture litt. et art.",IF('EDT-2niveaux'!K22="F","FRANCAIS",IF('EDT-2niveaux'!K22="E","FRANCAIS"&amp;CHAR(10)&amp;"Ecriture",IF('EDT-2niveaux'!K22="L","FRANCAIS"&amp;CHAR(10)&amp;"Lexique",IF('EDT-2niveaux'!K22="LO","FRANCAIS"&amp;CHAR(10)&amp;"Langage oral",IF('EDT-2niveaux'!K22="CM","MATHEMATIQUES"&amp;CHAR(10)&amp;"Calcul mental",IF('EDT-2niveaux'!K22="EG","MATHEMATIQUES"&amp;CHAR(10)&amp;"Espace et Géométrie",IF('EDT-2niveaux'!K22="NC","MATHEMATIQUES"&amp;CHAR(10)&amp;"Nombres et calculs",IF('EDT-2niveaux'!K22="GM","MATHEMATIQUES"&amp;CHAR(10)&amp;"Grand. et mes.",IF('EDT-2niveaux'!K22="S","Sciences et technologie",IF('EDT-2niveaux'!K22="H","Histoire",IF('EDT-2niveaux'!K22="Geo","Géographie",IF('EDT-2niveaux'!K22="EMC","Enseig. mor. et civ.",IF('EDT-2niveaux'!K22="EPS","Educ. phys. et sportive",IF('EDT-2niveaux'!K22="EM","Educ. musicale",IF('EDT-2niveaux'!K22="AP","Arts plastiques",IF('EDT-2niveaux'!K22="HDA","Hist. des arts",IF('EDT-2niveaux'!K22="QM","Questionner le monde",IF('EDT-2niveaux'!K22="LV","Langue vivante",IF('EDT-2niveaux'!K22="APC","APC",""))))))))))))))))))))))))))</f>
        <v/>
      </c>
      <c r="AE18" s="49" t="str">
        <f t="shared" si="9"/>
        <v/>
      </c>
      <c r="AG18" s="44"/>
      <c r="AH18" s="165">
        <f>COUNTIF(B$4:B$150,$AG18)*'POUR COMMENCER'!$H$29</f>
        <v>0.51041666666666663</v>
      </c>
      <c r="AI18" s="165">
        <f>COUNTIF(H$4:H$150,$AG18)*'POUR COMMENCER'!$H$29</f>
        <v>0.51041666666666663</v>
      </c>
      <c r="AJ18" s="165">
        <f>COUNTIF(N$4:N$150,$AG18)*'POUR COMMENCER'!$H$29</f>
        <v>0.51041666666666663</v>
      </c>
      <c r="AK18" s="165">
        <f>COUNTIF(T$4:T$150,$AG18)*'POUR COMMENCER'!$H$29</f>
        <v>0.51041666666666663</v>
      </c>
      <c r="AL18" s="165">
        <f>COUNTIF(Z$4:Z$150,$AG18)*'POUR COMMENCER'!$H$29</f>
        <v>0.51041666666666663</v>
      </c>
      <c r="AM18" s="56"/>
      <c r="AN18" s="197">
        <f>COUNTIF(E$4:E$150,$AG18)*'POUR COMMENCER'!$H$29</f>
        <v>0.51041666666666663</v>
      </c>
      <c r="AO18" s="165">
        <f>COUNTIF(K$4:K$150,$AG18)*'POUR COMMENCER'!$H$29</f>
        <v>0.51041666666666663</v>
      </c>
      <c r="AP18" s="165">
        <f>COUNTIF(Q$4:Q$150,$AG18)*'POUR COMMENCER'!$H$29</f>
        <v>0.51041666666666663</v>
      </c>
      <c r="AQ18" s="165">
        <f>COUNTIF(W$4:W$150,$AG18)*'POUR COMMENCER'!$H$29</f>
        <v>0.51041666666666663</v>
      </c>
      <c r="AR18" s="165">
        <f>COUNTIF(AC$4:AC$150,$AG18)*'POUR COMMENCER'!$H$29</f>
        <v>0.51041666666666663</v>
      </c>
      <c r="AS18" s="52"/>
    </row>
    <row r="19" spans="1:47" x14ac:dyDescent="0.3">
      <c r="A19" s="4" t="e">
        <f>IF('POUR COMMENCER'!$E$14&gt;=A18,A18+'POUR COMMENCER'!$H$29,"")</f>
        <v>#VALUE!</v>
      </c>
      <c r="B19" s="101">
        <f>'EDT-2niveaux'!B23</f>
        <v>0</v>
      </c>
      <c r="C19" s="14" t="str">
        <f>IF('EDT-2niveaux'!B23="O","FRANCAIS"&amp;CHAR(10)&amp;"Orthographe",IF('EDT-2niveaux'!B23="rec","RECREATION",IF('EDT-2niveaux'!B23="p","Pause méridienne",IF('EDT-2niveaux'!B23="G","FRANCAIS"&amp;CHAR(10)&amp;"Grammaire",IF('EDT-2niveaux'!B23="LC","FRANCAIS"&amp;CHAR(10)&amp;"Lect. et comp.de l'écrit",IF('EDT-2niveaux'!B23="M","MATHEMATIQUES",IF('EDT-2niveaux'!B23="CLA","FRANCAIS"&amp;CHAR(10)&amp;"Culture litt. et art.",IF('EDT-2niveaux'!B23="F","FRANCAIS",IF('EDT-2niveaux'!B23="E","FRANCAIS"&amp;CHAR(10)&amp;"Ecriture",IF('EDT-2niveaux'!B23="L","FRANCAIS"&amp;CHAR(10)&amp;"Lexique",IF('EDT-2niveaux'!B23="LO","FRANCAIS"&amp;CHAR(10)&amp;"Langage oral",IF('EDT-2niveaux'!B23="CM","MATHEMATIQUES"&amp;CHAR(10)&amp;"Calcul mental",IF('EDT-2niveaux'!B23="EG","MATHEMATIQUES"&amp;CHAR(10)&amp;"Espace et Géométrie",IF('EDT-2niveaux'!B23="NC","MATHEMATIQUES"&amp;CHAR(10)&amp;"Nombres et calculs",IF('EDT-2niveaux'!B23="GM","MATHEMATIQUES"&amp;CHAR(10)&amp;"Grand. et mes.",IF('EDT-2niveaux'!B23="S","Sciences et technologie",IF('EDT-2niveaux'!B23="H","Histoire",IF('EDT-2niveaux'!B23="Geo","Géographie",IF('EDT-2niveaux'!B23="EMC","Enseig. mor. et civ.",IF('EDT-2niveaux'!B23="EPS","Educ. phys. et sportive",IF('EDT-2niveaux'!B23="EM","Educ. musicale",IF('EDT-2niveaux'!B23="AP","Arts plastiques",IF('EDT-2niveaux'!B23="HDA","Hist. des arts",IF('EDT-2niveaux'!B23="QM","Questionner le monde",IF('EDT-2niveaux'!B23="LV","Langue vivante",IF('EDT-2niveaux'!B23="APC","APC",""))))))))))))))))))))))))))</f>
        <v/>
      </c>
      <c r="D19" s="14" t="str">
        <f t="shared" si="0"/>
        <v/>
      </c>
      <c r="E19" s="101">
        <f>'EDT-2niveaux'!C23</f>
        <v>0</v>
      </c>
      <c r="F19" s="14" t="str">
        <f>IF('EDT-2niveaux'!C23="O","FRANCAIS"&amp;CHAR(10)&amp;"Orthographe",IF('EDT-2niveaux'!C23="rec","RECREATION",IF('EDT-2niveaux'!C23="p","Pause méridienne",IF('EDT-2niveaux'!C23="G","FRANCAIS"&amp;CHAR(10)&amp;"Grammaire",IF('EDT-2niveaux'!C23="LC","FRANCAIS"&amp;CHAR(10)&amp;"Lect. et comp.de l'écrit",IF('EDT-2niveaux'!C23="M","MATHEMATIQUES",IF('EDT-2niveaux'!C23="CLA","FRANCAIS"&amp;CHAR(10)&amp;"Culture littéraire et artistiqueCulture litt. et art.",IF('EDT-2niveaux'!C23="F","FRANCAIS",IF('EDT-2niveaux'!C23="E","FRANCAIS"&amp;CHAR(10)&amp;"Ecriture",IF('EDT-2niveaux'!C23="L","FRANCAIS"&amp;CHAR(10)&amp;"Lexique",IF('EDT-2niveaux'!C23="LO","FRANCAIS"&amp;CHAR(10)&amp;"Langage oral",IF('EDT-2niveaux'!C23="CM","MATHEMATIQUES"&amp;CHAR(10)&amp;"Calcul mental",IF('EDT-2niveaux'!C23="EG","MATHEMATIQUES"&amp;CHAR(10)&amp;"Espace et Géométrie",IF('EDT-2niveaux'!C23="NC","MATHEMATIQUES"&amp;CHAR(10)&amp;"Nombres et calculs",IF('EDT-2niveaux'!C23="GM","MATHEMATIQUES"&amp;CHAR(10)&amp;"Grand. et mes.",IF('EDT-2niveaux'!C23="S","Sciences et technologie",IF('EDT-2niveaux'!C23="H","Histoire",IF('EDT-2niveaux'!C23="Geo","Géographie",IF('EDT-2niveaux'!C23="EMC","Enseig. mor. et civ.",IF('EDT-2niveaux'!C23="EPS","Educ. phys. et sportive",IF('EDT-2niveaux'!C23="EM","Educ. musicale",IF('EDT-2niveaux'!C23="AP","Arts plastiques",IF('EDT-2niveaux'!C23="HDA","Hist. des arts",IF('EDT-2niveaux'!C23="QM","Questionner le monde",IF('EDT-2niveaux'!C23="LV","Langue vivante",IF('EDT-2niveaux'!C23="APC","APC",""))))))))))))))))))))))))))</f>
        <v/>
      </c>
      <c r="G19" s="14" t="str">
        <f t="shared" si="1"/>
        <v/>
      </c>
      <c r="H19" s="101">
        <f>'EDT-2niveaux'!D23</f>
        <v>0</v>
      </c>
      <c r="I19" s="14" t="str">
        <f>IF('EDT-2niveaux'!D23="O","FRANCAIS"&amp;CHAR(10)&amp;"Orthographe",IF('EDT-2niveaux'!D23="rec","RECREATION",IF('EDT-2niveaux'!D23="p","Pause méridienne",IF('EDT-2niveaux'!D23="G","FRANCAIS"&amp;CHAR(10)&amp;"Grammaire",IF('EDT-2niveaux'!D23="LC","FRANCAIS"&amp;CHAR(10)&amp;"Lect. et comp.de l'écrit",IF('EDT-2niveaux'!D23="M","MATHEMATIQUES",IF('EDT-2niveaux'!D23="CLA","FRANCAIS"&amp;CHAR(10)&amp;"Culture litt. et art.",IF('EDT-2niveaux'!D23="F","FRANCAIS",IF('EDT-2niveaux'!D23="E","FRANCAIS"&amp;CHAR(10)&amp;"Ecriture",IF('EDT-2niveaux'!D23="L","FRANCAIS"&amp;CHAR(10)&amp;"Lexique",IF('EDT-2niveaux'!D23="LO","FRANCAIS"&amp;CHAR(10)&amp;"Langage oral",IF('EDT-2niveaux'!D23="CM","MATHEMATIQUES"&amp;CHAR(10)&amp;"Calcul mental",IF('EDT-2niveaux'!D23="EG","MATHEMATIQUES"&amp;CHAR(10)&amp;"Espace et Géométrie",IF('EDT-2niveaux'!D23="NC","MATHEMATIQUES"&amp;CHAR(10)&amp;"Nombres et calculs",IF('EDT-2niveaux'!D23="GM","MATHEMATIQUES"&amp;CHAR(10)&amp;"Grand. et mes.",IF('EDT-2niveaux'!D23="S","Sciences et technologie",IF('EDT-2niveaux'!D23="H","Histoire",IF('EDT-2niveaux'!D23="Geo","Géographie",IF('EDT-2niveaux'!D23="EMC","Enseig. mor. et civ.",IF('EDT-2niveaux'!D23="EPS","Educ. phys. et sportive",IF('EDT-2niveaux'!D23="EM","Educ. musicale",IF('EDT-2niveaux'!D23="AP","Arts plastiques",IF('EDT-2niveaux'!D23="HDA","Hist. des arts",IF('EDT-2niveaux'!D23="QM","Questionner le monde",IF('EDT-2niveaux'!D23="LV","Langue vivante",IF('EDT-2niveaux'!D23="APC","APC",""))))))))))))))))))))))))))</f>
        <v/>
      </c>
      <c r="J19" s="14" t="str">
        <f t="shared" si="2"/>
        <v/>
      </c>
      <c r="K19" s="101">
        <f>'EDT-2niveaux'!E23</f>
        <v>0</v>
      </c>
      <c r="L19" s="14" t="str">
        <f>IF('EDT-2niveaux'!E23="O","FRANCAIS"&amp;CHAR(10)&amp;"Orthographe",IF('EDT-2niveaux'!E23="rec","RECREATION",IF('EDT-2niveaux'!E23="p","Pause méridienne",IF('EDT-2niveaux'!E23="G","FRANCAIS"&amp;CHAR(10)&amp;"Grammaire",IF('EDT-2niveaux'!E23="LC","FRANCAIS"&amp;CHAR(10)&amp;"Lect. et comp.de l'écrit",IF('EDT-2niveaux'!E23="M","MATHEMATIQUES",IF('EDT-2niveaux'!E23="CLA","FRANCAIS"&amp;CHAR(10)&amp;"Culture litt. et art.",IF('EDT-2niveaux'!E23="F","FRANCAIS",IF('EDT-2niveaux'!E23="E","FRANCAIS"&amp;CHAR(10)&amp;"Ecriture",IF('EDT-2niveaux'!E23="L","FRANCAIS"&amp;CHAR(10)&amp;"Lexique",IF('EDT-2niveaux'!E23="LO","FRANCAIS"&amp;CHAR(10)&amp;"Langage oral",IF('EDT-2niveaux'!E23="CM","MATHEMATIQUES"&amp;CHAR(10)&amp;"Calcul mental",IF('EDT-2niveaux'!E23="EG","MATHEMATIQUES"&amp;CHAR(10)&amp;"Espace et Géométrie",IF('EDT-2niveaux'!E23="NC","MATHEMATIQUES"&amp;CHAR(10)&amp;"Nombres et calculs",IF('EDT-2niveaux'!E23="GM","MATHEMATIQUES"&amp;CHAR(10)&amp;"Grand. et mes.",IF('EDT-2niveaux'!E23="S","Sciences et technologie",IF('EDT-2niveaux'!E23="H","Histoire",IF('EDT-2niveaux'!E23="Geo","Géographie",IF('EDT-2niveaux'!E23="EMC","Enseig. mor. et civ.",IF('EDT-2niveaux'!E23="EPS","Educ. phys. et sportive",IF('EDT-2niveaux'!E23="EM","Educ. musicale",IF('EDT-2niveaux'!E23="AP","Arts plastiques",IF('EDT-2niveaux'!E23="HDA","Hist. des arts",IF('EDT-2niveaux'!E23="QM","Questionner le monde",IF('EDT-2niveaux'!E23="LV","Langue vivante",IF('EDT-2niveaux'!E23="APC","APC",""))))))))))))))))))))))))))</f>
        <v/>
      </c>
      <c r="M19" s="14" t="str">
        <f t="shared" si="3"/>
        <v/>
      </c>
      <c r="N19" s="101">
        <f>'EDT-2niveaux'!F23</f>
        <v>0</v>
      </c>
      <c r="O19" s="14" t="str">
        <f>IF('EDT-2niveaux'!F23="O","FRANCAIS"&amp;CHAR(10)&amp;"Orthographe",IF('EDT-2niveaux'!F23="rec","RECREATION",IF('EDT-2niveaux'!F23="p","Pause méridienne",IF('EDT-2niveaux'!F23="G","FRANCAIS"&amp;CHAR(10)&amp;"Grammaire",IF('EDT-2niveaux'!F23="LC","FRANCAIS"&amp;CHAR(10)&amp;"Lect. et comp.de l'écrit",IF('EDT-2niveaux'!F23="M","MATHEMATIQUES",IF('EDT-2niveaux'!F23="CLA","FRANCAIS"&amp;CHAR(10)&amp;"Culture litt. et art.",IF('EDT-2niveaux'!F23="F","FRANCAIS",IF('EDT-2niveaux'!F23="E","FRANCAIS"&amp;CHAR(10)&amp;"Ecriture",IF('EDT-2niveaux'!F23="L","FRANCAIS"&amp;CHAR(10)&amp;"Lexique",IF('EDT-2niveaux'!F23="LO","FRANCAIS"&amp;CHAR(10)&amp;"Langage oral",IF('EDT-2niveaux'!F23="CM","MATHEMATIQUES"&amp;CHAR(10)&amp;"Calcul mental",IF('EDT-2niveaux'!F23="EG","MATHEMATIQUES"&amp;CHAR(10)&amp;"Espace et Géométrie",IF('EDT-2niveaux'!F23="NC","MATHEMATIQUES"&amp;CHAR(10)&amp;"Nombres et calculs",IF('EDT-2niveaux'!F23="GM","MATHEMATIQUES"&amp;CHAR(10)&amp;"Grand. et mes.",IF('EDT-2niveaux'!F23="S","Sciences et technologie",IF('EDT-2niveaux'!F23="H","Histoire",IF('EDT-2niveaux'!F23="Geo","Géographie",IF('EDT-2niveaux'!F23="EMC","Enseig. mor. et civ.",IF('EDT-2niveaux'!F23="EPS","Educ. phys. et sportive",IF('EDT-2niveaux'!F23="EM","Educ. musicale",IF('EDT-2niveaux'!F23="AP","Arts plastiques",IF('EDT-2niveaux'!F23="HDA","Hist. des arts",IF('EDT-2niveaux'!F23="QM","Questionner le monde",IF('EDT-2niveaux'!F23="LV","Langue vivante",IF('EDT-2niveaux'!F23="APC","APC",""))))))))))))))))))))))))))</f>
        <v/>
      </c>
      <c r="P19" s="14" t="str">
        <f t="shared" si="4"/>
        <v/>
      </c>
      <c r="Q19" s="101">
        <f>'EDT-2niveaux'!G23</f>
        <v>0</v>
      </c>
      <c r="R19" s="14" t="str">
        <f>IF('EDT-2niveaux'!G23="O","FRANCAIS"&amp;CHAR(10)&amp;"Orthographe",IF('EDT-2niveaux'!G23="rec","RECREATION",IF('EDT-2niveaux'!G23="p","Pause méridienne",IF('EDT-2niveaux'!G23="G","FRANCAIS"&amp;CHAR(10)&amp;"Grammaire",IF('EDT-2niveaux'!G23="LC","FRANCAIS"&amp;CHAR(10)&amp;"Lect. et comp.de l'écrit",IF('EDT-2niveaux'!G23="M","MATHEMATIQUES",IF('EDT-2niveaux'!G23="CLA","FRANCAIS"&amp;CHAR(10)&amp;"Culture litt. et art.",IF('EDT-2niveaux'!G23="F","FRANCAIS",IF('EDT-2niveaux'!G23="E","FRANCAIS"&amp;CHAR(10)&amp;"Ecriture",IF('EDT-2niveaux'!G23="L","FRANCAIS"&amp;CHAR(10)&amp;"Lexique",IF('EDT-2niveaux'!G23="LO","FRANCAIS"&amp;CHAR(10)&amp;"Langage oral",IF('EDT-2niveaux'!G23="CM","MATHEMATIQUES"&amp;CHAR(10)&amp;"Calcul mental",IF('EDT-2niveaux'!G23="EG","MATHEMATIQUES"&amp;CHAR(10)&amp;"Espace et Géométrie",IF('EDT-2niveaux'!G23="NC","MATHEMATIQUES"&amp;CHAR(10)&amp;"Nombres et calculs",IF('EDT-2niveaux'!G23="GM","MATHEMATIQUES"&amp;CHAR(10)&amp;"Grand. et mes.",IF('EDT-2niveaux'!G23="S","Sciences et technologie",IF('EDT-2niveaux'!G23="H","Histoire",IF('EDT-2niveaux'!G23="Geo","Géographie",IF('EDT-2niveaux'!G23="EMC","Enseig. mor. et civ.",IF('EDT-2niveaux'!G23="EPS","Educ. phys. et sportive",IF('EDT-2niveaux'!G23="EM","Educ. musicale",IF('EDT-2niveaux'!G23="AP","Arts plastiques",IF('EDT-2niveaux'!G23="HDA","Hist. des arts",IF('EDT-2niveaux'!G23="QM","Questionner le monde",IF('EDT-2niveaux'!G23="LV","Langue vivante",IF('EDT-2niveaux'!G23="APC","APC",""))))))))))))))))))))))))))</f>
        <v/>
      </c>
      <c r="S19" s="148" t="str">
        <f t="shared" si="5"/>
        <v/>
      </c>
      <c r="T19" s="101">
        <f>'EDT-2niveaux'!H23</f>
        <v>0</v>
      </c>
      <c r="U19" s="14" t="str">
        <f>IF('EDT-2niveaux'!H23="O","FRANCAIS"&amp;CHAR(10)&amp;"Orthographe",IF('EDT-2niveaux'!H23="rec","RECREATION",IF('EDT-2niveaux'!H23="p","Pause méridienne",IF('EDT-2niveaux'!H23="G","FRANCAIS"&amp;CHAR(10)&amp;"Grammaire",IF('EDT-2niveaux'!H23="LC","FRANCAIS"&amp;CHAR(10)&amp;"Lect. et comp.de l'écrit",IF('EDT-2niveaux'!H23="M","MATHEMATIQUES",IF('EDT-2niveaux'!H23="CLA","FRANCAIS"&amp;CHAR(10)&amp;"Culture litt. et art.",IF('EDT-2niveaux'!H23="F","FRANCAIS",IF('EDT-2niveaux'!H23="E","FRANCAIS"&amp;CHAR(10)&amp;"Ecriture",IF('EDT-2niveaux'!H23="L","FRANCAIS"&amp;CHAR(10)&amp;"Lexique",IF('EDT-2niveaux'!H23="LO","FRANCAIS"&amp;CHAR(10)&amp;"Langage oral",IF('EDT-2niveaux'!H23="CM","MATHEMATIQUES"&amp;CHAR(10)&amp;"Calcul mental",IF('EDT-2niveaux'!H23="EG","MATHEMATIQUES"&amp;CHAR(10)&amp;"Espace et Géométrie",IF('EDT-2niveaux'!H23="NC","MATHEMATIQUES"&amp;CHAR(10)&amp;"Nombres et calculs",IF('EDT-2niveaux'!H23="GM","MATHEMATIQUES"&amp;CHAR(10)&amp;"Grand. et mes.",IF('EDT-2niveaux'!H23="S","Sciences et technologie",IF('EDT-2niveaux'!H23="H","Histoire",IF('EDT-2niveaux'!H23="Geo","Géographie",IF('EDT-2niveaux'!H23="EMC","Enseig. mor. et civ.",IF('EDT-2niveaux'!H23="EPS","Educ. phys. et sportive",IF('EDT-2niveaux'!H23="EM","Educ. musicale",IF('EDT-2niveaux'!H23="AP","Arts plastiques",IF('EDT-2niveaux'!H23="HDA","Hist. des arts",IF('EDT-2niveaux'!H23="QM","Questionner le monde",IF('EDT-2niveaux'!H23="LV","Langue vivante",IF('EDT-2niveaux'!H23="APC","APC",""))))))))))))))))))))))))))</f>
        <v/>
      </c>
      <c r="V19" s="14" t="str">
        <f t="shared" si="6"/>
        <v/>
      </c>
      <c r="W19" s="101">
        <f>'EDT-2niveaux'!I23</f>
        <v>0</v>
      </c>
      <c r="X19" s="14" t="str">
        <f>IF('EDT-2niveaux'!I23="O","FRANCAIS"&amp;CHAR(10)&amp;"Orthographe",IF('EDT-2niveaux'!I23="rec","RECREATION",IF('EDT-2niveaux'!I23="p","Pause méridienne",IF('EDT-2niveaux'!I23="G","FRANCAIS"&amp;CHAR(10)&amp;"Grammaire",IF('EDT-2niveaux'!I23="LC","FRANCAIS"&amp;CHAR(10)&amp;"Lect. et comp.de l'écrit",IF('EDT-2niveaux'!I23="M","MATHEMATIQUES",IF('EDT-2niveaux'!I23="CLA","FRANCAIS"&amp;CHAR(10)&amp;"Culture litt. et art.",IF('EDT-2niveaux'!I23="F","FRANCAIS",IF('EDT-2niveaux'!I23="E","FRANCAIS"&amp;CHAR(10)&amp;"Ecriture",IF('EDT-2niveaux'!I23="L","FRANCAIS"&amp;CHAR(10)&amp;"Lexique",IF('EDT-2niveaux'!I23="LO","FRANCAIS"&amp;CHAR(10)&amp;"Langage oral",IF('EDT-2niveaux'!I23="CM","MATHEMATIQUES"&amp;CHAR(10)&amp;"Calcul mental",IF('EDT-2niveaux'!I23="EG","MATHEMATIQUES"&amp;CHAR(10)&amp;"Espace et Géométrie",IF('EDT-2niveaux'!I23="NC","MATHEMATIQUES"&amp;CHAR(10)&amp;"Nombres et calculs",IF('EDT-2niveaux'!I23="GM","MATHEMATIQUES"&amp;CHAR(10)&amp;"Grand. et mes.",IF('EDT-2niveaux'!I23="S","Sciences et technologie",IF('EDT-2niveaux'!I23="H","Histoire",IF('EDT-2niveaux'!I23="Geo","Géographie",IF('EDT-2niveaux'!I23="EMC","Enseig. mor. et civ.",IF('EDT-2niveaux'!I23="EPS","Educ. phys. et sportive",IF('EDT-2niveaux'!I23="EM","Educ. musicale",IF('EDT-2niveaux'!I23="AP","Arts plastiques",IF('EDT-2niveaux'!I23="HDA","Hist. des arts",IF('EDT-2niveaux'!I23="QM","Questionner le monde",IF('EDT-2niveaux'!I23="LV","Langue vivante",IF('EDT-2niveaux'!I23="APC","APC",""))))))))))))))))))))))))))</f>
        <v/>
      </c>
      <c r="Y19" s="14" t="str">
        <f t="shared" si="7"/>
        <v/>
      </c>
      <c r="Z19" s="101">
        <f>'EDT-2niveaux'!J23</f>
        <v>0</v>
      </c>
      <c r="AA19" s="14" t="str">
        <f>IF('EDT-2niveaux'!J23="O","FRANCAIS"&amp;CHAR(10)&amp;"Orthographe",IF('EDT-2niveaux'!J23="rec","RECREATION",IF('EDT-2niveaux'!J23="p","Pause méridienne",IF('EDT-2niveaux'!J23="G","FRANCAIS"&amp;CHAR(10)&amp;"Grammaire",IF('EDT-2niveaux'!J23="LC","FRANCAIS"&amp;CHAR(10)&amp;"Lect. et comp.de l'écrit",IF('EDT-2niveaux'!J23="M","MATHEMATIQUES",IF('EDT-2niveaux'!J23="CLA","FRANCAIS"&amp;CHAR(10)&amp;"Culture littéraire et artistiqueCulture litt. et art.",IF('EDT-2niveaux'!J23="F","FRANCAIS",IF('EDT-2niveaux'!J23="E","FRANCAIS"&amp;CHAR(10)&amp;"Ecriture",IF('EDT-2niveaux'!J23="L","FRANCAIS"&amp;CHAR(10)&amp;"Lexique",IF('EDT-2niveaux'!J23="LO","FRANCAIS"&amp;CHAR(10)&amp;"Langage oral",IF('EDT-2niveaux'!J23="CM","MATHEMATIQUES"&amp;CHAR(10)&amp;"Calcul mental",IF('EDT-2niveaux'!J23="EG","MATHEMATIQUES"&amp;CHAR(10)&amp;"Espace et Géométrie",IF('EDT-2niveaux'!J23="NC","MATHEMATIQUES"&amp;CHAR(10)&amp;"Nombres et calculs",IF('EDT-2niveaux'!J23="GM","MATHEMATIQUES"&amp;CHAR(10)&amp;"Grand. et mes.",IF('EDT-2niveaux'!J23="S","Sciences et technologie",IF('EDT-2niveaux'!J23="H","Histoire",IF('EDT-2niveaux'!J23="Geo","Géographie",IF('EDT-2niveaux'!J23="EMC","Enseig. mor. et civ.",IF('EDT-2niveaux'!J23="EPS","Educ. phys. et sportive",IF('EDT-2niveaux'!J23="EM","Educ. musicale",IF('EDT-2niveaux'!J23="AP","Arts plastiques",IF('EDT-2niveaux'!J23="HDA","Hist. des arts",IF('EDT-2niveaux'!J23="QM","Questionner le monde",IF('EDT-2niveaux'!J23="LV","Langue vivante",IF('EDT-2niveaux'!J23="APC","APC",""))))))))))))))))))))))))))</f>
        <v/>
      </c>
      <c r="AB19" s="49" t="str">
        <f t="shared" si="8"/>
        <v/>
      </c>
      <c r="AC19" s="101">
        <f>'EDT-2niveaux'!K23</f>
        <v>0</v>
      </c>
      <c r="AD19" s="14" t="str">
        <f>IF('EDT-2niveaux'!K23="O","FRANCAIS"&amp;CHAR(10)&amp;"Orthographe",IF('EDT-2niveaux'!K23="rec","RECREATION",IF('EDT-2niveaux'!K23="p","Pause méridienne",IF('EDT-2niveaux'!K23="G","FRANCAIS"&amp;CHAR(10)&amp;"Grammaire",IF('EDT-2niveaux'!K23="LC","FRANCAIS"&amp;CHAR(10)&amp;"Lect. et comp.de l'écrit",IF('EDT-2niveaux'!K23="M","MATHEMATIQUES",IF('EDT-2niveaux'!K23="CLA","FRANCAIS"&amp;CHAR(10)&amp;"Culture litt. et art.",IF('EDT-2niveaux'!K23="F","FRANCAIS",IF('EDT-2niveaux'!K23="E","FRANCAIS"&amp;CHAR(10)&amp;"Ecriture",IF('EDT-2niveaux'!K23="L","FRANCAIS"&amp;CHAR(10)&amp;"Lexique",IF('EDT-2niveaux'!K23="LO","FRANCAIS"&amp;CHAR(10)&amp;"Langage oral",IF('EDT-2niveaux'!K23="CM","MATHEMATIQUES"&amp;CHAR(10)&amp;"Calcul mental",IF('EDT-2niveaux'!K23="EG","MATHEMATIQUES"&amp;CHAR(10)&amp;"Espace et Géométrie",IF('EDT-2niveaux'!K23="NC","MATHEMATIQUES"&amp;CHAR(10)&amp;"Nombres et calculs",IF('EDT-2niveaux'!K23="GM","MATHEMATIQUES"&amp;CHAR(10)&amp;"Grand. et mes.",IF('EDT-2niveaux'!K23="S","Sciences et technologie",IF('EDT-2niveaux'!K23="H","Histoire",IF('EDT-2niveaux'!K23="Geo","Géographie",IF('EDT-2niveaux'!K23="EMC","Enseig. mor. et civ.",IF('EDT-2niveaux'!K23="EPS","Educ. phys. et sportive",IF('EDT-2niveaux'!K23="EM","Educ. musicale",IF('EDT-2niveaux'!K23="AP","Arts plastiques",IF('EDT-2niveaux'!K23="HDA","Hist. des arts",IF('EDT-2niveaux'!K23="QM","Questionner le monde",IF('EDT-2niveaux'!K23="LV","Langue vivante",IF('EDT-2niveaux'!K23="APC","APC",""))))))))))))))))))))))))))</f>
        <v/>
      </c>
      <c r="AE19" s="49" t="str">
        <f t="shared" si="9"/>
        <v/>
      </c>
      <c r="AG19" s="44" t="s">
        <v>130</v>
      </c>
      <c r="AH19" s="165">
        <f>COUNTIF(B$4:B$150,$AG19)*'POUR COMMENCER'!$H$29</f>
        <v>0</v>
      </c>
      <c r="AI19" s="165">
        <f>COUNTIF(H$4:H$150,$AG19)*'POUR COMMENCER'!$H$29</f>
        <v>0</v>
      </c>
      <c r="AJ19" s="165">
        <f>COUNTIF(N$4:N$150,$AG19)*'POUR COMMENCER'!$H$29</f>
        <v>0</v>
      </c>
      <c r="AK19" s="165">
        <f>COUNTIF(T$4:T$150,$AG19)*'POUR COMMENCER'!$H$29</f>
        <v>0</v>
      </c>
      <c r="AL19" s="165">
        <f>COUNTIF(Z$4:Z$150,$AG19)*'POUR COMMENCER'!$H$29</f>
        <v>0</v>
      </c>
      <c r="AM19" s="56">
        <f>SUM(AH19:AL19)</f>
        <v>0</v>
      </c>
      <c r="AN19" s="197">
        <f>COUNTIF(E$4:E$150,$AG19)*'POUR COMMENCER'!$H$29</f>
        <v>0</v>
      </c>
      <c r="AO19" s="165">
        <f>COUNTIF(K$4:K$150,$AG19)*'POUR COMMENCER'!$H$29</f>
        <v>0</v>
      </c>
      <c r="AP19" s="165">
        <f>COUNTIF(Q$4:Q$150,$AG19)*'POUR COMMENCER'!$H$29</f>
        <v>0</v>
      </c>
      <c r="AQ19" s="165">
        <f>COUNTIF(W$4:W$150,$AG19)*'POUR COMMENCER'!$H$29</f>
        <v>0</v>
      </c>
      <c r="AR19" s="165">
        <f>COUNTIF(AC$4:AC$150,$AG19)*'POUR COMMENCER'!$H$29</f>
        <v>0</v>
      </c>
      <c r="AS19" s="52">
        <f t="shared" si="12"/>
        <v>0</v>
      </c>
    </row>
    <row r="20" spans="1:47" x14ac:dyDescent="0.3">
      <c r="A20" s="4" t="e">
        <f>IF('POUR COMMENCER'!$E$14&gt;=A19,A19+'POUR COMMENCER'!$H$29,"")</f>
        <v>#VALUE!</v>
      </c>
      <c r="B20" s="101">
        <f>'EDT-2niveaux'!B24</f>
        <v>0</v>
      </c>
      <c r="C20" s="14" t="str">
        <f>IF('EDT-2niveaux'!B24="O","FRANCAIS"&amp;CHAR(10)&amp;"Orthographe",IF('EDT-2niveaux'!B24="rec","RECREATION",IF('EDT-2niveaux'!B24="p","Pause méridienne",IF('EDT-2niveaux'!B24="G","FRANCAIS"&amp;CHAR(10)&amp;"Grammaire",IF('EDT-2niveaux'!B24="LC","FRANCAIS"&amp;CHAR(10)&amp;"Lect. et comp.de l'écrit",IF('EDT-2niveaux'!B24="M","MATHEMATIQUES",IF('EDT-2niveaux'!B24="CLA","FRANCAIS"&amp;CHAR(10)&amp;"Culture litt. et art.",IF('EDT-2niveaux'!B24="F","FRANCAIS",IF('EDT-2niveaux'!B24="E","FRANCAIS"&amp;CHAR(10)&amp;"Ecriture",IF('EDT-2niveaux'!B24="L","FRANCAIS"&amp;CHAR(10)&amp;"Lexique",IF('EDT-2niveaux'!B24="LO","FRANCAIS"&amp;CHAR(10)&amp;"Langage oral",IF('EDT-2niveaux'!B24="CM","MATHEMATIQUES"&amp;CHAR(10)&amp;"Calcul mental",IF('EDT-2niveaux'!B24="EG","MATHEMATIQUES"&amp;CHAR(10)&amp;"Espace et Géométrie",IF('EDT-2niveaux'!B24="NC","MATHEMATIQUES"&amp;CHAR(10)&amp;"Nombres et calculs",IF('EDT-2niveaux'!B24="GM","MATHEMATIQUES"&amp;CHAR(10)&amp;"Grand. et mes.",IF('EDT-2niveaux'!B24="S","Sciences et technologie",IF('EDT-2niveaux'!B24="H","Histoire",IF('EDT-2niveaux'!B24="Geo","Géographie",IF('EDT-2niveaux'!B24="EMC","Enseig. mor. et civ.",IF('EDT-2niveaux'!B24="EPS","Educ. phys. et sportive",IF('EDT-2niveaux'!B24="EM","Educ. musicale",IF('EDT-2niveaux'!B24="AP","Arts plastiques",IF('EDT-2niveaux'!B24="HDA","Hist. des arts",IF('EDT-2niveaux'!B24="QM","Questionner le monde",IF('EDT-2niveaux'!B24="LV","Langue vivante",IF('EDT-2niveaux'!B24="APC","APC",""))))))))))))))))))))))))))</f>
        <v/>
      </c>
      <c r="D20" s="14" t="str">
        <f t="shared" si="0"/>
        <v/>
      </c>
      <c r="E20" s="101">
        <f>'EDT-2niveaux'!C24</f>
        <v>0</v>
      </c>
      <c r="F20" s="14" t="str">
        <f>IF('EDT-2niveaux'!C24="O","FRANCAIS"&amp;CHAR(10)&amp;"Orthographe",IF('EDT-2niveaux'!C24="rec","RECREATION",IF('EDT-2niveaux'!C24="p","Pause méridienne",IF('EDT-2niveaux'!C24="G","FRANCAIS"&amp;CHAR(10)&amp;"Grammaire",IF('EDT-2niveaux'!C24="LC","FRANCAIS"&amp;CHAR(10)&amp;"Lect. et comp.de l'écrit",IF('EDT-2niveaux'!C24="M","MATHEMATIQUES",IF('EDT-2niveaux'!C24="CLA","FRANCAIS"&amp;CHAR(10)&amp;"Culture littéraire et artistiqueCulture litt. et art.",IF('EDT-2niveaux'!C24="F","FRANCAIS",IF('EDT-2niveaux'!C24="E","FRANCAIS"&amp;CHAR(10)&amp;"Ecriture",IF('EDT-2niveaux'!C24="L","FRANCAIS"&amp;CHAR(10)&amp;"Lexique",IF('EDT-2niveaux'!C24="LO","FRANCAIS"&amp;CHAR(10)&amp;"Langage oral",IF('EDT-2niveaux'!C24="CM","MATHEMATIQUES"&amp;CHAR(10)&amp;"Calcul mental",IF('EDT-2niveaux'!C24="EG","MATHEMATIQUES"&amp;CHAR(10)&amp;"Espace et Géométrie",IF('EDT-2niveaux'!C24="NC","MATHEMATIQUES"&amp;CHAR(10)&amp;"Nombres et calculs",IF('EDT-2niveaux'!C24="GM","MATHEMATIQUES"&amp;CHAR(10)&amp;"Grand. et mes.",IF('EDT-2niveaux'!C24="S","Sciences et technologie",IF('EDT-2niveaux'!C24="H","Histoire",IF('EDT-2niveaux'!C24="Geo","Géographie",IF('EDT-2niveaux'!C24="EMC","Enseig. mor. et civ.",IF('EDT-2niveaux'!C24="EPS","Educ. phys. et sportive",IF('EDT-2niveaux'!C24="EM","Educ. musicale",IF('EDT-2niveaux'!C24="AP","Arts plastiques",IF('EDT-2niveaux'!C24="HDA","Hist. des arts",IF('EDT-2niveaux'!C24="QM","Questionner le monde",IF('EDT-2niveaux'!C24="LV","Langue vivante",IF('EDT-2niveaux'!C24="APC","APC",""))))))))))))))))))))))))))</f>
        <v/>
      </c>
      <c r="G20" s="14" t="str">
        <f t="shared" si="1"/>
        <v/>
      </c>
      <c r="H20" s="101">
        <f>'EDT-2niveaux'!D24</f>
        <v>0</v>
      </c>
      <c r="I20" s="14" t="str">
        <f>IF('EDT-2niveaux'!D24="O","FRANCAIS"&amp;CHAR(10)&amp;"Orthographe",IF('EDT-2niveaux'!D24="rec","RECREATION",IF('EDT-2niveaux'!D24="p","Pause méridienne",IF('EDT-2niveaux'!D24="G","FRANCAIS"&amp;CHAR(10)&amp;"Grammaire",IF('EDT-2niveaux'!D24="LC","FRANCAIS"&amp;CHAR(10)&amp;"Lect. et comp.de l'écrit",IF('EDT-2niveaux'!D24="M","MATHEMATIQUES",IF('EDT-2niveaux'!D24="CLA","FRANCAIS"&amp;CHAR(10)&amp;"Culture litt. et art.",IF('EDT-2niveaux'!D24="F","FRANCAIS",IF('EDT-2niveaux'!D24="E","FRANCAIS"&amp;CHAR(10)&amp;"Ecriture",IF('EDT-2niveaux'!D24="L","FRANCAIS"&amp;CHAR(10)&amp;"Lexique",IF('EDT-2niveaux'!D24="LO","FRANCAIS"&amp;CHAR(10)&amp;"Langage oral",IF('EDT-2niveaux'!D24="CM","MATHEMATIQUES"&amp;CHAR(10)&amp;"Calcul mental",IF('EDT-2niveaux'!D24="EG","MATHEMATIQUES"&amp;CHAR(10)&amp;"Espace et Géométrie",IF('EDT-2niveaux'!D24="NC","MATHEMATIQUES"&amp;CHAR(10)&amp;"Nombres et calculs",IF('EDT-2niveaux'!D24="GM","MATHEMATIQUES"&amp;CHAR(10)&amp;"Grand. et mes.",IF('EDT-2niveaux'!D24="S","Sciences et technologie",IF('EDT-2niveaux'!D24="H","Histoire",IF('EDT-2niveaux'!D24="Geo","Géographie",IF('EDT-2niveaux'!D24="EMC","Enseig. mor. et civ.",IF('EDT-2niveaux'!D24="EPS","Educ. phys. et sportive",IF('EDT-2niveaux'!D24="EM","Educ. musicale",IF('EDT-2niveaux'!D24="AP","Arts plastiques",IF('EDT-2niveaux'!D24="HDA","Hist. des arts",IF('EDT-2niveaux'!D24="QM","Questionner le monde",IF('EDT-2niveaux'!D24="LV","Langue vivante",IF('EDT-2niveaux'!D24="APC","APC",""))))))))))))))))))))))))))</f>
        <v/>
      </c>
      <c r="J20" s="14" t="str">
        <f t="shared" si="2"/>
        <v/>
      </c>
      <c r="K20" s="101">
        <f>'EDT-2niveaux'!E24</f>
        <v>0</v>
      </c>
      <c r="L20" s="14" t="str">
        <f>IF('EDT-2niveaux'!E24="O","FRANCAIS"&amp;CHAR(10)&amp;"Orthographe",IF('EDT-2niveaux'!E24="rec","RECREATION",IF('EDT-2niveaux'!E24="p","Pause méridienne",IF('EDT-2niveaux'!E24="G","FRANCAIS"&amp;CHAR(10)&amp;"Grammaire",IF('EDT-2niveaux'!E24="LC","FRANCAIS"&amp;CHAR(10)&amp;"Lect. et comp.de l'écrit",IF('EDT-2niveaux'!E24="M","MATHEMATIQUES",IF('EDT-2niveaux'!E24="CLA","FRANCAIS"&amp;CHAR(10)&amp;"Culture litt. et art.",IF('EDT-2niveaux'!E24="F","FRANCAIS",IF('EDT-2niveaux'!E24="E","FRANCAIS"&amp;CHAR(10)&amp;"Ecriture",IF('EDT-2niveaux'!E24="L","FRANCAIS"&amp;CHAR(10)&amp;"Lexique",IF('EDT-2niveaux'!E24="LO","FRANCAIS"&amp;CHAR(10)&amp;"Langage oral",IF('EDT-2niveaux'!E24="CM","MATHEMATIQUES"&amp;CHAR(10)&amp;"Calcul mental",IF('EDT-2niveaux'!E24="EG","MATHEMATIQUES"&amp;CHAR(10)&amp;"Espace et Géométrie",IF('EDT-2niveaux'!E24="NC","MATHEMATIQUES"&amp;CHAR(10)&amp;"Nombres et calculs",IF('EDT-2niveaux'!E24="GM","MATHEMATIQUES"&amp;CHAR(10)&amp;"Grand. et mes.",IF('EDT-2niveaux'!E24="S","Sciences et technologie",IF('EDT-2niveaux'!E24="H","Histoire",IF('EDT-2niveaux'!E24="Geo","Géographie",IF('EDT-2niveaux'!E24="EMC","Enseig. mor. et civ.",IF('EDT-2niveaux'!E24="EPS","Educ. phys. et sportive",IF('EDT-2niveaux'!E24="EM","Educ. musicale",IF('EDT-2niveaux'!E24="AP","Arts plastiques",IF('EDT-2niveaux'!E24="HDA","Hist. des arts",IF('EDT-2niveaux'!E24="QM","Questionner le monde",IF('EDT-2niveaux'!E24="LV","Langue vivante",IF('EDT-2niveaux'!E24="APC","APC",""))))))))))))))))))))))))))</f>
        <v/>
      </c>
      <c r="M20" s="14" t="str">
        <f t="shared" si="3"/>
        <v/>
      </c>
      <c r="N20" s="101">
        <f>'EDT-2niveaux'!F24</f>
        <v>0</v>
      </c>
      <c r="O20" s="14" t="str">
        <f>IF('EDT-2niveaux'!F24="O","FRANCAIS"&amp;CHAR(10)&amp;"Orthographe",IF('EDT-2niveaux'!F24="rec","RECREATION",IF('EDT-2niveaux'!F24="p","Pause méridienne",IF('EDT-2niveaux'!F24="G","FRANCAIS"&amp;CHAR(10)&amp;"Grammaire",IF('EDT-2niveaux'!F24="LC","FRANCAIS"&amp;CHAR(10)&amp;"Lect. et comp.de l'écrit",IF('EDT-2niveaux'!F24="M","MATHEMATIQUES",IF('EDT-2niveaux'!F24="CLA","FRANCAIS"&amp;CHAR(10)&amp;"Culture litt. et art.",IF('EDT-2niveaux'!F24="F","FRANCAIS",IF('EDT-2niveaux'!F24="E","FRANCAIS"&amp;CHAR(10)&amp;"Ecriture",IF('EDT-2niveaux'!F24="L","FRANCAIS"&amp;CHAR(10)&amp;"Lexique",IF('EDT-2niveaux'!F24="LO","FRANCAIS"&amp;CHAR(10)&amp;"Langage oral",IF('EDT-2niveaux'!F24="CM","MATHEMATIQUES"&amp;CHAR(10)&amp;"Calcul mental",IF('EDT-2niveaux'!F24="EG","MATHEMATIQUES"&amp;CHAR(10)&amp;"Espace et Géométrie",IF('EDT-2niveaux'!F24="NC","MATHEMATIQUES"&amp;CHAR(10)&amp;"Nombres et calculs",IF('EDT-2niveaux'!F24="GM","MATHEMATIQUES"&amp;CHAR(10)&amp;"Grand. et mes.",IF('EDT-2niveaux'!F24="S","Sciences et technologie",IF('EDT-2niveaux'!F24="H","Histoire",IF('EDT-2niveaux'!F24="Geo","Géographie",IF('EDT-2niveaux'!F24="EMC","Enseig. mor. et civ.",IF('EDT-2niveaux'!F24="EPS","Educ. phys. et sportive",IF('EDT-2niveaux'!F24="EM","Educ. musicale",IF('EDT-2niveaux'!F24="AP","Arts plastiques",IF('EDT-2niveaux'!F24="HDA","Hist. des arts",IF('EDT-2niveaux'!F24="QM","Questionner le monde",IF('EDT-2niveaux'!F24="LV","Langue vivante",IF('EDT-2niveaux'!F24="APC","APC",""))))))))))))))))))))))))))</f>
        <v/>
      </c>
      <c r="P20" s="14" t="str">
        <f t="shared" si="4"/>
        <v/>
      </c>
      <c r="Q20" s="101">
        <f>'EDT-2niveaux'!G24</f>
        <v>0</v>
      </c>
      <c r="R20" s="14" t="str">
        <f>IF('EDT-2niveaux'!G24="O","FRANCAIS"&amp;CHAR(10)&amp;"Orthographe",IF('EDT-2niveaux'!G24="rec","RECREATION",IF('EDT-2niveaux'!G24="p","Pause méridienne",IF('EDT-2niveaux'!G24="G","FRANCAIS"&amp;CHAR(10)&amp;"Grammaire",IF('EDT-2niveaux'!G24="LC","FRANCAIS"&amp;CHAR(10)&amp;"Lect. et comp.de l'écrit",IF('EDT-2niveaux'!G24="M","MATHEMATIQUES",IF('EDT-2niveaux'!G24="CLA","FRANCAIS"&amp;CHAR(10)&amp;"Culture litt. et art.",IF('EDT-2niveaux'!G24="F","FRANCAIS",IF('EDT-2niveaux'!G24="E","FRANCAIS"&amp;CHAR(10)&amp;"Ecriture",IF('EDT-2niveaux'!G24="L","FRANCAIS"&amp;CHAR(10)&amp;"Lexique",IF('EDT-2niveaux'!G24="LO","FRANCAIS"&amp;CHAR(10)&amp;"Langage oral",IF('EDT-2niveaux'!G24="CM","MATHEMATIQUES"&amp;CHAR(10)&amp;"Calcul mental",IF('EDT-2niveaux'!G24="EG","MATHEMATIQUES"&amp;CHAR(10)&amp;"Espace et Géométrie",IF('EDT-2niveaux'!G24="NC","MATHEMATIQUES"&amp;CHAR(10)&amp;"Nombres et calculs",IF('EDT-2niveaux'!G24="GM","MATHEMATIQUES"&amp;CHAR(10)&amp;"Grand. et mes.",IF('EDT-2niveaux'!G24="S","Sciences et technologie",IF('EDT-2niveaux'!G24="H","Histoire",IF('EDT-2niveaux'!G24="Geo","Géographie",IF('EDT-2niveaux'!G24="EMC","Enseig. mor. et civ.",IF('EDT-2niveaux'!G24="EPS","Educ. phys. et sportive",IF('EDT-2niveaux'!G24="EM","Educ. musicale",IF('EDT-2niveaux'!G24="AP","Arts plastiques",IF('EDT-2niveaux'!G24="HDA","Hist. des arts",IF('EDT-2niveaux'!G24="QM","Questionner le monde",IF('EDT-2niveaux'!G24="LV","Langue vivante",IF('EDT-2niveaux'!G24="APC","APC",""))))))))))))))))))))))))))</f>
        <v/>
      </c>
      <c r="S20" s="148" t="str">
        <f t="shared" si="5"/>
        <v/>
      </c>
      <c r="T20" s="101">
        <f>'EDT-2niveaux'!H24</f>
        <v>0</v>
      </c>
      <c r="U20" s="14" t="str">
        <f>IF('EDT-2niveaux'!H24="O","FRANCAIS"&amp;CHAR(10)&amp;"Orthographe",IF('EDT-2niveaux'!H24="rec","RECREATION",IF('EDT-2niveaux'!H24="p","Pause méridienne",IF('EDT-2niveaux'!H24="G","FRANCAIS"&amp;CHAR(10)&amp;"Grammaire",IF('EDT-2niveaux'!H24="LC","FRANCAIS"&amp;CHAR(10)&amp;"Lect. et comp.de l'écrit",IF('EDT-2niveaux'!H24="M","MATHEMATIQUES",IF('EDT-2niveaux'!H24="CLA","FRANCAIS"&amp;CHAR(10)&amp;"Culture litt. et art.",IF('EDT-2niveaux'!H24="F","FRANCAIS",IF('EDT-2niveaux'!H24="E","FRANCAIS"&amp;CHAR(10)&amp;"Ecriture",IF('EDT-2niveaux'!H24="L","FRANCAIS"&amp;CHAR(10)&amp;"Lexique",IF('EDT-2niveaux'!H24="LO","FRANCAIS"&amp;CHAR(10)&amp;"Langage oral",IF('EDT-2niveaux'!H24="CM","MATHEMATIQUES"&amp;CHAR(10)&amp;"Calcul mental",IF('EDT-2niveaux'!H24="EG","MATHEMATIQUES"&amp;CHAR(10)&amp;"Espace et Géométrie",IF('EDT-2niveaux'!H24="NC","MATHEMATIQUES"&amp;CHAR(10)&amp;"Nombres et calculs",IF('EDT-2niveaux'!H24="GM","MATHEMATIQUES"&amp;CHAR(10)&amp;"Grand. et mes.",IF('EDT-2niveaux'!H24="S","Sciences et technologie",IF('EDT-2niveaux'!H24="H","Histoire",IF('EDT-2niveaux'!H24="Geo","Géographie",IF('EDT-2niveaux'!H24="EMC","Enseig. mor. et civ.",IF('EDT-2niveaux'!H24="EPS","Educ. phys. et sportive",IF('EDT-2niveaux'!H24="EM","Educ. musicale",IF('EDT-2niveaux'!H24="AP","Arts plastiques",IF('EDT-2niveaux'!H24="HDA","Hist. des arts",IF('EDT-2niveaux'!H24="QM","Questionner le monde",IF('EDT-2niveaux'!H24="LV","Langue vivante",IF('EDT-2niveaux'!H24="APC","APC",""))))))))))))))))))))))))))</f>
        <v/>
      </c>
      <c r="V20" s="14" t="str">
        <f t="shared" si="6"/>
        <v/>
      </c>
      <c r="W20" s="101">
        <f>'EDT-2niveaux'!I24</f>
        <v>0</v>
      </c>
      <c r="X20" s="14" t="str">
        <f>IF('EDT-2niveaux'!I24="O","FRANCAIS"&amp;CHAR(10)&amp;"Orthographe",IF('EDT-2niveaux'!I24="rec","RECREATION",IF('EDT-2niveaux'!I24="p","Pause méridienne",IF('EDT-2niveaux'!I24="G","FRANCAIS"&amp;CHAR(10)&amp;"Grammaire",IF('EDT-2niveaux'!I24="LC","FRANCAIS"&amp;CHAR(10)&amp;"Lect. et comp.de l'écrit",IF('EDT-2niveaux'!I24="M","MATHEMATIQUES",IF('EDT-2niveaux'!I24="CLA","FRANCAIS"&amp;CHAR(10)&amp;"Culture litt. et art.",IF('EDT-2niveaux'!I24="F","FRANCAIS",IF('EDT-2niveaux'!I24="E","FRANCAIS"&amp;CHAR(10)&amp;"Ecriture",IF('EDT-2niveaux'!I24="L","FRANCAIS"&amp;CHAR(10)&amp;"Lexique",IF('EDT-2niveaux'!I24="LO","FRANCAIS"&amp;CHAR(10)&amp;"Langage oral",IF('EDT-2niveaux'!I24="CM","MATHEMATIQUES"&amp;CHAR(10)&amp;"Calcul mental",IF('EDT-2niveaux'!I24="EG","MATHEMATIQUES"&amp;CHAR(10)&amp;"Espace et Géométrie",IF('EDT-2niveaux'!I24="NC","MATHEMATIQUES"&amp;CHAR(10)&amp;"Nombres et calculs",IF('EDT-2niveaux'!I24="GM","MATHEMATIQUES"&amp;CHAR(10)&amp;"Grand. et mes.",IF('EDT-2niveaux'!I24="S","Sciences et technologie",IF('EDT-2niveaux'!I24="H","Histoire",IF('EDT-2niveaux'!I24="Geo","Géographie",IF('EDT-2niveaux'!I24="EMC","Enseig. mor. et civ.",IF('EDT-2niveaux'!I24="EPS","Educ. phys. et sportive",IF('EDT-2niveaux'!I24="EM","Educ. musicale",IF('EDT-2niveaux'!I24="AP","Arts plastiques",IF('EDT-2niveaux'!I24="HDA","Hist. des arts",IF('EDT-2niveaux'!I24="QM","Questionner le monde",IF('EDT-2niveaux'!I24="LV","Langue vivante",IF('EDT-2niveaux'!I24="APC","APC",""))))))))))))))))))))))))))</f>
        <v/>
      </c>
      <c r="Y20" s="14" t="str">
        <f t="shared" si="7"/>
        <v/>
      </c>
      <c r="Z20" s="101">
        <f>'EDT-2niveaux'!J24</f>
        <v>0</v>
      </c>
      <c r="AA20" s="14" t="str">
        <f>IF('EDT-2niveaux'!J24="O","FRANCAIS"&amp;CHAR(10)&amp;"Orthographe",IF('EDT-2niveaux'!J24="rec","RECREATION",IF('EDT-2niveaux'!J24="p","Pause méridienne",IF('EDT-2niveaux'!J24="G","FRANCAIS"&amp;CHAR(10)&amp;"Grammaire",IF('EDT-2niveaux'!J24="LC","FRANCAIS"&amp;CHAR(10)&amp;"Lect. et comp.de l'écrit",IF('EDT-2niveaux'!J24="M","MATHEMATIQUES",IF('EDT-2niveaux'!J24="CLA","FRANCAIS"&amp;CHAR(10)&amp;"Culture littéraire et artistiqueCulture litt. et art.",IF('EDT-2niveaux'!J24="F","FRANCAIS",IF('EDT-2niveaux'!J24="E","FRANCAIS"&amp;CHAR(10)&amp;"Ecriture",IF('EDT-2niveaux'!J24="L","FRANCAIS"&amp;CHAR(10)&amp;"Lexique",IF('EDT-2niveaux'!J24="LO","FRANCAIS"&amp;CHAR(10)&amp;"Langage oral",IF('EDT-2niveaux'!J24="CM","MATHEMATIQUES"&amp;CHAR(10)&amp;"Calcul mental",IF('EDT-2niveaux'!J24="EG","MATHEMATIQUES"&amp;CHAR(10)&amp;"Espace et Géométrie",IF('EDT-2niveaux'!J24="NC","MATHEMATIQUES"&amp;CHAR(10)&amp;"Nombres et calculs",IF('EDT-2niveaux'!J24="GM","MATHEMATIQUES"&amp;CHAR(10)&amp;"Grand. et mes.",IF('EDT-2niveaux'!J24="S","Sciences et technologie",IF('EDT-2niveaux'!J24="H","Histoire",IF('EDT-2niveaux'!J24="Geo","Géographie",IF('EDT-2niveaux'!J24="EMC","Enseig. mor. et civ.",IF('EDT-2niveaux'!J24="EPS","Educ. phys. et sportive",IF('EDT-2niveaux'!J24="EM","Educ. musicale",IF('EDT-2niveaux'!J24="AP","Arts plastiques",IF('EDT-2niveaux'!J24="HDA","Hist. des arts",IF('EDT-2niveaux'!J24="QM","Questionner le monde",IF('EDT-2niveaux'!J24="LV","Langue vivante",IF('EDT-2niveaux'!J24="APC","APC",""))))))))))))))))))))))))))</f>
        <v/>
      </c>
      <c r="AB20" s="49" t="str">
        <f t="shared" si="8"/>
        <v/>
      </c>
      <c r="AC20" s="101">
        <f>'EDT-2niveaux'!K24</f>
        <v>0</v>
      </c>
      <c r="AD20" s="14" t="str">
        <f>IF('EDT-2niveaux'!K24="O","FRANCAIS"&amp;CHAR(10)&amp;"Orthographe",IF('EDT-2niveaux'!K24="rec","RECREATION",IF('EDT-2niveaux'!K24="p","Pause méridienne",IF('EDT-2niveaux'!K24="G","FRANCAIS"&amp;CHAR(10)&amp;"Grammaire",IF('EDT-2niveaux'!K24="LC","FRANCAIS"&amp;CHAR(10)&amp;"Lect. et comp.de l'écrit",IF('EDT-2niveaux'!K24="M","MATHEMATIQUES",IF('EDT-2niveaux'!K24="CLA","FRANCAIS"&amp;CHAR(10)&amp;"Culture litt. et art.",IF('EDT-2niveaux'!K24="F","FRANCAIS",IF('EDT-2niveaux'!K24="E","FRANCAIS"&amp;CHAR(10)&amp;"Ecriture",IF('EDT-2niveaux'!K24="L","FRANCAIS"&amp;CHAR(10)&amp;"Lexique",IF('EDT-2niveaux'!K24="LO","FRANCAIS"&amp;CHAR(10)&amp;"Langage oral",IF('EDT-2niveaux'!K24="CM","MATHEMATIQUES"&amp;CHAR(10)&amp;"Calcul mental",IF('EDT-2niveaux'!K24="EG","MATHEMATIQUES"&amp;CHAR(10)&amp;"Espace et Géométrie",IF('EDT-2niveaux'!K24="NC","MATHEMATIQUES"&amp;CHAR(10)&amp;"Nombres et calculs",IF('EDT-2niveaux'!K24="GM","MATHEMATIQUES"&amp;CHAR(10)&amp;"Grand. et mes.",IF('EDT-2niveaux'!K24="S","Sciences et technologie",IF('EDT-2niveaux'!K24="H","Histoire",IF('EDT-2niveaux'!K24="Geo","Géographie",IF('EDT-2niveaux'!K24="EMC","Enseig. mor. et civ.",IF('EDT-2niveaux'!K24="EPS","Educ. phys. et sportive",IF('EDT-2niveaux'!K24="EM","Educ. musicale",IF('EDT-2niveaux'!K24="AP","Arts plastiques",IF('EDT-2niveaux'!K24="HDA","Hist. des arts",IF('EDT-2niveaux'!K24="QM","Questionner le monde",IF('EDT-2niveaux'!K24="LV","Langue vivante",IF('EDT-2niveaux'!K24="APC","APC",""))))))))))))))))))))))))))</f>
        <v/>
      </c>
      <c r="AE20" s="49" t="str">
        <f t="shared" si="9"/>
        <v/>
      </c>
      <c r="AG20" s="44" t="s">
        <v>131</v>
      </c>
      <c r="AH20" s="165">
        <f>COUNTIF(B$4:B$150,$AG20)*'POUR COMMENCER'!$H$29</f>
        <v>0</v>
      </c>
      <c r="AI20" s="165">
        <f>COUNTIF(H$4:H$150,$AG20)*'POUR COMMENCER'!$H$29</f>
        <v>0</v>
      </c>
      <c r="AJ20" s="165">
        <f>COUNTIF(N$4:N$150,$AG20)*'POUR COMMENCER'!$H$29</f>
        <v>0</v>
      </c>
      <c r="AK20" s="165">
        <f>COUNTIF(T$4:T$150,$AG20)*'POUR COMMENCER'!$H$29</f>
        <v>0</v>
      </c>
      <c r="AL20" s="165">
        <f>COUNTIF(Z$4:Z$150,$AG20)*'POUR COMMENCER'!$H$29</f>
        <v>0</v>
      </c>
      <c r="AM20" s="56">
        <f>SUM(AH20:AL20)</f>
        <v>0</v>
      </c>
      <c r="AN20" s="197">
        <f>COUNTIF(E$4:E$150,$AG20)*'POUR COMMENCER'!$H$29</f>
        <v>0</v>
      </c>
      <c r="AO20" s="165">
        <f>COUNTIF(K$4:K$150,$AG20)*'POUR COMMENCER'!$H$29</f>
        <v>0</v>
      </c>
      <c r="AP20" s="165">
        <f>COUNTIF(Q$4:Q$150,$AG20)*'POUR COMMENCER'!$H$29</f>
        <v>0</v>
      </c>
      <c r="AQ20" s="165">
        <f>COUNTIF(W$4:W$150,$AG20)*'POUR COMMENCER'!$H$29</f>
        <v>0</v>
      </c>
      <c r="AR20" s="165">
        <f>COUNTIF(AC$4:AC$150,$AG20)*'POUR COMMENCER'!$H$29</f>
        <v>0</v>
      </c>
      <c r="AS20" s="52">
        <f t="shared" si="12"/>
        <v>0</v>
      </c>
    </row>
    <row r="21" spans="1:47" x14ac:dyDescent="0.3">
      <c r="A21" s="4" t="e">
        <f>IF('POUR COMMENCER'!$E$14&gt;=A20,A20+'POUR COMMENCER'!$H$29,"")</f>
        <v>#VALUE!</v>
      </c>
      <c r="B21" s="101">
        <f>'EDT-2niveaux'!B25</f>
        <v>0</v>
      </c>
      <c r="C21" s="14" t="str">
        <f>IF('EDT-2niveaux'!B25="O","FRANCAIS"&amp;CHAR(10)&amp;"Orthographe",IF('EDT-2niveaux'!B25="rec","RECREATION",IF('EDT-2niveaux'!B25="p","Pause méridienne",IF('EDT-2niveaux'!B25="G","FRANCAIS"&amp;CHAR(10)&amp;"Grammaire",IF('EDT-2niveaux'!B25="LC","FRANCAIS"&amp;CHAR(10)&amp;"Lect. et comp.de l'écrit",IF('EDT-2niveaux'!B25="M","MATHEMATIQUES",IF('EDT-2niveaux'!B25="CLA","FRANCAIS"&amp;CHAR(10)&amp;"Culture litt. et art.",IF('EDT-2niveaux'!B25="F","FRANCAIS",IF('EDT-2niveaux'!B25="E","FRANCAIS"&amp;CHAR(10)&amp;"Ecriture",IF('EDT-2niveaux'!B25="L","FRANCAIS"&amp;CHAR(10)&amp;"Lexique",IF('EDT-2niveaux'!B25="LO","FRANCAIS"&amp;CHAR(10)&amp;"Langage oral",IF('EDT-2niveaux'!B25="CM","MATHEMATIQUES"&amp;CHAR(10)&amp;"Calcul mental",IF('EDT-2niveaux'!B25="EG","MATHEMATIQUES"&amp;CHAR(10)&amp;"Espace et Géométrie",IF('EDT-2niveaux'!B25="NC","MATHEMATIQUES"&amp;CHAR(10)&amp;"Nombres et calculs",IF('EDT-2niveaux'!B25="GM","MATHEMATIQUES"&amp;CHAR(10)&amp;"Grand. et mes.",IF('EDT-2niveaux'!B25="S","Sciences et technologie",IF('EDT-2niveaux'!B25="H","Histoire",IF('EDT-2niveaux'!B25="Geo","Géographie",IF('EDT-2niveaux'!B25="EMC","Enseig. mor. et civ.",IF('EDT-2niveaux'!B25="EPS","Educ. phys. et sportive",IF('EDT-2niveaux'!B25="EM","Educ. musicale",IF('EDT-2niveaux'!B25="AP","Arts plastiques",IF('EDT-2niveaux'!B25="HDA","Hist. des arts",IF('EDT-2niveaux'!B25="QM","Questionner le monde",IF('EDT-2niveaux'!B25="LV","Langue vivante",IF('EDT-2niveaux'!B25="APC","APC",""))))))))))))))))))))))))))</f>
        <v/>
      </c>
      <c r="D21" s="14" t="str">
        <f t="shared" si="0"/>
        <v/>
      </c>
      <c r="E21" s="101">
        <f>'EDT-2niveaux'!C25</f>
        <v>0</v>
      </c>
      <c r="F21" s="14" t="str">
        <f>IF('EDT-2niveaux'!C25="O","FRANCAIS"&amp;CHAR(10)&amp;"Orthographe",IF('EDT-2niveaux'!C25="rec","RECREATION",IF('EDT-2niveaux'!C25="p","Pause méridienne",IF('EDT-2niveaux'!C25="G","FRANCAIS"&amp;CHAR(10)&amp;"Grammaire",IF('EDT-2niveaux'!C25="LC","FRANCAIS"&amp;CHAR(10)&amp;"Lect. et comp.de l'écrit",IF('EDT-2niveaux'!C25="M","MATHEMATIQUES",IF('EDT-2niveaux'!C25="CLA","FRANCAIS"&amp;CHAR(10)&amp;"Culture littéraire et artistiqueCulture litt. et art.",IF('EDT-2niveaux'!C25="F","FRANCAIS",IF('EDT-2niveaux'!C25="E","FRANCAIS"&amp;CHAR(10)&amp;"Ecriture",IF('EDT-2niveaux'!C25="L","FRANCAIS"&amp;CHAR(10)&amp;"Lexique",IF('EDT-2niveaux'!C25="LO","FRANCAIS"&amp;CHAR(10)&amp;"Langage oral",IF('EDT-2niveaux'!C25="CM","MATHEMATIQUES"&amp;CHAR(10)&amp;"Calcul mental",IF('EDT-2niveaux'!C25="EG","MATHEMATIQUES"&amp;CHAR(10)&amp;"Espace et Géométrie",IF('EDT-2niveaux'!C25="NC","MATHEMATIQUES"&amp;CHAR(10)&amp;"Nombres et calculs",IF('EDT-2niveaux'!C25="GM","MATHEMATIQUES"&amp;CHAR(10)&amp;"Grand. et mes.",IF('EDT-2niveaux'!C25="S","Sciences et technologie",IF('EDT-2niveaux'!C25="H","Histoire",IF('EDT-2niveaux'!C25="Geo","Géographie",IF('EDT-2niveaux'!C25="EMC","Enseig. mor. et civ.",IF('EDT-2niveaux'!C25="EPS","Educ. phys. et sportive",IF('EDT-2niveaux'!C25="EM","Educ. musicale",IF('EDT-2niveaux'!C25="AP","Arts plastiques",IF('EDT-2niveaux'!C25="HDA","Hist. des arts",IF('EDT-2niveaux'!C25="QM","Questionner le monde",IF('EDT-2niveaux'!C25="LV","Langue vivante",IF('EDT-2niveaux'!C25="APC","APC",""))))))))))))))))))))))))))</f>
        <v/>
      </c>
      <c r="G21" s="14" t="str">
        <f t="shared" si="1"/>
        <v/>
      </c>
      <c r="H21" s="101">
        <f>'EDT-2niveaux'!D25</f>
        <v>0</v>
      </c>
      <c r="I21" s="14" t="str">
        <f>IF('EDT-2niveaux'!D25="O","FRANCAIS"&amp;CHAR(10)&amp;"Orthographe",IF('EDT-2niveaux'!D25="rec","RECREATION",IF('EDT-2niveaux'!D25="p","Pause méridienne",IF('EDT-2niveaux'!D25="G","FRANCAIS"&amp;CHAR(10)&amp;"Grammaire",IF('EDT-2niveaux'!D25="LC","FRANCAIS"&amp;CHAR(10)&amp;"Lect. et comp.de l'écrit",IF('EDT-2niveaux'!D25="M","MATHEMATIQUES",IF('EDT-2niveaux'!D25="CLA","FRANCAIS"&amp;CHAR(10)&amp;"Culture litt. et art.",IF('EDT-2niveaux'!D25="F","FRANCAIS",IF('EDT-2niveaux'!D25="E","FRANCAIS"&amp;CHAR(10)&amp;"Ecriture",IF('EDT-2niveaux'!D25="L","FRANCAIS"&amp;CHAR(10)&amp;"Lexique",IF('EDT-2niveaux'!D25="LO","FRANCAIS"&amp;CHAR(10)&amp;"Langage oral",IF('EDT-2niveaux'!D25="CM","MATHEMATIQUES"&amp;CHAR(10)&amp;"Calcul mental",IF('EDT-2niveaux'!D25="EG","MATHEMATIQUES"&amp;CHAR(10)&amp;"Espace et Géométrie",IF('EDT-2niveaux'!D25="NC","MATHEMATIQUES"&amp;CHAR(10)&amp;"Nombres et calculs",IF('EDT-2niveaux'!D25="GM","MATHEMATIQUES"&amp;CHAR(10)&amp;"Grand. et mes.",IF('EDT-2niveaux'!D25="S","Sciences et technologie",IF('EDT-2niveaux'!D25="H","Histoire",IF('EDT-2niveaux'!D25="Geo","Géographie",IF('EDT-2niveaux'!D25="EMC","Enseig. mor. et civ.",IF('EDT-2niveaux'!D25="EPS","Educ. phys. et sportive",IF('EDT-2niveaux'!D25="EM","Educ. musicale",IF('EDT-2niveaux'!D25="AP","Arts plastiques",IF('EDT-2niveaux'!D25="HDA","Hist. des arts",IF('EDT-2niveaux'!D25="QM","Questionner le monde",IF('EDT-2niveaux'!D25="LV","Langue vivante",IF('EDT-2niveaux'!D25="APC","APC",""))))))))))))))))))))))))))</f>
        <v/>
      </c>
      <c r="J21" s="14" t="str">
        <f t="shared" si="2"/>
        <v/>
      </c>
      <c r="K21" s="101">
        <f>'EDT-2niveaux'!E25</f>
        <v>0</v>
      </c>
      <c r="L21" s="14" t="str">
        <f>IF('EDT-2niveaux'!E25="O","FRANCAIS"&amp;CHAR(10)&amp;"Orthographe",IF('EDT-2niveaux'!E25="rec","RECREATION",IF('EDT-2niveaux'!E25="p","Pause méridienne",IF('EDT-2niveaux'!E25="G","FRANCAIS"&amp;CHAR(10)&amp;"Grammaire",IF('EDT-2niveaux'!E25="LC","FRANCAIS"&amp;CHAR(10)&amp;"Lect. et comp.de l'écrit",IF('EDT-2niveaux'!E25="M","MATHEMATIQUES",IF('EDT-2niveaux'!E25="CLA","FRANCAIS"&amp;CHAR(10)&amp;"Culture litt. et art.",IF('EDT-2niveaux'!E25="F","FRANCAIS",IF('EDT-2niveaux'!E25="E","FRANCAIS"&amp;CHAR(10)&amp;"Ecriture",IF('EDT-2niveaux'!E25="L","FRANCAIS"&amp;CHAR(10)&amp;"Lexique",IF('EDT-2niveaux'!E25="LO","FRANCAIS"&amp;CHAR(10)&amp;"Langage oral",IF('EDT-2niveaux'!E25="CM","MATHEMATIQUES"&amp;CHAR(10)&amp;"Calcul mental",IF('EDT-2niveaux'!E25="EG","MATHEMATIQUES"&amp;CHAR(10)&amp;"Espace et Géométrie",IF('EDT-2niveaux'!E25="NC","MATHEMATIQUES"&amp;CHAR(10)&amp;"Nombres et calculs",IF('EDT-2niveaux'!E25="GM","MATHEMATIQUES"&amp;CHAR(10)&amp;"Grand. et mes.",IF('EDT-2niveaux'!E25="S","Sciences et technologie",IF('EDT-2niveaux'!E25="H","Histoire",IF('EDT-2niveaux'!E25="Geo","Géographie",IF('EDT-2niveaux'!E25="EMC","Enseig. mor. et civ.",IF('EDT-2niveaux'!E25="EPS","Educ. phys. et sportive",IF('EDT-2niveaux'!E25="EM","Educ. musicale",IF('EDT-2niveaux'!E25="AP","Arts plastiques",IF('EDT-2niveaux'!E25="HDA","Hist. des arts",IF('EDT-2niveaux'!E25="QM","Questionner le monde",IF('EDT-2niveaux'!E25="LV","Langue vivante",IF('EDT-2niveaux'!E25="APC","APC",""))))))))))))))))))))))))))</f>
        <v/>
      </c>
      <c r="M21" s="14" t="str">
        <f t="shared" si="3"/>
        <v/>
      </c>
      <c r="N21" s="101">
        <f>'EDT-2niveaux'!F25</f>
        <v>0</v>
      </c>
      <c r="O21" s="14" t="str">
        <f>IF('EDT-2niveaux'!F25="O","FRANCAIS"&amp;CHAR(10)&amp;"Orthographe",IF('EDT-2niveaux'!F25="rec","RECREATION",IF('EDT-2niveaux'!F25="p","Pause méridienne",IF('EDT-2niveaux'!F25="G","FRANCAIS"&amp;CHAR(10)&amp;"Grammaire",IF('EDT-2niveaux'!F25="LC","FRANCAIS"&amp;CHAR(10)&amp;"Lect. et comp.de l'écrit",IF('EDT-2niveaux'!F25="M","MATHEMATIQUES",IF('EDT-2niveaux'!F25="CLA","FRANCAIS"&amp;CHAR(10)&amp;"Culture litt. et art.",IF('EDT-2niveaux'!F25="F","FRANCAIS",IF('EDT-2niveaux'!F25="E","FRANCAIS"&amp;CHAR(10)&amp;"Ecriture",IF('EDT-2niveaux'!F25="L","FRANCAIS"&amp;CHAR(10)&amp;"Lexique",IF('EDT-2niveaux'!F25="LO","FRANCAIS"&amp;CHAR(10)&amp;"Langage oral",IF('EDT-2niveaux'!F25="CM","MATHEMATIQUES"&amp;CHAR(10)&amp;"Calcul mental",IF('EDT-2niveaux'!F25="EG","MATHEMATIQUES"&amp;CHAR(10)&amp;"Espace et Géométrie",IF('EDT-2niveaux'!F25="NC","MATHEMATIQUES"&amp;CHAR(10)&amp;"Nombres et calculs",IF('EDT-2niveaux'!F25="GM","MATHEMATIQUES"&amp;CHAR(10)&amp;"Grand. et mes.",IF('EDT-2niveaux'!F25="S","Sciences et technologie",IF('EDT-2niveaux'!F25="H","Histoire",IF('EDT-2niveaux'!F25="Geo","Géographie",IF('EDT-2niveaux'!F25="EMC","Enseig. mor. et civ.",IF('EDT-2niveaux'!F25="EPS","Educ. phys. et sportive",IF('EDT-2niveaux'!F25="EM","Educ. musicale",IF('EDT-2niveaux'!F25="AP","Arts plastiques",IF('EDT-2niveaux'!F25="HDA","Hist. des arts",IF('EDT-2niveaux'!F25="QM","Questionner le monde",IF('EDT-2niveaux'!F25="LV","Langue vivante",IF('EDT-2niveaux'!F25="APC","APC",""))))))))))))))))))))))))))</f>
        <v/>
      </c>
      <c r="P21" s="14" t="str">
        <f t="shared" si="4"/>
        <v/>
      </c>
      <c r="Q21" s="101">
        <f>'EDT-2niveaux'!G25</f>
        <v>0</v>
      </c>
      <c r="R21" s="14" t="str">
        <f>IF('EDT-2niveaux'!G25="O","FRANCAIS"&amp;CHAR(10)&amp;"Orthographe",IF('EDT-2niveaux'!G25="rec","RECREATION",IF('EDT-2niveaux'!G25="p","Pause méridienne",IF('EDT-2niveaux'!G25="G","FRANCAIS"&amp;CHAR(10)&amp;"Grammaire",IF('EDT-2niveaux'!G25="LC","FRANCAIS"&amp;CHAR(10)&amp;"Lect. et comp.de l'écrit",IF('EDT-2niveaux'!G25="M","MATHEMATIQUES",IF('EDT-2niveaux'!G25="CLA","FRANCAIS"&amp;CHAR(10)&amp;"Culture litt. et art.",IF('EDT-2niveaux'!G25="F","FRANCAIS",IF('EDT-2niveaux'!G25="E","FRANCAIS"&amp;CHAR(10)&amp;"Ecriture",IF('EDT-2niveaux'!G25="L","FRANCAIS"&amp;CHAR(10)&amp;"Lexique",IF('EDT-2niveaux'!G25="LO","FRANCAIS"&amp;CHAR(10)&amp;"Langage oral",IF('EDT-2niveaux'!G25="CM","MATHEMATIQUES"&amp;CHAR(10)&amp;"Calcul mental",IF('EDT-2niveaux'!G25="EG","MATHEMATIQUES"&amp;CHAR(10)&amp;"Espace et Géométrie",IF('EDT-2niveaux'!G25="NC","MATHEMATIQUES"&amp;CHAR(10)&amp;"Nombres et calculs",IF('EDT-2niveaux'!G25="GM","MATHEMATIQUES"&amp;CHAR(10)&amp;"Grand. et mes.",IF('EDT-2niveaux'!G25="S","Sciences et technologie",IF('EDT-2niveaux'!G25="H","Histoire",IF('EDT-2niveaux'!G25="Geo","Géographie",IF('EDT-2niveaux'!G25="EMC","Enseig. mor. et civ.",IF('EDT-2niveaux'!G25="EPS","Educ. phys. et sportive",IF('EDT-2niveaux'!G25="EM","Educ. musicale",IF('EDT-2niveaux'!G25="AP","Arts plastiques",IF('EDT-2niveaux'!G25="HDA","Hist. des arts",IF('EDT-2niveaux'!G25="QM","Questionner le monde",IF('EDT-2niveaux'!G25="LV","Langue vivante",IF('EDT-2niveaux'!G25="APC","APC",""))))))))))))))))))))))))))</f>
        <v/>
      </c>
      <c r="S21" s="148" t="str">
        <f t="shared" si="5"/>
        <v/>
      </c>
      <c r="T21" s="101">
        <f>'EDT-2niveaux'!H25</f>
        <v>0</v>
      </c>
      <c r="U21" s="14" t="str">
        <f>IF('EDT-2niveaux'!H25="O","FRANCAIS"&amp;CHAR(10)&amp;"Orthographe",IF('EDT-2niveaux'!H25="rec","RECREATION",IF('EDT-2niveaux'!H25="p","Pause méridienne",IF('EDT-2niveaux'!H25="G","FRANCAIS"&amp;CHAR(10)&amp;"Grammaire",IF('EDT-2niveaux'!H25="LC","FRANCAIS"&amp;CHAR(10)&amp;"Lect. et comp.de l'écrit",IF('EDT-2niveaux'!H25="M","MATHEMATIQUES",IF('EDT-2niveaux'!H25="CLA","FRANCAIS"&amp;CHAR(10)&amp;"Culture litt. et art.",IF('EDT-2niveaux'!H25="F","FRANCAIS",IF('EDT-2niveaux'!H25="E","FRANCAIS"&amp;CHAR(10)&amp;"Ecriture",IF('EDT-2niveaux'!H25="L","FRANCAIS"&amp;CHAR(10)&amp;"Lexique",IF('EDT-2niveaux'!H25="LO","FRANCAIS"&amp;CHAR(10)&amp;"Langage oral",IF('EDT-2niveaux'!H25="CM","MATHEMATIQUES"&amp;CHAR(10)&amp;"Calcul mental",IF('EDT-2niveaux'!H25="EG","MATHEMATIQUES"&amp;CHAR(10)&amp;"Espace et Géométrie",IF('EDT-2niveaux'!H25="NC","MATHEMATIQUES"&amp;CHAR(10)&amp;"Nombres et calculs",IF('EDT-2niveaux'!H25="GM","MATHEMATIQUES"&amp;CHAR(10)&amp;"Grand. et mes.",IF('EDT-2niveaux'!H25="S","Sciences et technologie",IF('EDT-2niveaux'!H25="H","Histoire",IF('EDT-2niveaux'!H25="Geo","Géographie",IF('EDT-2niveaux'!H25="EMC","Enseig. mor. et civ.",IF('EDT-2niveaux'!H25="EPS","Educ. phys. et sportive",IF('EDT-2niveaux'!H25="EM","Educ. musicale",IF('EDT-2niveaux'!H25="AP","Arts plastiques",IF('EDT-2niveaux'!H25="HDA","Hist. des arts",IF('EDT-2niveaux'!H25="QM","Questionner le monde",IF('EDT-2niveaux'!H25="LV","Langue vivante",IF('EDT-2niveaux'!H25="APC","APC",""))))))))))))))))))))))))))</f>
        <v/>
      </c>
      <c r="V21" s="14" t="str">
        <f t="shared" si="6"/>
        <v/>
      </c>
      <c r="W21" s="101">
        <f>'EDT-2niveaux'!I25</f>
        <v>0</v>
      </c>
      <c r="X21" s="14" t="str">
        <f>IF('EDT-2niveaux'!I25="O","FRANCAIS"&amp;CHAR(10)&amp;"Orthographe",IF('EDT-2niveaux'!I25="rec","RECREATION",IF('EDT-2niveaux'!I25="p","Pause méridienne",IF('EDT-2niveaux'!I25="G","FRANCAIS"&amp;CHAR(10)&amp;"Grammaire",IF('EDT-2niveaux'!I25="LC","FRANCAIS"&amp;CHAR(10)&amp;"Lect. et comp.de l'écrit",IF('EDT-2niveaux'!I25="M","MATHEMATIQUES",IF('EDT-2niveaux'!I25="CLA","FRANCAIS"&amp;CHAR(10)&amp;"Culture litt. et art.",IF('EDT-2niveaux'!I25="F","FRANCAIS",IF('EDT-2niveaux'!I25="E","FRANCAIS"&amp;CHAR(10)&amp;"Ecriture",IF('EDT-2niveaux'!I25="L","FRANCAIS"&amp;CHAR(10)&amp;"Lexique",IF('EDT-2niveaux'!I25="LO","FRANCAIS"&amp;CHAR(10)&amp;"Langage oral",IF('EDT-2niveaux'!I25="CM","MATHEMATIQUES"&amp;CHAR(10)&amp;"Calcul mental",IF('EDT-2niveaux'!I25="EG","MATHEMATIQUES"&amp;CHAR(10)&amp;"Espace et Géométrie",IF('EDT-2niveaux'!I25="NC","MATHEMATIQUES"&amp;CHAR(10)&amp;"Nombres et calculs",IF('EDT-2niveaux'!I25="GM","MATHEMATIQUES"&amp;CHAR(10)&amp;"Grand. et mes.",IF('EDT-2niveaux'!I25="S","Sciences et technologie",IF('EDT-2niveaux'!I25="H","Histoire",IF('EDT-2niveaux'!I25="Geo","Géographie",IF('EDT-2niveaux'!I25="EMC","Enseig. mor. et civ.",IF('EDT-2niveaux'!I25="EPS","Educ. phys. et sportive",IF('EDT-2niveaux'!I25="EM","Educ. musicale",IF('EDT-2niveaux'!I25="AP","Arts plastiques",IF('EDT-2niveaux'!I25="HDA","Hist. des arts",IF('EDT-2niveaux'!I25="QM","Questionner le monde",IF('EDT-2niveaux'!I25="LV","Langue vivante",IF('EDT-2niveaux'!I25="APC","APC",""))))))))))))))))))))))))))</f>
        <v/>
      </c>
      <c r="Y21" s="14" t="str">
        <f t="shared" si="7"/>
        <v/>
      </c>
      <c r="Z21" s="101">
        <f>'EDT-2niveaux'!J25</f>
        <v>0</v>
      </c>
      <c r="AA21" s="14" t="str">
        <f>IF('EDT-2niveaux'!J25="O","FRANCAIS"&amp;CHAR(10)&amp;"Orthographe",IF('EDT-2niveaux'!J25="rec","RECREATION",IF('EDT-2niveaux'!J25="p","Pause méridienne",IF('EDT-2niveaux'!J25="G","FRANCAIS"&amp;CHAR(10)&amp;"Grammaire",IF('EDT-2niveaux'!J25="LC","FRANCAIS"&amp;CHAR(10)&amp;"Lect. et comp.de l'écrit",IF('EDT-2niveaux'!J25="M","MATHEMATIQUES",IF('EDT-2niveaux'!J25="CLA","FRANCAIS"&amp;CHAR(10)&amp;"Culture littéraire et artistiqueCulture litt. et art.",IF('EDT-2niveaux'!J25="F","FRANCAIS",IF('EDT-2niveaux'!J25="E","FRANCAIS"&amp;CHAR(10)&amp;"Ecriture",IF('EDT-2niveaux'!J25="L","FRANCAIS"&amp;CHAR(10)&amp;"Lexique",IF('EDT-2niveaux'!J25="LO","FRANCAIS"&amp;CHAR(10)&amp;"Langage oral",IF('EDT-2niveaux'!J25="CM","MATHEMATIQUES"&amp;CHAR(10)&amp;"Calcul mental",IF('EDT-2niveaux'!J25="EG","MATHEMATIQUES"&amp;CHAR(10)&amp;"Espace et Géométrie",IF('EDT-2niveaux'!J25="NC","MATHEMATIQUES"&amp;CHAR(10)&amp;"Nombres et calculs",IF('EDT-2niveaux'!J25="GM","MATHEMATIQUES"&amp;CHAR(10)&amp;"Grand. et mes.",IF('EDT-2niveaux'!J25="S","Sciences et technologie",IF('EDT-2niveaux'!J25="H","Histoire",IF('EDT-2niveaux'!J25="Geo","Géographie",IF('EDT-2niveaux'!J25="EMC","Enseig. mor. et civ.",IF('EDT-2niveaux'!J25="EPS","Educ. phys. et sportive",IF('EDT-2niveaux'!J25="EM","Educ. musicale",IF('EDT-2niveaux'!J25="AP","Arts plastiques",IF('EDT-2niveaux'!J25="HDA","Hist. des arts",IF('EDT-2niveaux'!J25="QM","Questionner le monde",IF('EDT-2niveaux'!J25="LV","Langue vivante",IF('EDT-2niveaux'!J25="APC","APC",""))))))))))))))))))))))))))</f>
        <v/>
      </c>
      <c r="AB21" s="49" t="str">
        <f t="shared" si="8"/>
        <v/>
      </c>
      <c r="AC21" s="101">
        <f>'EDT-2niveaux'!K25</f>
        <v>0</v>
      </c>
      <c r="AD21" s="14" t="str">
        <f>IF('EDT-2niveaux'!K25="O","FRANCAIS"&amp;CHAR(10)&amp;"Orthographe",IF('EDT-2niveaux'!K25="rec","RECREATION",IF('EDT-2niveaux'!K25="p","Pause méridienne",IF('EDT-2niveaux'!K25="G","FRANCAIS"&amp;CHAR(10)&amp;"Grammaire",IF('EDT-2niveaux'!K25="LC","FRANCAIS"&amp;CHAR(10)&amp;"Lect. et comp.de l'écrit",IF('EDT-2niveaux'!K25="M","MATHEMATIQUES",IF('EDT-2niveaux'!K25="CLA","FRANCAIS"&amp;CHAR(10)&amp;"Culture litt. et art.",IF('EDT-2niveaux'!K25="F","FRANCAIS",IF('EDT-2niveaux'!K25="E","FRANCAIS"&amp;CHAR(10)&amp;"Ecriture",IF('EDT-2niveaux'!K25="L","FRANCAIS"&amp;CHAR(10)&amp;"Lexique",IF('EDT-2niveaux'!K25="LO","FRANCAIS"&amp;CHAR(10)&amp;"Langage oral",IF('EDT-2niveaux'!K25="CM","MATHEMATIQUES"&amp;CHAR(10)&amp;"Calcul mental",IF('EDT-2niveaux'!K25="EG","MATHEMATIQUES"&amp;CHAR(10)&amp;"Espace et Géométrie",IF('EDT-2niveaux'!K25="NC","MATHEMATIQUES"&amp;CHAR(10)&amp;"Nombres et calculs",IF('EDT-2niveaux'!K25="GM","MATHEMATIQUES"&amp;CHAR(10)&amp;"Grand. et mes.",IF('EDT-2niveaux'!K25="S","Sciences et technologie",IF('EDT-2niveaux'!K25="H","Histoire",IF('EDT-2niveaux'!K25="Geo","Géographie",IF('EDT-2niveaux'!K25="EMC","Enseig. mor. et civ.",IF('EDT-2niveaux'!K25="EPS","Educ. phys. et sportive",IF('EDT-2niveaux'!K25="EM","Educ. musicale",IF('EDT-2niveaux'!K25="AP","Arts plastiques",IF('EDT-2niveaux'!K25="HDA","Hist. des arts",IF('EDT-2niveaux'!K25="QM","Questionner le monde",IF('EDT-2niveaux'!K25="LV","Langue vivante",IF('EDT-2niveaux'!K25="APC","APC",""))))))))))))))))))))))))))</f>
        <v/>
      </c>
      <c r="AE21" s="49" t="str">
        <f t="shared" si="9"/>
        <v/>
      </c>
      <c r="AG21" s="44" t="s">
        <v>100</v>
      </c>
      <c r="AH21" s="165">
        <f>COUNTIF(B$4:B$150,$AG21)*'POUR COMMENCER'!$H$29</f>
        <v>0</v>
      </c>
      <c r="AI21" s="165">
        <f>COUNTIF(H$4:H$150,$AG21)*'POUR COMMENCER'!$H$29</f>
        <v>0</v>
      </c>
      <c r="AJ21" s="165">
        <f>COUNTIF(N$4:N$150,$AG21)*'POUR COMMENCER'!$H$29</f>
        <v>0</v>
      </c>
      <c r="AK21" s="165">
        <f>COUNTIF(T$4:T$150,$AG21)*'POUR COMMENCER'!$H$29</f>
        <v>0</v>
      </c>
      <c r="AL21" s="165">
        <f>COUNTIF(Z$4:Z$150,$AG21)*'POUR COMMENCER'!$H$29</f>
        <v>0</v>
      </c>
      <c r="AM21" s="56">
        <f>SUM(AH21:AL21)</f>
        <v>0</v>
      </c>
      <c r="AN21" s="197">
        <f>COUNTIF(E$4:E$150,$AG21)*'POUR COMMENCER'!$H$29</f>
        <v>0</v>
      </c>
      <c r="AO21" s="165">
        <f>COUNTIF(K$4:K$150,$AG21)*'POUR COMMENCER'!$H$29</f>
        <v>0</v>
      </c>
      <c r="AP21" s="165">
        <f>COUNTIF(Q$4:Q$150,$AG21)*'POUR COMMENCER'!$H$29</f>
        <v>0</v>
      </c>
      <c r="AQ21" s="165">
        <f>COUNTIF(W$4:W$150,$AG21)*'POUR COMMENCER'!$H$29</f>
        <v>0</v>
      </c>
      <c r="AR21" s="165">
        <f>COUNTIF(AC$4:AC$150,$AG21)*'POUR COMMENCER'!$H$29</f>
        <v>0</v>
      </c>
      <c r="AS21" s="52">
        <f t="shared" si="12"/>
        <v>0</v>
      </c>
    </row>
    <row r="22" spans="1:47" x14ac:dyDescent="0.3">
      <c r="A22" s="4" t="e">
        <f>IF('POUR COMMENCER'!$E$14&gt;=A21,A21+'POUR COMMENCER'!$H$29,"")</f>
        <v>#VALUE!</v>
      </c>
      <c r="B22" s="101">
        <f>'EDT-2niveaux'!B26</f>
        <v>0</v>
      </c>
      <c r="C22" s="14" t="str">
        <f>IF('EDT-2niveaux'!B26="O","FRANCAIS"&amp;CHAR(10)&amp;"Orthographe",IF('EDT-2niveaux'!B26="rec","RECREATION",IF('EDT-2niveaux'!B26="p","Pause méridienne",IF('EDT-2niveaux'!B26="G","FRANCAIS"&amp;CHAR(10)&amp;"Grammaire",IF('EDT-2niveaux'!B26="LC","FRANCAIS"&amp;CHAR(10)&amp;"Lect. et comp.de l'écrit",IF('EDT-2niveaux'!B26="M","MATHEMATIQUES",IF('EDT-2niveaux'!B26="CLA","FRANCAIS"&amp;CHAR(10)&amp;"Culture litt. et art.",IF('EDT-2niveaux'!B26="F","FRANCAIS",IF('EDT-2niveaux'!B26="E","FRANCAIS"&amp;CHAR(10)&amp;"Ecriture",IF('EDT-2niveaux'!B26="L","FRANCAIS"&amp;CHAR(10)&amp;"Lexique",IF('EDT-2niveaux'!B26="LO","FRANCAIS"&amp;CHAR(10)&amp;"Langage oral",IF('EDT-2niveaux'!B26="CM","MATHEMATIQUES"&amp;CHAR(10)&amp;"Calcul mental",IF('EDT-2niveaux'!B26="EG","MATHEMATIQUES"&amp;CHAR(10)&amp;"Espace et Géométrie",IF('EDT-2niveaux'!B26="NC","MATHEMATIQUES"&amp;CHAR(10)&amp;"Nombres et calculs",IF('EDT-2niveaux'!B26="GM","MATHEMATIQUES"&amp;CHAR(10)&amp;"Grand. et mes.",IF('EDT-2niveaux'!B26="S","Sciences et technologie",IF('EDT-2niveaux'!B26="H","Histoire",IF('EDT-2niveaux'!B26="Geo","Géographie",IF('EDT-2niveaux'!B26="EMC","Enseig. mor. et civ.",IF('EDT-2niveaux'!B26="EPS","Educ. phys. et sportive",IF('EDT-2niveaux'!B26="EM","Educ. musicale",IF('EDT-2niveaux'!B26="AP","Arts plastiques",IF('EDT-2niveaux'!B26="HDA","Hist. des arts",IF('EDT-2niveaux'!B26="QM","Questionner le monde",IF('EDT-2niveaux'!B26="LV","Langue vivante",IF('EDT-2niveaux'!B26="APC","APC",""))))))))))))))))))))))))))</f>
        <v/>
      </c>
      <c r="D22" s="14" t="str">
        <f t="shared" si="0"/>
        <v/>
      </c>
      <c r="E22" s="101">
        <f>'EDT-2niveaux'!C26</f>
        <v>0</v>
      </c>
      <c r="F22" s="14" t="str">
        <f>IF('EDT-2niveaux'!C26="O","FRANCAIS"&amp;CHAR(10)&amp;"Orthographe",IF('EDT-2niveaux'!C26="rec","RECREATION",IF('EDT-2niveaux'!C26="p","Pause méridienne",IF('EDT-2niveaux'!C26="G","FRANCAIS"&amp;CHAR(10)&amp;"Grammaire",IF('EDT-2niveaux'!C26="LC","FRANCAIS"&amp;CHAR(10)&amp;"Lect. et comp.de l'écrit",IF('EDT-2niveaux'!C26="M","MATHEMATIQUES",IF('EDT-2niveaux'!C26="CLA","FRANCAIS"&amp;CHAR(10)&amp;"Culture littéraire et artistiqueCulture litt. et art.",IF('EDT-2niveaux'!C26="F","FRANCAIS",IF('EDT-2niveaux'!C26="E","FRANCAIS"&amp;CHAR(10)&amp;"Ecriture",IF('EDT-2niveaux'!C26="L","FRANCAIS"&amp;CHAR(10)&amp;"Lexique",IF('EDT-2niveaux'!C26="LO","FRANCAIS"&amp;CHAR(10)&amp;"Langage oral",IF('EDT-2niveaux'!C26="CM","MATHEMATIQUES"&amp;CHAR(10)&amp;"Calcul mental",IF('EDT-2niveaux'!C26="EG","MATHEMATIQUES"&amp;CHAR(10)&amp;"Espace et Géométrie",IF('EDT-2niveaux'!C26="NC","MATHEMATIQUES"&amp;CHAR(10)&amp;"Nombres et calculs",IF('EDT-2niveaux'!C26="GM","MATHEMATIQUES"&amp;CHAR(10)&amp;"Grand. et mes.",IF('EDT-2niveaux'!C26="S","Sciences et technologie",IF('EDT-2niveaux'!C26="H","Histoire",IF('EDT-2niveaux'!C26="Geo","Géographie",IF('EDT-2niveaux'!C26="EMC","Enseig. mor. et civ.",IF('EDT-2niveaux'!C26="EPS","Educ. phys. et sportive",IF('EDT-2niveaux'!C26="EM","Educ. musicale",IF('EDT-2niveaux'!C26="AP","Arts plastiques",IF('EDT-2niveaux'!C26="HDA","Hist. des arts",IF('EDT-2niveaux'!C26="QM","Questionner le monde",IF('EDT-2niveaux'!C26="LV","Langue vivante",IF('EDT-2niveaux'!C26="APC","APC",""))))))))))))))))))))))))))</f>
        <v/>
      </c>
      <c r="G22" s="14" t="str">
        <f t="shared" si="1"/>
        <v/>
      </c>
      <c r="H22" s="101">
        <f>'EDT-2niveaux'!D26</f>
        <v>0</v>
      </c>
      <c r="I22" s="14" t="str">
        <f>IF('EDT-2niveaux'!D26="O","FRANCAIS"&amp;CHAR(10)&amp;"Orthographe",IF('EDT-2niveaux'!D26="rec","RECREATION",IF('EDT-2niveaux'!D26="p","Pause méridienne",IF('EDT-2niveaux'!D26="G","FRANCAIS"&amp;CHAR(10)&amp;"Grammaire",IF('EDT-2niveaux'!D26="LC","FRANCAIS"&amp;CHAR(10)&amp;"Lect. et comp.de l'écrit",IF('EDT-2niveaux'!D26="M","MATHEMATIQUES",IF('EDT-2niveaux'!D26="CLA","FRANCAIS"&amp;CHAR(10)&amp;"Culture litt. et art.",IF('EDT-2niveaux'!D26="F","FRANCAIS",IF('EDT-2niveaux'!D26="E","FRANCAIS"&amp;CHAR(10)&amp;"Ecriture",IF('EDT-2niveaux'!D26="L","FRANCAIS"&amp;CHAR(10)&amp;"Lexique",IF('EDT-2niveaux'!D26="LO","FRANCAIS"&amp;CHAR(10)&amp;"Langage oral",IF('EDT-2niveaux'!D26="CM","MATHEMATIQUES"&amp;CHAR(10)&amp;"Calcul mental",IF('EDT-2niveaux'!D26="EG","MATHEMATIQUES"&amp;CHAR(10)&amp;"Espace et Géométrie",IF('EDT-2niveaux'!D26="NC","MATHEMATIQUES"&amp;CHAR(10)&amp;"Nombres et calculs",IF('EDT-2niveaux'!D26="GM","MATHEMATIQUES"&amp;CHAR(10)&amp;"Grand. et mes.",IF('EDT-2niveaux'!D26="S","Sciences et technologie",IF('EDT-2niveaux'!D26="H","Histoire",IF('EDT-2niveaux'!D26="Geo","Géographie",IF('EDT-2niveaux'!D26="EMC","Enseig. mor. et civ.",IF('EDT-2niveaux'!D26="EPS","Educ. phys. et sportive",IF('EDT-2niveaux'!D26="EM","Educ. musicale",IF('EDT-2niveaux'!D26="AP","Arts plastiques",IF('EDT-2niveaux'!D26="HDA","Hist. des arts",IF('EDT-2niveaux'!D26="QM","Questionner le monde",IF('EDT-2niveaux'!D26="LV","Langue vivante",IF('EDT-2niveaux'!D26="APC","APC",""))))))))))))))))))))))))))</f>
        <v/>
      </c>
      <c r="J22" s="14" t="str">
        <f t="shared" si="2"/>
        <v/>
      </c>
      <c r="K22" s="101">
        <f>'EDT-2niveaux'!E26</f>
        <v>0</v>
      </c>
      <c r="L22" s="14" t="str">
        <f>IF('EDT-2niveaux'!E26="O","FRANCAIS"&amp;CHAR(10)&amp;"Orthographe",IF('EDT-2niveaux'!E26="rec","RECREATION",IF('EDT-2niveaux'!E26="p","Pause méridienne",IF('EDT-2niveaux'!E26="G","FRANCAIS"&amp;CHAR(10)&amp;"Grammaire",IF('EDT-2niveaux'!E26="LC","FRANCAIS"&amp;CHAR(10)&amp;"Lect. et comp.de l'écrit",IF('EDT-2niveaux'!E26="M","MATHEMATIQUES",IF('EDT-2niveaux'!E26="CLA","FRANCAIS"&amp;CHAR(10)&amp;"Culture litt. et art.",IF('EDT-2niveaux'!E26="F","FRANCAIS",IF('EDT-2niveaux'!E26="E","FRANCAIS"&amp;CHAR(10)&amp;"Ecriture",IF('EDT-2niveaux'!E26="L","FRANCAIS"&amp;CHAR(10)&amp;"Lexique",IF('EDT-2niveaux'!E26="LO","FRANCAIS"&amp;CHAR(10)&amp;"Langage oral",IF('EDT-2niveaux'!E26="CM","MATHEMATIQUES"&amp;CHAR(10)&amp;"Calcul mental",IF('EDT-2niveaux'!E26="EG","MATHEMATIQUES"&amp;CHAR(10)&amp;"Espace et Géométrie",IF('EDT-2niveaux'!E26="NC","MATHEMATIQUES"&amp;CHAR(10)&amp;"Nombres et calculs",IF('EDT-2niveaux'!E26="GM","MATHEMATIQUES"&amp;CHAR(10)&amp;"Grand. et mes.",IF('EDT-2niveaux'!E26="S","Sciences et technologie",IF('EDT-2niveaux'!E26="H","Histoire",IF('EDT-2niveaux'!E26="Geo","Géographie",IF('EDT-2niveaux'!E26="EMC","Enseig. mor. et civ.",IF('EDT-2niveaux'!E26="EPS","Educ. phys. et sportive",IF('EDT-2niveaux'!E26="EM","Educ. musicale",IF('EDT-2niveaux'!E26="AP","Arts plastiques",IF('EDT-2niveaux'!E26="HDA","Hist. des arts",IF('EDT-2niveaux'!E26="QM","Questionner le monde",IF('EDT-2niveaux'!E26="LV","Langue vivante",IF('EDT-2niveaux'!E26="APC","APC",""))))))))))))))))))))))))))</f>
        <v/>
      </c>
      <c r="M22" s="14" t="str">
        <f t="shared" si="3"/>
        <v/>
      </c>
      <c r="N22" s="101">
        <f>'EDT-2niveaux'!F26</f>
        <v>0</v>
      </c>
      <c r="O22" s="14" t="str">
        <f>IF('EDT-2niveaux'!F26="O","FRANCAIS"&amp;CHAR(10)&amp;"Orthographe",IF('EDT-2niveaux'!F26="rec","RECREATION",IF('EDT-2niveaux'!F26="p","Pause méridienne",IF('EDT-2niveaux'!F26="G","FRANCAIS"&amp;CHAR(10)&amp;"Grammaire",IF('EDT-2niveaux'!F26="LC","FRANCAIS"&amp;CHAR(10)&amp;"Lect. et comp.de l'écrit",IF('EDT-2niveaux'!F26="M","MATHEMATIQUES",IF('EDT-2niveaux'!F26="CLA","FRANCAIS"&amp;CHAR(10)&amp;"Culture litt. et art.",IF('EDT-2niveaux'!F26="F","FRANCAIS",IF('EDT-2niveaux'!F26="E","FRANCAIS"&amp;CHAR(10)&amp;"Ecriture",IF('EDT-2niveaux'!F26="L","FRANCAIS"&amp;CHAR(10)&amp;"Lexique",IF('EDT-2niveaux'!F26="LO","FRANCAIS"&amp;CHAR(10)&amp;"Langage oral",IF('EDT-2niveaux'!F26="CM","MATHEMATIQUES"&amp;CHAR(10)&amp;"Calcul mental",IF('EDT-2niveaux'!F26="EG","MATHEMATIQUES"&amp;CHAR(10)&amp;"Espace et Géométrie",IF('EDT-2niveaux'!F26="NC","MATHEMATIQUES"&amp;CHAR(10)&amp;"Nombres et calculs",IF('EDT-2niveaux'!F26="GM","MATHEMATIQUES"&amp;CHAR(10)&amp;"Grand. et mes.",IF('EDT-2niveaux'!F26="S","Sciences et technologie",IF('EDT-2niveaux'!F26="H","Histoire",IF('EDT-2niveaux'!F26="Geo","Géographie",IF('EDT-2niveaux'!F26="EMC","Enseig. mor. et civ.",IF('EDT-2niveaux'!F26="EPS","Educ. phys. et sportive",IF('EDT-2niveaux'!F26="EM","Educ. musicale",IF('EDT-2niveaux'!F26="AP","Arts plastiques",IF('EDT-2niveaux'!F26="HDA","Hist. des arts",IF('EDT-2niveaux'!F26="QM","Questionner le monde",IF('EDT-2niveaux'!F26="LV","Langue vivante",IF('EDT-2niveaux'!F26="APC","APC",""))))))))))))))))))))))))))</f>
        <v/>
      </c>
      <c r="P22" s="14" t="str">
        <f t="shared" si="4"/>
        <v/>
      </c>
      <c r="Q22" s="101">
        <f>'EDT-2niveaux'!G26</f>
        <v>0</v>
      </c>
      <c r="R22" s="14" t="str">
        <f>IF('EDT-2niveaux'!G26="O","FRANCAIS"&amp;CHAR(10)&amp;"Orthographe",IF('EDT-2niveaux'!G26="rec","RECREATION",IF('EDT-2niveaux'!G26="p","Pause méridienne",IF('EDT-2niveaux'!G26="G","FRANCAIS"&amp;CHAR(10)&amp;"Grammaire",IF('EDT-2niveaux'!G26="LC","FRANCAIS"&amp;CHAR(10)&amp;"Lect. et comp.de l'écrit",IF('EDT-2niveaux'!G26="M","MATHEMATIQUES",IF('EDT-2niveaux'!G26="CLA","FRANCAIS"&amp;CHAR(10)&amp;"Culture litt. et art.",IF('EDT-2niveaux'!G26="F","FRANCAIS",IF('EDT-2niveaux'!G26="E","FRANCAIS"&amp;CHAR(10)&amp;"Ecriture",IF('EDT-2niveaux'!G26="L","FRANCAIS"&amp;CHAR(10)&amp;"Lexique",IF('EDT-2niveaux'!G26="LO","FRANCAIS"&amp;CHAR(10)&amp;"Langage oral",IF('EDT-2niveaux'!G26="CM","MATHEMATIQUES"&amp;CHAR(10)&amp;"Calcul mental",IF('EDT-2niveaux'!G26="EG","MATHEMATIQUES"&amp;CHAR(10)&amp;"Espace et Géométrie",IF('EDT-2niveaux'!G26="NC","MATHEMATIQUES"&amp;CHAR(10)&amp;"Nombres et calculs",IF('EDT-2niveaux'!G26="GM","MATHEMATIQUES"&amp;CHAR(10)&amp;"Grand. et mes.",IF('EDT-2niveaux'!G26="S","Sciences et technologie",IF('EDT-2niveaux'!G26="H","Histoire",IF('EDT-2niveaux'!G26="Geo","Géographie",IF('EDT-2niveaux'!G26="EMC","Enseig. mor. et civ.",IF('EDT-2niveaux'!G26="EPS","Educ. phys. et sportive",IF('EDT-2niveaux'!G26="EM","Educ. musicale",IF('EDT-2niveaux'!G26="AP","Arts plastiques",IF('EDT-2niveaux'!G26="HDA","Hist. des arts",IF('EDT-2niveaux'!G26="QM","Questionner le monde",IF('EDT-2niveaux'!G26="LV","Langue vivante",IF('EDT-2niveaux'!G26="APC","APC",""))))))))))))))))))))))))))</f>
        <v/>
      </c>
      <c r="S22" s="148" t="str">
        <f t="shared" si="5"/>
        <v/>
      </c>
      <c r="T22" s="101">
        <f>'EDT-2niveaux'!H26</f>
        <v>0</v>
      </c>
      <c r="U22" s="14" t="str">
        <f>IF('EDT-2niveaux'!H26="O","FRANCAIS"&amp;CHAR(10)&amp;"Orthographe",IF('EDT-2niveaux'!H26="rec","RECREATION",IF('EDT-2niveaux'!H26="p","Pause méridienne",IF('EDT-2niveaux'!H26="G","FRANCAIS"&amp;CHAR(10)&amp;"Grammaire",IF('EDT-2niveaux'!H26="LC","FRANCAIS"&amp;CHAR(10)&amp;"Lect. et comp.de l'écrit",IF('EDT-2niveaux'!H26="M","MATHEMATIQUES",IF('EDT-2niveaux'!H26="CLA","FRANCAIS"&amp;CHAR(10)&amp;"Culture litt. et art.",IF('EDT-2niveaux'!H26="F","FRANCAIS",IF('EDT-2niveaux'!H26="E","FRANCAIS"&amp;CHAR(10)&amp;"Ecriture",IF('EDT-2niveaux'!H26="L","FRANCAIS"&amp;CHAR(10)&amp;"Lexique",IF('EDT-2niveaux'!H26="LO","FRANCAIS"&amp;CHAR(10)&amp;"Langage oral",IF('EDT-2niveaux'!H26="CM","MATHEMATIQUES"&amp;CHAR(10)&amp;"Calcul mental",IF('EDT-2niveaux'!H26="EG","MATHEMATIQUES"&amp;CHAR(10)&amp;"Espace et Géométrie",IF('EDT-2niveaux'!H26="NC","MATHEMATIQUES"&amp;CHAR(10)&amp;"Nombres et calculs",IF('EDT-2niveaux'!H26="GM","MATHEMATIQUES"&amp;CHAR(10)&amp;"Grand. et mes.",IF('EDT-2niveaux'!H26="S","Sciences et technologie",IF('EDT-2niveaux'!H26="H","Histoire",IF('EDT-2niveaux'!H26="Geo","Géographie",IF('EDT-2niveaux'!H26="EMC","Enseig. mor. et civ.",IF('EDT-2niveaux'!H26="EPS","Educ. phys. et sportive",IF('EDT-2niveaux'!H26="EM","Educ. musicale",IF('EDT-2niveaux'!H26="AP","Arts plastiques",IF('EDT-2niveaux'!H26="HDA","Hist. des arts",IF('EDT-2niveaux'!H26="QM","Questionner le monde",IF('EDT-2niveaux'!H26="LV","Langue vivante",IF('EDT-2niveaux'!H26="APC","APC",""))))))))))))))))))))))))))</f>
        <v/>
      </c>
      <c r="V22" s="14" t="str">
        <f t="shared" si="6"/>
        <v/>
      </c>
      <c r="W22" s="101">
        <f>'EDT-2niveaux'!I26</f>
        <v>0</v>
      </c>
      <c r="X22" s="14" t="str">
        <f>IF('EDT-2niveaux'!I26="O","FRANCAIS"&amp;CHAR(10)&amp;"Orthographe",IF('EDT-2niveaux'!I26="rec","RECREATION",IF('EDT-2niveaux'!I26="p","Pause méridienne",IF('EDT-2niveaux'!I26="G","FRANCAIS"&amp;CHAR(10)&amp;"Grammaire",IF('EDT-2niveaux'!I26="LC","FRANCAIS"&amp;CHAR(10)&amp;"Lect. et comp.de l'écrit",IF('EDT-2niveaux'!I26="M","MATHEMATIQUES",IF('EDT-2niveaux'!I26="CLA","FRANCAIS"&amp;CHAR(10)&amp;"Culture litt. et art.",IF('EDT-2niveaux'!I26="F","FRANCAIS",IF('EDT-2niveaux'!I26="E","FRANCAIS"&amp;CHAR(10)&amp;"Ecriture",IF('EDT-2niveaux'!I26="L","FRANCAIS"&amp;CHAR(10)&amp;"Lexique",IF('EDT-2niveaux'!I26="LO","FRANCAIS"&amp;CHAR(10)&amp;"Langage oral",IF('EDT-2niveaux'!I26="CM","MATHEMATIQUES"&amp;CHAR(10)&amp;"Calcul mental",IF('EDT-2niveaux'!I26="EG","MATHEMATIQUES"&amp;CHAR(10)&amp;"Espace et Géométrie",IF('EDT-2niveaux'!I26="NC","MATHEMATIQUES"&amp;CHAR(10)&amp;"Nombres et calculs",IF('EDT-2niveaux'!I26="GM","MATHEMATIQUES"&amp;CHAR(10)&amp;"Grand. et mes.",IF('EDT-2niveaux'!I26="S","Sciences et technologie",IF('EDT-2niveaux'!I26="H","Histoire",IF('EDT-2niveaux'!I26="Geo","Géographie",IF('EDT-2niveaux'!I26="EMC","Enseig. mor. et civ.",IF('EDT-2niveaux'!I26="EPS","Educ. phys. et sportive",IF('EDT-2niveaux'!I26="EM","Educ. musicale",IF('EDT-2niveaux'!I26="AP","Arts plastiques",IF('EDT-2niveaux'!I26="HDA","Hist. des arts",IF('EDT-2niveaux'!I26="QM","Questionner le monde",IF('EDT-2niveaux'!I26="LV","Langue vivante",IF('EDT-2niveaux'!I26="APC","APC",""))))))))))))))))))))))))))</f>
        <v/>
      </c>
      <c r="Y22" s="14" t="str">
        <f t="shared" si="7"/>
        <v/>
      </c>
      <c r="Z22" s="101">
        <f>'EDT-2niveaux'!J26</f>
        <v>0</v>
      </c>
      <c r="AA22" s="14" t="str">
        <f>IF('EDT-2niveaux'!J26="O","FRANCAIS"&amp;CHAR(10)&amp;"Orthographe",IF('EDT-2niveaux'!J26="rec","RECREATION",IF('EDT-2niveaux'!J26="p","Pause méridienne",IF('EDT-2niveaux'!J26="G","FRANCAIS"&amp;CHAR(10)&amp;"Grammaire",IF('EDT-2niveaux'!J26="LC","FRANCAIS"&amp;CHAR(10)&amp;"Lect. et comp.de l'écrit",IF('EDT-2niveaux'!J26="M","MATHEMATIQUES",IF('EDT-2niveaux'!J26="CLA","FRANCAIS"&amp;CHAR(10)&amp;"Culture littéraire et artistiqueCulture litt. et art.",IF('EDT-2niveaux'!J26="F","FRANCAIS",IF('EDT-2niveaux'!J26="E","FRANCAIS"&amp;CHAR(10)&amp;"Ecriture",IF('EDT-2niveaux'!J26="L","FRANCAIS"&amp;CHAR(10)&amp;"Lexique",IF('EDT-2niveaux'!J26="LO","FRANCAIS"&amp;CHAR(10)&amp;"Langage oral",IF('EDT-2niveaux'!J26="CM","MATHEMATIQUES"&amp;CHAR(10)&amp;"Calcul mental",IF('EDT-2niveaux'!J26="EG","MATHEMATIQUES"&amp;CHAR(10)&amp;"Espace et Géométrie",IF('EDT-2niveaux'!J26="NC","MATHEMATIQUES"&amp;CHAR(10)&amp;"Nombres et calculs",IF('EDT-2niveaux'!J26="GM","MATHEMATIQUES"&amp;CHAR(10)&amp;"Grand. et mes.",IF('EDT-2niveaux'!J26="S","Sciences et technologie",IF('EDT-2niveaux'!J26="H","Histoire",IF('EDT-2niveaux'!J26="Geo","Géographie",IF('EDT-2niveaux'!J26="EMC","Enseig. mor. et civ.",IF('EDT-2niveaux'!J26="EPS","Educ. phys. et sportive",IF('EDT-2niveaux'!J26="EM","Educ. musicale",IF('EDT-2niveaux'!J26="AP","Arts plastiques",IF('EDT-2niveaux'!J26="HDA","Hist. des arts",IF('EDT-2niveaux'!J26="QM","Questionner le monde",IF('EDT-2niveaux'!J26="LV","Langue vivante",IF('EDT-2niveaux'!J26="APC","APC",""))))))))))))))))))))))))))</f>
        <v/>
      </c>
      <c r="AB22" s="49" t="str">
        <f t="shared" si="8"/>
        <v/>
      </c>
      <c r="AC22" s="101">
        <f>'EDT-2niveaux'!K26</f>
        <v>0</v>
      </c>
      <c r="AD22" s="14" t="str">
        <f>IF('EDT-2niveaux'!K26="O","FRANCAIS"&amp;CHAR(10)&amp;"Orthographe",IF('EDT-2niveaux'!K26="rec","RECREATION",IF('EDT-2niveaux'!K26="p","Pause méridienne",IF('EDT-2niveaux'!K26="G","FRANCAIS"&amp;CHAR(10)&amp;"Grammaire",IF('EDT-2niveaux'!K26="LC","FRANCAIS"&amp;CHAR(10)&amp;"Lect. et comp.de l'écrit",IF('EDT-2niveaux'!K26="M","MATHEMATIQUES",IF('EDT-2niveaux'!K26="CLA","FRANCAIS"&amp;CHAR(10)&amp;"Culture litt. et art.",IF('EDT-2niveaux'!K26="F","FRANCAIS",IF('EDT-2niveaux'!K26="E","FRANCAIS"&amp;CHAR(10)&amp;"Ecriture",IF('EDT-2niveaux'!K26="L","FRANCAIS"&amp;CHAR(10)&amp;"Lexique",IF('EDT-2niveaux'!K26="LO","FRANCAIS"&amp;CHAR(10)&amp;"Langage oral",IF('EDT-2niveaux'!K26="CM","MATHEMATIQUES"&amp;CHAR(10)&amp;"Calcul mental",IF('EDT-2niveaux'!K26="EG","MATHEMATIQUES"&amp;CHAR(10)&amp;"Espace et Géométrie",IF('EDT-2niveaux'!K26="NC","MATHEMATIQUES"&amp;CHAR(10)&amp;"Nombres et calculs",IF('EDT-2niveaux'!K26="GM","MATHEMATIQUES"&amp;CHAR(10)&amp;"Grand. et mes.",IF('EDT-2niveaux'!K26="S","Sciences et technologie",IF('EDT-2niveaux'!K26="H","Histoire",IF('EDT-2niveaux'!K26="Geo","Géographie",IF('EDT-2niveaux'!K26="EMC","Enseig. mor. et civ.",IF('EDT-2niveaux'!K26="EPS","Educ. phys. et sportive",IF('EDT-2niveaux'!K26="EM","Educ. musicale",IF('EDT-2niveaux'!K26="AP","Arts plastiques",IF('EDT-2niveaux'!K26="HDA","Hist. des arts",IF('EDT-2niveaux'!K26="QM","Questionner le monde",IF('EDT-2niveaux'!K26="LV","Langue vivante",IF('EDT-2niveaux'!K26="APC","APC",""))))))))))))))))))))))))))</f>
        <v/>
      </c>
      <c r="AE22" s="49" t="str">
        <f t="shared" si="9"/>
        <v/>
      </c>
      <c r="AG22" s="46" t="s">
        <v>54</v>
      </c>
      <c r="AH22" s="268">
        <f>AH11</f>
        <v>0</v>
      </c>
      <c r="AI22" s="268"/>
      <c r="AJ22" s="268"/>
      <c r="AK22" s="268"/>
      <c r="AL22" s="268"/>
      <c r="AM22" s="194">
        <f>SUM(AM23:AM25)</f>
        <v>0</v>
      </c>
      <c r="AN22" s="269">
        <f>AN11</f>
        <v>0</v>
      </c>
      <c r="AO22" s="269"/>
      <c r="AP22" s="269"/>
      <c r="AQ22" s="269"/>
      <c r="AR22" s="269"/>
      <c r="AS22" s="53">
        <f>SUM(AS23:AS25)</f>
        <v>0</v>
      </c>
    </row>
    <row r="23" spans="1:47" x14ac:dyDescent="0.3">
      <c r="A23" s="4" t="e">
        <f>IF('POUR COMMENCER'!$E$14&gt;=A22,A22+'POUR COMMENCER'!$H$29,"")</f>
        <v>#VALUE!</v>
      </c>
      <c r="B23" s="101">
        <f>'EDT-2niveaux'!B27</f>
        <v>0</v>
      </c>
      <c r="C23" s="14" t="str">
        <f>IF('EDT-2niveaux'!B27="O","FRANCAIS"&amp;CHAR(10)&amp;"Orthographe",IF('EDT-2niveaux'!B27="rec","RECREATION",IF('EDT-2niveaux'!B27="p","Pause méridienne",IF('EDT-2niveaux'!B27="G","FRANCAIS"&amp;CHAR(10)&amp;"Grammaire",IF('EDT-2niveaux'!B27="LC","FRANCAIS"&amp;CHAR(10)&amp;"Lect. et comp.de l'écrit",IF('EDT-2niveaux'!B27="M","MATHEMATIQUES",IF('EDT-2niveaux'!B27="CLA","FRANCAIS"&amp;CHAR(10)&amp;"Culture litt. et art.",IF('EDT-2niveaux'!B27="F","FRANCAIS",IF('EDT-2niveaux'!B27="E","FRANCAIS"&amp;CHAR(10)&amp;"Ecriture",IF('EDT-2niveaux'!B27="L","FRANCAIS"&amp;CHAR(10)&amp;"Lexique",IF('EDT-2niveaux'!B27="LO","FRANCAIS"&amp;CHAR(10)&amp;"Langage oral",IF('EDT-2niveaux'!B27="CM","MATHEMATIQUES"&amp;CHAR(10)&amp;"Calcul mental",IF('EDT-2niveaux'!B27="EG","MATHEMATIQUES"&amp;CHAR(10)&amp;"Espace et Géométrie",IF('EDT-2niveaux'!B27="NC","MATHEMATIQUES"&amp;CHAR(10)&amp;"Nombres et calculs",IF('EDT-2niveaux'!B27="GM","MATHEMATIQUES"&amp;CHAR(10)&amp;"Grand. et mes.",IF('EDT-2niveaux'!B27="S","Sciences et technologie",IF('EDT-2niveaux'!B27="H","Histoire",IF('EDT-2niveaux'!B27="Geo","Géographie",IF('EDT-2niveaux'!B27="EMC","Enseig. mor. et civ.",IF('EDT-2niveaux'!B27="EPS","Educ. phys. et sportive",IF('EDT-2niveaux'!B27="EM","Educ. musicale",IF('EDT-2niveaux'!B27="AP","Arts plastiques",IF('EDT-2niveaux'!B27="HDA","Hist. des arts",IF('EDT-2niveaux'!B27="QM","Questionner le monde",IF('EDT-2niveaux'!B27="LV","Langue vivante",IF('EDT-2niveaux'!B27="APC","APC",""))))))))))))))))))))))))))</f>
        <v/>
      </c>
      <c r="D23" s="14" t="str">
        <f t="shared" si="0"/>
        <v/>
      </c>
      <c r="E23" s="101">
        <f>'EDT-2niveaux'!C27</f>
        <v>0</v>
      </c>
      <c r="F23" s="14" t="str">
        <f>IF('EDT-2niveaux'!C27="O","FRANCAIS"&amp;CHAR(10)&amp;"Orthographe",IF('EDT-2niveaux'!C27="rec","RECREATION",IF('EDT-2niveaux'!C27="p","Pause méridienne",IF('EDT-2niveaux'!C27="G","FRANCAIS"&amp;CHAR(10)&amp;"Grammaire",IF('EDT-2niveaux'!C27="LC","FRANCAIS"&amp;CHAR(10)&amp;"Lect. et comp.de l'écrit",IF('EDT-2niveaux'!C27="M","MATHEMATIQUES",IF('EDT-2niveaux'!C27="CLA","FRANCAIS"&amp;CHAR(10)&amp;"Culture littéraire et artistiqueCulture litt. et art.",IF('EDT-2niveaux'!C27="F","FRANCAIS",IF('EDT-2niveaux'!C27="E","FRANCAIS"&amp;CHAR(10)&amp;"Ecriture",IF('EDT-2niveaux'!C27="L","FRANCAIS"&amp;CHAR(10)&amp;"Lexique",IF('EDT-2niveaux'!C27="LO","FRANCAIS"&amp;CHAR(10)&amp;"Langage oral",IF('EDT-2niveaux'!C27="CM","MATHEMATIQUES"&amp;CHAR(10)&amp;"Calcul mental",IF('EDT-2niveaux'!C27="EG","MATHEMATIQUES"&amp;CHAR(10)&amp;"Espace et Géométrie",IF('EDT-2niveaux'!C27="NC","MATHEMATIQUES"&amp;CHAR(10)&amp;"Nombres et calculs",IF('EDT-2niveaux'!C27="GM","MATHEMATIQUES"&amp;CHAR(10)&amp;"Grand. et mes.",IF('EDT-2niveaux'!C27="S","Sciences et technologie",IF('EDT-2niveaux'!C27="H","Histoire",IF('EDT-2niveaux'!C27="Geo","Géographie",IF('EDT-2niveaux'!C27="EMC","Enseig. mor. et civ.",IF('EDT-2niveaux'!C27="EPS","Educ. phys. et sportive",IF('EDT-2niveaux'!C27="EM","Educ. musicale",IF('EDT-2niveaux'!C27="AP","Arts plastiques",IF('EDT-2niveaux'!C27="HDA","Hist. des arts",IF('EDT-2niveaux'!C27="QM","Questionner le monde",IF('EDT-2niveaux'!C27="LV","Langue vivante",IF('EDT-2niveaux'!C27="APC","APC",""))))))))))))))))))))))))))</f>
        <v/>
      </c>
      <c r="G23" s="14" t="str">
        <f t="shared" si="1"/>
        <v/>
      </c>
      <c r="H23" s="101">
        <f>'EDT-2niveaux'!D27</f>
        <v>0</v>
      </c>
      <c r="I23" s="14" t="str">
        <f>IF('EDT-2niveaux'!D27="O","FRANCAIS"&amp;CHAR(10)&amp;"Orthographe",IF('EDT-2niveaux'!D27="rec","RECREATION",IF('EDT-2niveaux'!D27="p","Pause méridienne",IF('EDT-2niveaux'!D27="G","FRANCAIS"&amp;CHAR(10)&amp;"Grammaire",IF('EDT-2niveaux'!D27="LC","FRANCAIS"&amp;CHAR(10)&amp;"Lect. et comp.de l'écrit",IF('EDT-2niveaux'!D27="M","MATHEMATIQUES",IF('EDT-2niveaux'!D27="CLA","FRANCAIS"&amp;CHAR(10)&amp;"Culture litt. et art.",IF('EDT-2niveaux'!D27="F","FRANCAIS",IF('EDT-2niveaux'!D27="E","FRANCAIS"&amp;CHAR(10)&amp;"Ecriture",IF('EDT-2niveaux'!D27="L","FRANCAIS"&amp;CHAR(10)&amp;"Lexique",IF('EDT-2niveaux'!D27="LO","FRANCAIS"&amp;CHAR(10)&amp;"Langage oral",IF('EDT-2niveaux'!D27="CM","MATHEMATIQUES"&amp;CHAR(10)&amp;"Calcul mental",IF('EDT-2niveaux'!D27="EG","MATHEMATIQUES"&amp;CHAR(10)&amp;"Espace et Géométrie",IF('EDT-2niveaux'!D27="NC","MATHEMATIQUES"&amp;CHAR(10)&amp;"Nombres et calculs",IF('EDT-2niveaux'!D27="GM","MATHEMATIQUES"&amp;CHAR(10)&amp;"Grand. et mes.",IF('EDT-2niveaux'!D27="S","Sciences et technologie",IF('EDT-2niveaux'!D27="H","Histoire",IF('EDT-2niveaux'!D27="Geo","Géographie",IF('EDT-2niveaux'!D27="EMC","Enseig. mor. et civ.",IF('EDT-2niveaux'!D27="EPS","Educ. phys. et sportive",IF('EDT-2niveaux'!D27="EM","Educ. musicale",IF('EDT-2niveaux'!D27="AP","Arts plastiques",IF('EDT-2niveaux'!D27="HDA","Hist. des arts",IF('EDT-2niveaux'!D27="QM","Questionner le monde",IF('EDT-2niveaux'!D27="LV","Langue vivante",IF('EDT-2niveaux'!D27="APC","APC",""))))))))))))))))))))))))))</f>
        <v/>
      </c>
      <c r="J23" s="14" t="str">
        <f t="shared" si="2"/>
        <v/>
      </c>
      <c r="K23" s="101">
        <f>'EDT-2niveaux'!E27</f>
        <v>0</v>
      </c>
      <c r="L23" s="14" t="str">
        <f>IF('EDT-2niveaux'!E27="O","FRANCAIS"&amp;CHAR(10)&amp;"Orthographe",IF('EDT-2niveaux'!E27="rec","RECREATION",IF('EDT-2niveaux'!E27="p","Pause méridienne",IF('EDT-2niveaux'!E27="G","FRANCAIS"&amp;CHAR(10)&amp;"Grammaire",IF('EDT-2niveaux'!E27="LC","FRANCAIS"&amp;CHAR(10)&amp;"Lect. et comp.de l'écrit",IF('EDT-2niveaux'!E27="M","MATHEMATIQUES",IF('EDT-2niveaux'!E27="CLA","FRANCAIS"&amp;CHAR(10)&amp;"Culture litt. et art.",IF('EDT-2niveaux'!E27="F","FRANCAIS",IF('EDT-2niveaux'!E27="E","FRANCAIS"&amp;CHAR(10)&amp;"Ecriture",IF('EDT-2niveaux'!E27="L","FRANCAIS"&amp;CHAR(10)&amp;"Lexique",IF('EDT-2niveaux'!E27="LO","FRANCAIS"&amp;CHAR(10)&amp;"Langage oral",IF('EDT-2niveaux'!E27="CM","MATHEMATIQUES"&amp;CHAR(10)&amp;"Calcul mental",IF('EDT-2niveaux'!E27="EG","MATHEMATIQUES"&amp;CHAR(10)&amp;"Espace et Géométrie",IF('EDT-2niveaux'!E27="NC","MATHEMATIQUES"&amp;CHAR(10)&amp;"Nombres et calculs",IF('EDT-2niveaux'!E27="GM","MATHEMATIQUES"&amp;CHAR(10)&amp;"Grand. et mes.",IF('EDT-2niveaux'!E27="S","Sciences et technologie",IF('EDT-2niveaux'!E27="H","Histoire",IF('EDT-2niveaux'!E27="Geo","Géographie",IF('EDT-2niveaux'!E27="EMC","Enseig. mor. et civ.",IF('EDT-2niveaux'!E27="EPS","Educ. phys. et sportive",IF('EDT-2niveaux'!E27="EM","Educ. musicale",IF('EDT-2niveaux'!E27="AP","Arts plastiques",IF('EDT-2niveaux'!E27="HDA","Hist. des arts",IF('EDT-2niveaux'!E27="QM","Questionner le monde",IF('EDT-2niveaux'!E27="LV","Langue vivante",IF('EDT-2niveaux'!E27="APC","APC",""))))))))))))))))))))))))))</f>
        <v/>
      </c>
      <c r="M23" s="14" t="str">
        <f t="shared" si="3"/>
        <v/>
      </c>
      <c r="N23" s="101">
        <f>'EDT-2niveaux'!F27</f>
        <v>0</v>
      </c>
      <c r="O23" s="14" t="str">
        <f>IF('EDT-2niveaux'!F27="O","FRANCAIS"&amp;CHAR(10)&amp;"Orthographe",IF('EDT-2niveaux'!F27="rec","RECREATION",IF('EDT-2niveaux'!F27="p","Pause méridienne",IF('EDT-2niveaux'!F27="G","FRANCAIS"&amp;CHAR(10)&amp;"Grammaire",IF('EDT-2niveaux'!F27="LC","FRANCAIS"&amp;CHAR(10)&amp;"Lect. et comp.de l'écrit",IF('EDT-2niveaux'!F27="M","MATHEMATIQUES",IF('EDT-2niveaux'!F27="CLA","FRANCAIS"&amp;CHAR(10)&amp;"Culture litt. et art.",IF('EDT-2niveaux'!F27="F","FRANCAIS",IF('EDT-2niveaux'!F27="E","FRANCAIS"&amp;CHAR(10)&amp;"Ecriture",IF('EDT-2niveaux'!F27="L","FRANCAIS"&amp;CHAR(10)&amp;"Lexique",IF('EDT-2niveaux'!F27="LO","FRANCAIS"&amp;CHAR(10)&amp;"Langage oral",IF('EDT-2niveaux'!F27="CM","MATHEMATIQUES"&amp;CHAR(10)&amp;"Calcul mental",IF('EDT-2niveaux'!F27="EG","MATHEMATIQUES"&amp;CHAR(10)&amp;"Espace et Géométrie",IF('EDT-2niveaux'!F27="NC","MATHEMATIQUES"&amp;CHAR(10)&amp;"Nombres et calculs",IF('EDT-2niveaux'!F27="GM","MATHEMATIQUES"&amp;CHAR(10)&amp;"Grand. et mes.",IF('EDT-2niveaux'!F27="S","Sciences et technologie",IF('EDT-2niveaux'!F27="H","Histoire",IF('EDT-2niveaux'!F27="Geo","Géographie",IF('EDT-2niveaux'!F27="EMC","Enseig. mor. et civ.",IF('EDT-2niveaux'!F27="EPS","Educ. phys. et sportive",IF('EDT-2niveaux'!F27="EM","Educ. musicale",IF('EDT-2niveaux'!F27="AP","Arts plastiques",IF('EDT-2niveaux'!F27="HDA","Hist. des arts",IF('EDT-2niveaux'!F27="QM","Questionner le monde",IF('EDT-2niveaux'!F27="LV","Langue vivante",IF('EDT-2niveaux'!F27="APC","APC",""))))))))))))))))))))))))))</f>
        <v/>
      </c>
      <c r="P23" s="14" t="str">
        <f t="shared" si="4"/>
        <v/>
      </c>
      <c r="Q23" s="101">
        <f>'EDT-2niveaux'!G27</f>
        <v>0</v>
      </c>
      <c r="R23" s="14" t="str">
        <f>IF('EDT-2niveaux'!G27="O","FRANCAIS"&amp;CHAR(10)&amp;"Orthographe",IF('EDT-2niveaux'!G27="rec","RECREATION",IF('EDT-2niveaux'!G27="p","Pause méridienne",IF('EDT-2niveaux'!G27="G","FRANCAIS"&amp;CHAR(10)&amp;"Grammaire",IF('EDT-2niveaux'!G27="LC","FRANCAIS"&amp;CHAR(10)&amp;"Lect. et comp.de l'écrit",IF('EDT-2niveaux'!G27="M","MATHEMATIQUES",IF('EDT-2niveaux'!G27="CLA","FRANCAIS"&amp;CHAR(10)&amp;"Culture litt. et art.",IF('EDT-2niveaux'!G27="F","FRANCAIS",IF('EDT-2niveaux'!G27="E","FRANCAIS"&amp;CHAR(10)&amp;"Ecriture",IF('EDT-2niveaux'!G27="L","FRANCAIS"&amp;CHAR(10)&amp;"Lexique",IF('EDT-2niveaux'!G27="LO","FRANCAIS"&amp;CHAR(10)&amp;"Langage oral",IF('EDT-2niveaux'!G27="CM","MATHEMATIQUES"&amp;CHAR(10)&amp;"Calcul mental",IF('EDT-2niveaux'!G27="EG","MATHEMATIQUES"&amp;CHAR(10)&amp;"Espace et Géométrie",IF('EDT-2niveaux'!G27="NC","MATHEMATIQUES"&amp;CHAR(10)&amp;"Nombres et calculs",IF('EDT-2niveaux'!G27="GM","MATHEMATIQUES"&amp;CHAR(10)&amp;"Grand. et mes.",IF('EDT-2niveaux'!G27="S","Sciences et technologie",IF('EDT-2niveaux'!G27="H","Histoire",IF('EDT-2niveaux'!G27="Geo","Géographie",IF('EDT-2niveaux'!G27="EMC","Enseig. mor. et civ.",IF('EDT-2niveaux'!G27="EPS","Educ. phys. et sportive",IF('EDT-2niveaux'!G27="EM","Educ. musicale",IF('EDT-2niveaux'!G27="AP","Arts plastiques",IF('EDT-2niveaux'!G27="HDA","Hist. des arts",IF('EDT-2niveaux'!G27="QM","Questionner le monde",IF('EDT-2niveaux'!G27="LV","Langue vivante",IF('EDT-2niveaux'!G27="APC","APC",""))))))))))))))))))))))))))</f>
        <v/>
      </c>
      <c r="S23" s="148" t="str">
        <f t="shared" si="5"/>
        <v/>
      </c>
      <c r="T23" s="101">
        <f>'EDT-2niveaux'!H27</f>
        <v>0</v>
      </c>
      <c r="U23" s="14" t="str">
        <f>IF('EDT-2niveaux'!H27="O","FRANCAIS"&amp;CHAR(10)&amp;"Orthographe",IF('EDT-2niveaux'!H27="rec","RECREATION",IF('EDT-2niveaux'!H27="p","Pause méridienne",IF('EDT-2niveaux'!H27="G","FRANCAIS"&amp;CHAR(10)&amp;"Grammaire",IF('EDT-2niveaux'!H27="LC","FRANCAIS"&amp;CHAR(10)&amp;"Lect. et comp.de l'écrit",IF('EDT-2niveaux'!H27="M","MATHEMATIQUES",IF('EDT-2niveaux'!H27="CLA","FRANCAIS"&amp;CHAR(10)&amp;"Culture litt. et art.",IF('EDT-2niveaux'!H27="F","FRANCAIS",IF('EDT-2niveaux'!H27="E","FRANCAIS"&amp;CHAR(10)&amp;"Ecriture",IF('EDT-2niveaux'!H27="L","FRANCAIS"&amp;CHAR(10)&amp;"Lexique",IF('EDT-2niveaux'!H27="LO","FRANCAIS"&amp;CHAR(10)&amp;"Langage oral",IF('EDT-2niveaux'!H27="CM","MATHEMATIQUES"&amp;CHAR(10)&amp;"Calcul mental",IF('EDT-2niveaux'!H27="EG","MATHEMATIQUES"&amp;CHAR(10)&amp;"Espace et Géométrie",IF('EDT-2niveaux'!H27="NC","MATHEMATIQUES"&amp;CHAR(10)&amp;"Nombres et calculs",IF('EDT-2niveaux'!H27="GM","MATHEMATIQUES"&amp;CHAR(10)&amp;"Grand. et mes.",IF('EDT-2niveaux'!H27="S","Sciences et technologie",IF('EDT-2niveaux'!H27="H","Histoire",IF('EDT-2niveaux'!H27="Geo","Géographie",IF('EDT-2niveaux'!H27="EMC","Enseig. mor. et civ.",IF('EDT-2niveaux'!H27="EPS","Educ. phys. et sportive",IF('EDT-2niveaux'!H27="EM","Educ. musicale",IF('EDT-2niveaux'!H27="AP","Arts plastiques",IF('EDT-2niveaux'!H27="HDA","Hist. des arts",IF('EDT-2niveaux'!H27="QM","Questionner le monde",IF('EDT-2niveaux'!H27="LV","Langue vivante",IF('EDT-2niveaux'!H27="APC","APC",""))))))))))))))))))))))))))</f>
        <v/>
      </c>
      <c r="V23" s="14" t="str">
        <f t="shared" si="6"/>
        <v/>
      </c>
      <c r="W23" s="101">
        <f>'EDT-2niveaux'!I27</f>
        <v>0</v>
      </c>
      <c r="X23" s="14" t="str">
        <f>IF('EDT-2niveaux'!I27="O","FRANCAIS"&amp;CHAR(10)&amp;"Orthographe",IF('EDT-2niveaux'!I27="rec","RECREATION",IF('EDT-2niveaux'!I27="p","Pause méridienne",IF('EDT-2niveaux'!I27="G","FRANCAIS"&amp;CHAR(10)&amp;"Grammaire",IF('EDT-2niveaux'!I27="LC","FRANCAIS"&amp;CHAR(10)&amp;"Lect. et comp.de l'écrit",IF('EDT-2niveaux'!I27="M","MATHEMATIQUES",IF('EDT-2niveaux'!I27="CLA","FRANCAIS"&amp;CHAR(10)&amp;"Culture litt. et art.",IF('EDT-2niveaux'!I27="F","FRANCAIS",IF('EDT-2niveaux'!I27="E","FRANCAIS"&amp;CHAR(10)&amp;"Ecriture",IF('EDT-2niveaux'!I27="L","FRANCAIS"&amp;CHAR(10)&amp;"Lexique",IF('EDT-2niveaux'!I27="LO","FRANCAIS"&amp;CHAR(10)&amp;"Langage oral",IF('EDT-2niveaux'!I27="CM","MATHEMATIQUES"&amp;CHAR(10)&amp;"Calcul mental",IF('EDT-2niveaux'!I27="EG","MATHEMATIQUES"&amp;CHAR(10)&amp;"Espace et Géométrie",IF('EDT-2niveaux'!I27="NC","MATHEMATIQUES"&amp;CHAR(10)&amp;"Nombres et calculs",IF('EDT-2niveaux'!I27="GM","MATHEMATIQUES"&amp;CHAR(10)&amp;"Grand. et mes.",IF('EDT-2niveaux'!I27="S","Sciences et technologie",IF('EDT-2niveaux'!I27="H","Histoire",IF('EDT-2niveaux'!I27="Geo","Géographie",IF('EDT-2niveaux'!I27="EMC","Enseig. mor. et civ.",IF('EDT-2niveaux'!I27="EPS","Educ. phys. et sportive",IF('EDT-2niveaux'!I27="EM","Educ. musicale",IF('EDT-2niveaux'!I27="AP","Arts plastiques",IF('EDT-2niveaux'!I27="HDA","Hist. des arts",IF('EDT-2niveaux'!I27="QM","Questionner le monde",IF('EDT-2niveaux'!I27="LV","Langue vivante",IF('EDT-2niveaux'!I27="APC","APC",""))))))))))))))))))))))))))</f>
        <v/>
      </c>
      <c r="Y23" s="14" t="str">
        <f t="shared" si="7"/>
        <v/>
      </c>
      <c r="Z23" s="101">
        <f>'EDT-2niveaux'!J27</f>
        <v>0</v>
      </c>
      <c r="AA23" s="14" t="str">
        <f>IF('EDT-2niveaux'!J27="O","FRANCAIS"&amp;CHAR(10)&amp;"Orthographe",IF('EDT-2niveaux'!J27="rec","RECREATION",IF('EDT-2niveaux'!J27="p","Pause méridienne",IF('EDT-2niveaux'!J27="G","FRANCAIS"&amp;CHAR(10)&amp;"Grammaire",IF('EDT-2niveaux'!J27="LC","FRANCAIS"&amp;CHAR(10)&amp;"Lect. et comp.de l'écrit",IF('EDT-2niveaux'!J27="M","MATHEMATIQUES",IF('EDT-2niveaux'!J27="CLA","FRANCAIS"&amp;CHAR(10)&amp;"Culture littéraire et artistiqueCulture litt. et art.",IF('EDT-2niveaux'!J27="F","FRANCAIS",IF('EDT-2niveaux'!J27="E","FRANCAIS"&amp;CHAR(10)&amp;"Ecriture",IF('EDT-2niveaux'!J27="L","FRANCAIS"&amp;CHAR(10)&amp;"Lexique",IF('EDT-2niveaux'!J27="LO","FRANCAIS"&amp;CHAR(10)&amp;"Langage oral",IF('EDT-2niveaux'!J27="CM","MATHEMATIQUES"&amp;CHAR(10)&amp;"Calcul mental",IF('EDT-2niveaux'!J27="EG","MATHEMATIQUES"&amp;CHAR(10)&amp;"Espace et Géométrie",IF('EDT-2niveaux'!J27="NC","MATHEMATIQUES"&amp;CHAR(10)&amp;"Nombres et calculs",IF('EDT-2niveaux'!J27="GM","MATHEMATIQUES"&amp;CHAR(10)&amp;"Grand. et mes.",IF('EDT-2niveaux'!J27="S","Sciences et technologie",IF('EDT-2niveaux'!J27="H","Histoire",IF('EDT-2niveaux'!J27="Geo","Géographie",IF('EDT-2niveaux'!J27="EMC","Enseig. mor. et civ.",IF('EDT-2niveaux'!J27="EPS","Educ. phys. et sportive",IF('EDT-2niveaux'!J27="EM","Educ. musicale",IF('EDT-2niveaux'!J27="AP","Arts plastiques",IF('EDT-2niveaux'!J27="HDA","Hist. des arts",IF('EDT-2niveaux'!J27="QM","Questionner le monde",IF('EDT-2niveaux'!J27="LV","Langue vivante",IF('EDT-2niveaux'!J27="APC","APC",""))))))))))))))))))))))))))</f>
        <v/>
      </c>
      <c r="AB23" s="49" t="str">
        <f t="shared" si="8"/>
        <v/>
      </c>
      <c r="AC23" s="101">
        <f>'EDT-2niveaux'!K27</f>
        <v>0</v>
      </c>
      <c r="AD23" s="14" t="str">
        <f>IF('EDT-2niveaux'!K27="O","FRANCAIS"&amp;CHAR(10)&amp;"Orthographe",IF('EDT-2niveaux'!K27="rec","RECREATION",IF('EDT-2niveaux'!K27="p","Pause méridienne",IF('EDT-2niveaux'!K27="G","FRANCAIS"&amp;CHAR(10)&amp;"Grammaire",IF('EDT-2niveaux'!K27="LC","FRANCAIS"&amp;CHAR(10)&amp;"Lect. et comp.de l'écrit",IF('EDT-2niveaux'!K27="M","MATHEMATIQUES",IF('EDT-2niveaux'!K27="CLA","FRANCAIS"&amp;CHAR(10)&amp;"Culture litt. et art.",IF('EDT-2niveaux'!K27="F","FRANCAIS",IF('EDT-2niveaux'!K27="E","FRANCAIS"&amp;CHAR(10)&amp;"Ecriture",IF('EDT-2niveaux'!K27="L","FRANCAIS"&amp;CHAR(10)&amp;"Lexique",IF('EDT-2niveaux'!K27="LO","FRANCAIS"&amp;CHAR(10)&amp;"Langage oral",IF('EDT-2niveaux'!K27="CM","MATHEMATIQUES"&amp;CHAR(10)&amp;"Calcul mental",IF('EDT-2niveaux'!K27="EG","MATHEMATIQUES"&amp;CHAR(10)&amp;"Espace et Géométrie",IF('EDT-2niveaux'!K27="NC","MATHEMATIQUES"&amp;CHAR(10)&amp;"Nombres et calculs",IF('EDT-2niveaux'!K27="GM","MATHEMATIQUES"&amp;CHAR(10)&amp;"Grand. et mes.",IF('EDT-2niveaux'!K27="S","Sciences et technologie",IF('EDT-2niveaux'!K27="H","Histoire",IF('EDT-2niveaux'!K27="Geo","Géographie",IF('EDT-2niveaux'!K27="EMC","Enseig. mor. et civ.",IF('EDT-2niveaux'!K27="EPS","Educ. phys. et sportive",IF('EDT-2niveaux'!K27="EM","Educ. musicale",IF('EDT-2niveaux'!K27="AP","Arts plastiques",IF('EDT-2niveaux'!K27="HDA","Hist. des arts",IF('EDT-2niveaux'!K27="QM","Questionner le monde",IF('EDT-2niveaux'!K27="LV","Langue vivante",IF('EDT-2niveaux'!K27="APC","APC",""))))))))))))))))))))))))))</f>
        <v/>
      </c>
      <c r="AE23" s="49" t="str">
        <f t="shared" si="9"/>
        <v/>
      </c>
      <c r="AG23" s="44" t="s">
        <v>142</v>
      </c>
      <c r="AH23" s="165">
        <f>COUNTIF(B$4:B$150,$AG23)*'POUR COMMENCER'!$H$29</f>
        <v>0</v>
      </c>
      <c r="AI23" s="165">
        <f>COUNTIF(H$4:H$150,$AG23)*'POUR COMMENCER'!$H$29</f>
        <v>0</v>
      </c>
      <c r="AJ23" s="165">
        <f>COUNTIF(N$4:N$150,$AG23)*'POUR COMMENCER'!$H$29</f>
        <v>0</v>
      </c>
      <c r="AK23" s="165">
        <f>COUNTIF(T$4:T$150,$AG23)*'POUR COMMENCER'!$H$29</f>
        <v>0</v>
      </c>
      <c r="AL23" s="165">
        <f>COUNTIF(Z$4:Z$150,$AG23)*'POUR COMMENCER'!$H$29</f>
        <v>0</v>
      </c>
      <c r="AM23" s="56">
        <f>SUM(AH23:AL23)</f>
        <v>0</v>
      </c>
      <c r="AN23" s="197">
        <f>COUNTIF(E$4:E$150,$AG23)*'POUR COMMENCER'!$H$29</f>
        <v>0</v>
      </c>
      <c r="AO23" s="165">
        <f>COUNTIF(K$4:K$150,$AG23)*'POUR COMMENCER'!$H$29</f>
        <v>0</v>
      </c>
      <c r="AP23" s="165">
        <f>COUNTIF(Q$4:Q$150,$AG23)*'POUR COMMENCER'!$H$29</f>
        <v>0</v>
      </c>
      <c r="AQ23" s="165">
        <f>COUNTIF(W$4:W$150,$AG23)*'POUR COMMENCER'!$H$29</f>
        <v>0</v>
      </c>
      <c r="AR23" s="165">
        <f>COUNTIF(AC$4:AC$150,$AG23)*'POUR COMMENCER'!$H$29</f>
        <v>0</v>
      </c>
      <c r="AS23" s="52">
        <f>SUM(AN23:AR23)</f>
        <v>0</v>
      </c>
    </row>
    <row r="24" spans="1:47" x14ac:dyDescent="0.3">
      <c r="A24" s="4" t="e">
        <f>IF('POUR COMMENCER'!$E$14&gt;=A23,A23+'POUR COMMENCER'!$H$29,"")</f>
        <v>#VALUE!</v>
      </c>
      <c r="B24" s="101">
        <f>'EDT-2niveaux'!B28</f>
        <v>0</v>
      </c>
      <c r="C24" s="14" t="str">
        <f>IF('EDT-2niveaux'!B28="O","FRANCAIS"&amp;CHAR(10)&amp;"Orthographe",IF('EDT-2niveaux'!B28="rec","RECREATION",IF('EDT-2niveaux'!B28="p","Pause méridienne",IF('EDT-2niveaux'!B28="G","FRANCAIS"&amp;CHAR(10)&amp;"Grammaire",IF('EDT-2niveaux'!B28="LC","FRANCAIS"&amp;CHAR(10)&amp;"Lect. et comp.de l'écrit",IF('EDT-2niveaux'!B28="M","MATHEMATIQUES",IF('EDT-2niveaux'!B28="CLA","FRANCAIS"&amp;CHAR(10)&amp;"Culture litt. et art.",IF('EDT-2niveaux'!B28="F","FRANCAIS",IF('EDT-2niveaux'!B28="E","FRANCAIS"&amp;CHAR(10)&amp;"Ecriture",IF('EDT-2niveaux'!B28="L","FRANCAIS"&amp;CHAR(10)&amp;"Lexique",IF('EDT-2niveaux'!B28="LO","FRANCAIS"&amp;CHAR(10)&amp;"Langage oral",IF('EDT-2niveaux'!B28="CM","MATHEMATIQUES"&amp;CHAR(10)&amp;"Calcul mental",IF('EDT-2niveaux'!B28="EG","MATHEMATIQUES"&amp;CHAR(10)&amp;"Espace et Géométrie",IF('EDT-2niveaux'!B28="NC","MATHEMATIQUES"&amp;CHAR(10)&amp;"Nombres et calculs",IF('EDT-2niveaux'!B28="GM","MATHEMATIQUES"&amp;CHAR(10)&amp;"Grand. et mes.",IF('EDT-2niveaux'!B28="S","Sciences et technologie",IF('EDT-2niveaux'!B28="H","Histoire",IF('EDT-2niveaux'!B28="Geo","Géographie",IF('EDT-2niveaux'!B28="EMC","Enseig. mor. et civ.",IF('EDT-2niveaux'!B28="EPS","Educ. phys. et sportive",IF('EDT-2niveaux'!B28="EM","Educ. musicale",IF('EDT-2niveaux'!B28="AP","Arts plastiques",IF('EDT-2niveaux'!B28="HDA","Hist. des arts",IF('EDT-2niveaux'!B28="QM","Questionner le monde",IF('EDT-2niveaux'!B28="LV","Langue vivante",IF('EDT-2niveaux'!B28="APC","APC",""))))))))))))))))))))))))))</f>
        <v/>
      </c>
      <c r="D24" s="14" t="str">
        <f t="shared" si="0"/>
        <v/>
      </c>
      <c r="E24" s="101">
        <f>'EDT-2niveaux'!C28</f>
        <v>0</v>
      </c>
      <c r="F24" s="14" t="str">
        <f>IF('EDT-2niveaux'!C28="O","FRANCAIS"&amp;CHAR(10)&amp;"Orthographe",IF('EDT-2niveaux'!C28="rec","RECREATION",IF('EDT-2niveaux'!C28="p","Pause méridienne",IF('EDT-2niveaux'!C28="G","FRANCAIS"&amp;CHAR(10)&amp;"Grammaire",IF('EDT-2niveaux'!C28="LC","FRANCAIS"&amp;CHAR(10)&amp;"Lect. et comp.de l'écrit",IF('EDT-2niveaux'!C28="M","MATHEMATIQUES",IF('EDT-2niveaux'!C28="CLA","FRANCAIS"&amp;CHAR(10)&amp;"Culture littéraire et artistiqueCulture litt. et art.",IF('EDT-2niveaux'!C28="F","FRANCAIS",IF('EDT-2niveaux'!C28="E","FRANCAIS"&amp;CHAR(10)&amp;"Ecriture",IF('EDT-2niveaux'!C28="L","FRANCAIS"&amp;CHAR(10)&amp;"Lexique",IF('EDT-2niveaux'!C28="LO","FRANCAIS"&amp;CHAR(10)&amp;"Langage oral",IF('EDT-2niveaux'!C28="CM","MATHEMATIQUES"&amp;CHAR(10)&amp;"Calcul mental",IF('EDT-2niveaux'!C28="EG","MATHEMATIQUES"&amp;CHAR(10)&amp;"Espace et Géométrie",IF('EDT-2niveaux'!C28="NC","MATHEMATIQUES"&amp;CHAR(10)&amp;"Nombres et calculs",IF('EDT-2niveaux'!C28="GM","MATHEMATIQUES"&amp;CHAR(10)&amp;"Grand. et mes.",IF('EDT-2niveaux'!C28="S","Sciences et technologie",IF('EDT-2niveaux'!C28="H","Histoire",IF('EDT-2niveaux'!C28="Geo","Géographie",IF('EDT-2niveaux'!C28="EMC","Enseig. mor. et civ.",IF('EDT-2niveaux'!C28="EPS","Educ. phys. et sportive",IF('EDT-2niveaux'!C28="EM","Educ. musicale",IF('EDT-2niveaux'!C28="AP","Arts plastiques",IF('EDT-2niveaux'!C28="HDA","Hist. des arts",IF('EDT-2niveaux'!C28="QM","Questionner le monde",IF('EDT-2niveaux'!C28="LV","Langue vivante",IF('EDT-2niveaux'!C28="APC","APC",""))))))))))))))))))))))))))</f>
        <v/>
      </c>
      <c r="G24" s="14" t="str">
        <f t="shared" si="1"/>
        <v/>
      </c>
      <c r="H24" s="101">
        <f>'EDT-2niveaux'!D28</f>
        <v>0</v>
      </c>
      <c r="I24" s="14" t="str">
        <f>IF('EDT-2niveaux'!D28="O","FRANCAIS"&amp;CHAR(10)&amp;"Orthographe",IF('EDT-2niveaux'!D28="rec","RECREATION",IF('EDT-2niveaux'!D28="p","Pause méridienne",IF('EDT-2niveaux'!D28="G","FRANCAIS"&amp;CHAR(10)&amp;"Grammaire",IF('EDT-2niveaux'!D28="LC","FRANCAIS"&amp;CHAR(10)&amp;"Lect. et comp.de l'écrit",IF('EDT-2niveaux'!D28="M","MATHEMATIQUES",IF('EDT-2niveaux'!D28="CLA","FRANCAIS"&amp;CHAR(10)&amp;"Culture litt. et art.",IF('EDT-2niveaux'!D28="F","FRANCAIS",IF('EDT-2niveaux'!D28="E","FRANCAIS"&amp;CHAR(10)&amp;"Ecriture",IF('EDT-2niveaux'!D28="L","FRANCAIS"&amp;CHAR(10)&amp;"Lexique",IF('EDT-2niveaux'!D28="LO","FRANCAIS"&amp;CHAR(10)&amp;"Langage oral",IF('EDT-2niveaux'!D28="CM","MATHEMATIQUES"&amp;CHAR(10)&amp;"Calcul mental",IF('EDT-2niveaux'!D28="EG","MATHEMATIQUES"&amp;CHAR(10)&amp;"Espace et Géométrie",IF('EDT-2niveaux'!D28="NC","MATHEMATIQUES"&amp;CHAR(10)&amp;"Nombres et calculs",IF('EDT-2niveaux'!D28="GM","MATHEMATIQUES"&amp;CHAR(10)&amp;"Grand. et mes.",IF('EDT-2niveaux'!D28="S","Sciences et technologie",IF('EDT-2niveaux'!D28="H","Histoire",IF('EDT-2niveaux'!D28="Geo","Géographie",IF('EDT-2niveaux'!D28="EMC","Enseig. mor. et civ.",IF('EDT-2niveaux'!D28="EPS","Educ. phys. et sportive",IF('EDT-2niveaux'!D28="EM","Educ. musicale",IF('EDT-2niveaux'!D28="AP","Arts plastiques",IF('EDT-2niveaux'!D28="HDA","Hist. des arts",IF('EDT-2niveaux'!D28="QM","Questionner le monde",IF('EDT-2niveaux'!D28="LV","Langue vivante",IF('EDT-2niveaux'!D28="APC","APC",""))))))))))))))))))))))))))</f>
        <v/>
      </c>
      <c r="J24" s="14" t="str">
        <f t="shared" si="2"/>
        <v/>
      </c>
      <c r="K24" s="101">
        <f>'EDT-2niveaux'!E28</f>
        <v>0</v>
      </c>
      <c r="L24" s="14" t="str">
        <f>IF('EDT-2niveaux'!E28="O","FRANCAIS"&amp;CHAR(10)&amp;"Orthographe",IF('EDT-2niveaux'!E28="rec","RECREATION",IF('EDT-2niveaux'!E28="p","Pause méridienne",IF('EDT-2niveaux'!E28="G","FRANCAIS"&amp;CHAR(10)&amp;"Grammaire",IF('EDT-2niveaux'!E28="LC","FRANCAIS"&amp;CHAR(10)&amp;"Lect. et comp.de l'écrit",IF('EDT-2niveaux'!E28="M","MATHEMATIQUES",IF('EDT-2niveaux'!E28="CLA","FRANCAIS"&amp;CHAR(10)&amp;"Culture litt. et art.",IF('EDT-2niveaux'!E28="F","FRANCAIS",IF('EDT-2niveaux'!E28="E","FRANCAIS"&amp;CHAR(10)&amp;"Ecriture",IF('EDT-2niveaux'!E28="L","FRANCAIS"&amp;CHAR(10)&amp;"Lexique",IF('EDT-2niveaux'!E28="LO","FRANCAIS"&amp;CHAR(10)&amp;"Langage oral",IF('EDT-2niveaux'!E28="CM","MATHEMATIQUES"&amp;CHAR(10)&amp;"Calcul mental",IF('EDT-2niveaux'!E28="EG","MATHEMATIQUES"&amp;CHAR(10)&amp;"Espace et Géométrie",IF('EDT-2niveaux'!E28="NC","MATHEMATIQUES"&amp;CHAR(10)&amp;"Nombres et calculs",IF('EDT-2niveaux'!E28="GM","MATHEMATIQUES"&amp;CHAR(10)&amp;"Grand. et mes.",IF('EDT-2niveaux'!E28="S","Sciences et technologie",IF('EDT-2niveaux'!E28="H","Histoire",IF('EDT-2niveaux'!E28="Geo","Géographie",IF('EDT-2niveaux'!E28="EMC","Enseig. mor. et civ.",IF('EDT-2niveaux'!E28="EPS","Educ. phys. et sportive",IF('EDT-2niveaux'!E28="EM","Educ. musicale",IF('EDT-2niveaux'!E28="AP","Arts plastiques",IF('EDT-2niveaux'!E28="HDA","Hist. des arts",IF('EDT-2niveaux'!E28="QM","Questionner le monde",IF('EDT-2niveaux'!E28="LV","Langue vivante",IF('EDT-2niveaux'!E28="APC","APC",""))))))))))))))))))))))))))</f>
        <v/>
      </c>
      <c r="M24" s="14" t="str">
        <f t="shared" si="3"/>
        <v/>
      </c>
      <c r="N24" s="101">
        <f>'EDT-2niveaux'!F28</f>
        <v>0</v>
      </c>
      <c r="O24" s="14" t="str">
        <f>IF('EDT-2niveaux'!F28="O","FRANCAIS"&amp;CHAR(10)&amp;"Orthographe",IF('EDT-2niveaux'!F28="rec","RECREATION",IF('EDT-2niveaux'!F28="p","Pause méridienne",IF('EDT-2niveaux'!F28="G","FRANCAIS"&amp;CHAR(10)&amp;"Grammaire",IF('EDT-2niveaux'!F28="LC","FRANCAIS"&amp;CHAR(10)&amp;"Lect. et comp.de l'écrit",IF('EDT-2niveaux'!F28="M","MATHEMATIQUES",IF('EDT-2niveaux'!F28="CLA","FRANCAIS"&amp;CHAR(10)&amp;"Culture litt. et art.",IF('EDT-2niveaux'!F28="F","FRANCAIS",IF('EDT-2niveaux'!F28="E","FRANCAIS"&amp;CHAR(10)&amp;"Ecriture",IF('EDT-2niveaux'!F28="L","FRANCAIS"&amp;CHAR(10)&amp;"Lexique",IF('EDT-2niveaux'!F28="LO","FRANCAIS"&amp;CHAR(10)&amp;"Langage oral",IF('EDT-2niveaux'!F28="CM","MATHEMATIQUES"&amp;CHAR(10)&amp;"Calcul mental",IF('EDT-2niveaux'!F28="EG","MATHEMATIQUES"&amp;CHAR(10)&amp;"Espace et Géométrie",IF('EDT-2niveaux'!F28="NC","MATHEMATIQUES"&amp;CHAR(10)&amp;"Nombres et calculs",IF('EDT-2niveaux'!F28="GM","MATHEMATIQUES"&amp;CHAR(10)&amp;"Grand. et mes.",IF('EDT-2niveaux'!F28="S","Sciences et technologie",IF('EDT-2niveaux'!F28="H","Histoire",IF('EDT-2niveaux'!F28="Geo","Géographie",IF('EDT-2niveaux'!F28="EMC","Enseig. mor. et civ.",IF('EDT-2niveaux'!F28="EPS","Educ. phys. et sportive",IF('EDT-2niveaux'!F28="EM","Educ. musicale",IF('EDT-2niveaux'!F28="AP","Arts plastiques",IF('EDT-2niveaux'!F28="HDA","Hist. des arts",IF('EDT-2niveaux'!F28="QM","Questionner le monde",IF('EDT-2niveaux'!F28="LV","Langue vivante",IF('EDT-2niveaux'!F28="APC","APC",""))))))))))))))))))))))))))</f>
        <v/>
      </c>
      <c r="P24" s="14" t="str">
        <f t="shared" si="4"/>
        <v/>
      </c>
      <c r="Q24" s="101">
        <f>'EDT-2niveaux'!G28</f>
        <v>0</v>
      </c>
      <c r="R24" s="14" t="str">
        <f>IF('EDT-2niveaux'!G28="O","FRANCAIS"&amp;CHAR(10)&amp;"Orthographe",IF('EDT-2niveaux'!G28="rec","RECREATION",IF('EDT-2niveaux'!G28="p","Pause méridienne",IF('EDT-2niveaux'!G28="G","FRANCAIS"&amp;CHAR(10)&amp;"Grammaire",IF('EDT-2niveaux'!G28="LC","FRANCAIS"&amp;CHAR(10)&amp;"Lect. et comp.de l'écrit",IF('EDT-2niveaux'!G28="M","MATHEMATIQUES",IF('EDT-2niveaux'!G28="CLA","FRANCAIS"&amp;CHAR(10)&amp;"Culture litt. et art.",IF('EDT-2niveaux'!G28="F","FRANCAIS",IF('EDT-2niveaux'!G28="E","FRANCAIS"&amp;CHAR(10)&amp;"Ecriture",IF('EDT-2niveaux'!G28="L","FRANCAIS"&amp;CHAR(10)&amp;"Lexique",IF('EDT-2niveaux'!G28="LO","FRANCAIS"&amp;CHAR(10)&amp;"Langage oral",IF('EDT-2niveaux'!G28="CM","MATHEMATIQUES"&amp;CHAR(10)&amp;"Calcul mental",IF('EDT-2niveaux'!G28="EG","MATHEMATIQUES"&amp;CHAR(10)&amp;"Espace et Géométrie",IF('EDT-2niveaux'!G28="NC","MATHEMATIQUES"&amp;CHAR(10)&amp;"Nombres et calculs",IF('EDT-2niveaux'!G28="GM","MATHEMATIQUES"&amp;CHAR(10)&amp;"Grand. et mes.",IF('EDT-2niveaux'!G28="S","Sciences et technologie",IF('EDT-2niveaux'!G28="H","Histoire",IF('EDT-2niveaux'!G28="Geo","Géographie",IF('EDT-2niveaux'!G28="EMC","Enseig. mor. et civ.",IF('EDT-2niveaux'!G28="EPS","Educ. phys. et sportive",IF('EDT-2niveaux'!G28="EM","Educ. musicale",IF('EDT-2niveaux'!G28="AP","Arts plastiques",IF('EDT-2niveaux'!G28="HDA","Hist. des arts",IF('EDT-2niveaux'!G28="QM","Questionner le monde",IF('EDT-2niveaux'!G28="LV","Langue vivante",IF('EDT-2niveaux'!G28="APC","APC",""))))))))))))))))))))))))))</f>
        <v/>
      </c>
      <c r="S24" s="148" t="str">
        <f t="shared" si="5"/>
        <v/>
      </c>
      <c r="T24" s="101">
        <f>'EDT-2niveaux'!H28</f>
        <v>0</v>
      </c>
      <c r="U24" s="14" t="str">
        <f>IF('EDT-2niveaux'!H28="O","FRANCAIS"&amp;CHAR(10)&amp;"Orthographe",IF('EDT-2niveaux'!H28="rec","RECREATION",IF('EDT-2niveaux'!H28="p","Pause méridienne",IF('EDT-2niveaux'!H28="G","FRANCAIS"&amp;CHAR(10)&amp;"Grammaire",IF('EDT-2niveaux'!H28="LC","FRANCAIS"&amp;CHAR(10)&amp;"Lect. et comp.de l'écrit",IF('EDT-2niveaux'!H28="M","MATHEMATIQUES",IF('EDT-2niveaux'!H28="CLA","FRANCAIS"&amp;CHAR(10)&amp;"Culture litt. et art.",IF('EDT-2niveaux'!H28="F","FRANCAIS",IF('EDT-2niveaux'!H28="E","FRANCAIS"&amp;CHAR(10)&amp;"Ecriture",IF('EDT-2niveaux'!H28="L","FRANCAIS"&amp;CHAR(10)&amp;"Lexique",IF('EDT-2niveaux'!H28="LO","FRANCAIS"&amp;CHAR(10)&amp;"Langage oral",IF('EDT-2niveaux'!H28="CM","MATHEMATIQUES"&amp;CHAR(10)&amp;"Calcul mental",IF('EDT-2niveaux'!H28="EG","MATHEMATIQUES"&amp;CHAR(10)&amp;"Espace et Géométrie",IF('EDT-2niveaux'!H28="NC","MATHEMATIQUES"&amp;CHAR(10)&amp;"Nombres et calculs",IF('EDT-2niveaux'!H28="GM","MATHEMATIQUES"&amp;CHAR(10)&amp;"Grand. et mes.",IF('EDT-2niveaux'!H28="S","Sciences et technologie",IF('EDT-2niveaux'!H28="H","Histoire",IF('EDT-2niveaux'!H28="Geo","Géographie",IF('EDT-2niveaux'!H28="EMC","Enseig. mor. et civ.",IF('EDT-2niveaux'!H28="EPS","Educ. phys. et sportive",IF('EDT-2niveaux'!H28="EM","Educ. musicale",IF('EDT-2niveaux'!H28="AP","Arts plastiques",IF('EDT-2niveaux'!H28="HDA","Hist. des arts",IF('EDT-2niveaux'!H28="QM","Questionner le monde",IF('EDT-2niveaux'!H28="LV","Langue vivante",IF('EDT-2niveaux'!H28="APC","APC",""))))))))))))))))))))))))))</f>
        <v/>
      </c>
      <c r="V24" s="14" t="str">
        <f t="shared" si="6"/>
        <v/>
      </c>
      <c r="W24" s="101">
        <f>'EDT-2niveaux'!I28</f>
        <v>0</v>
      </c>
      <c r="X24" s="14" t="str">
        <f>IF('EDT-2niveaux'!I28="O","FRANCAIS"&amp;CHAR(10)&amp;"Orthographe",IF('EDT-2niveaux'!I28="rec","RECREATION",IF('EDT-2niveaux'!I28="p","Pause méridienne",IF('EDT-2niveaux'!I28="G","FRANCAIS"&amp;CHAR(10)&amp;"Grammaire",IF('EDT-2niveaux'!I28="LC","FRANCAIS"&amp;CHAR(10)&amp;"Lect. et comp.de l'écrit",IF('EDT-2niveaux'!I28="M","MATHEMATIQUES",IF('EDT-2niveaux'!I28="CLA","FRANCAIS"&amp;CHAR(10)&amp;"Culture litt. et art.",IF('EDT-2niveaux'!I28="F","FRANCAIS",IF('EDT-2niveaux'!I28="E","FRANCAIS"&amp;CHAR(10)&amp;"Ecriture",IF('EDT-2niveaux'!I28="L","FRANCAIS"&amp;CHAR(10)&amp;"Lexique",IF('EDT-2niveaux'!I28="LO","FRANCAIS"&amp;CHAR(10)&amp;"Langage oral",IF('EDT-2niveaux'!I28="CM","MATHEMATIQUES"&amp;CHAR(10)&amp;"Calcul mental",IF('EDT-2niveaux'!I28="EG","MATHEMATIQUES"&amp;CHAR(10)&amp;"Espace et Géométrie",IF('EDT-2niveaux'!I28="NC","MATHEMATIQUES"&amp;CHAR(10)&amp;"Nombres et calculs",IF('EDT-2niveaux'!I28="GM","MATHEMATIQUES"&amp;CHAR(10)&amp;"Grand. et mes.",IF('EDT-2niveaux'!I28="S","Sciences et technologie",IF('EDT-2niveaux'!I28="H","Histoire",IF('EDT-2niveaux'!I28="Geo","Géographie",IF('EDT-2niveaux'!I28="EMC","Enseig. mor. et civ.",IF('EDT-2niveaux'!I28="EPS","Educ. phys. et sportive",IF('EDT-2niveaux'!I28="EM","Educ. musicale",IF('EDT-2niveaux'!I28="AP","Arts plastiques",IF('EDT-2niveaux'!I28="HDA","Hist. des arts",IF('EDT-2niveaux'!I28="QM","Questionner le monde",IF('EDT-2niveaux'!I28="LV","Langue vivante",IF('EDT-2niveaux'!I28="APC","APC",""))))))))))))))))))))))))))</f>
        <v/>
      </c>
      <c r="Y24" s="14" t="str">
        <f t="shared" si="7"/>
        <v/>
      </c>
      <c r="Z24" s="101">
        <f>'EDT-2niveaux'!J28</f>
        <v>0</v>
      </c>
      <c r="AA24" s="14" t="str">
        <f>IF('EDT-2niveaux'!J28="O","FRANCAIS"&amp;CHAR(10)&amp;"Orthographe",IF('EDT-2niveaux'!J28="rec","RECREATION",IF('EDT-2niveaux'!J28="p","Pause méridienne",IF('EDT-2niveaux'!J28="G","FRANCAIS"&amp;CHAR(10)&amp;"Grammaire",IF('EDT-2niveaux'!J28="LC","FRANCAIS"&amp;CHAR(10)&amp;"Lect. et comp.de l'écrit",IF('EDT-2niveaux'!J28="M","MATHEMATIQUES",IF('EDT-2niveaux'!J28="CLA","FRANCAIS"&amp;CHAR(10)&amp;"Culture littéraire et artistiqueCulture litt. et art.",IF('EDT-2niveaux'!J28="F","FRANCAIS",IF('EDT-2niveaux'!J28="E","FRANCAIS"&amp;CHAR(10)&amp;"Ecriture",IF('EDT-2niveaux'!J28="L","FRANCAIS"&amp;CHAR(10)&amp;"Lexique",IF('EDT-2niveaux'!J28="LO","FRANCAIS"&amp;CHAR(10)&amp;"Langage oral",IF('EDT-2niveaux'!J28="CM","MATHEMATIQUES"&amp;CHAR(10)&amp;"Calcul mental",IF('EDT-2niveaux'!J28="EG","MATHEMATIQUES"&amp;CHAR(10)&amp;"Espace et Géométrie",IF('EDT-2niveaux'!J28="NC","MATHEMATIQUES"&amp;CHAR(10)&amp;"Nombres et calculs",IF('EDT-2niveaux'!J28="GM","MATHEMATIQUES"&amp;CHAR(10)&amp;"Grand. et mes.",IF('EDT-2niveaux'!J28="S","Sciences et technologie",IF('EDT-2niveaux'!J28="H","Histoire",IF('EDT-2niveaux'!J28="Geo","Géographie",IF('EDT-2niveaux'!J28="EMC","Enseig. mor. et civ.",IF('EDT-2niveaux'!J28="EPS","Educ. phys. et sportive",IF('EDT-2niveaux'!J28="EM","Educ. musicale",IF('EDT-2niveaux'!J28="AP","Arts plastiques",IF('EDT-2niveaux'!J28="HDA","Hist. des arts",IF('EDT-2niveaux'!J28="QM","Questionner le monde",IF('EDT-2niveaux'!J28="LV","Langue vivante",IF('EDT-2niveaux'!J28="APC","APC",""))))))))))))))))))))))))))</f>
        <v/>
      </c>
      <c r="AB24" s="49" t="str">
        <f t="shared" si="8"/>
        <v/>
      </c>
      <c r="AC24" s="101">
        <f>'EDT-2niveaux'!K28</f>
        <v>0</v>
      </c>
      <c r="AD24" s="14" t="str">
        <f>IF('EDT-2niveaux'!K28="O","FRANCAIS"&amp;CHAR(10)&amp;"Orthographe",IF('EDT-2niveaux'!K28="rec","RECREATION",IF('EDT-2niveaux'!K28="p","Pause méridienne",IF('EDT-2niveaux'!K28="G","FRANCAIS"&amp;CHAR(10)&amp;"Grammaire",IF('EDT-2niveaux'!K28="LC","FRANCAIS"&amp;CHAR(10)&amp;"Lect. et comp.de l'écrit",IF('EDT-2niveaux'!K28="M","MATHEMATIQUES",IF('EDT-2niveaux'!K28="CLA","FRANCAIS"&amp;CHAR(10)&amp;"Culture litt. et art.",IF('EDT-2niveaux'!K28="F","FRANCAIS",IF('EDT-2niveaux'!K28="E","FRANCAIS"&amp;CHAR(10)&amp;"Ecriture",IF('EDT-2niveaux'!K28="L","FRANCAIS"&amp;CHAR(10)&amp;"Lexique",IF('EDT-2niveaux'!K28="LO","FRANCAIS"&amp;CHAR(10)&amp;"Langage oral",IF('EDT-2niveaux'!K28="CM","MATHEMATIQUES"&amp;CHAR(10)&amp;"Calcul mental",IF('EDT-2niveaux'!K28="EG","MATHEMATIQUES"&amp;CHAR(10)&amp;"Espace et Géométrie",IF('EDT-2niveaux'!K28="NC","MATHEMATIQUES"&amp;CHAR(10)&amp;"Nombres et calculs",IF('EDT-2niveaux'!K28="GM","MATHEMATIQUES"&amp;CHAR(10)&amp;"Grand. et mes.",IF('EDT-2niveaux'!K28="S","Sciences et technologie",IF('EDT-2niveaux'!K28="H","Histoire",IF('EDT-2niveaux'!K28="Geo","Géographie",IF('EDT-2niveaux'!K28="EMC","Enseig. mor. et civ.",IF('EDT-2niveaux'!K28="EPS","Educ. phys. et sportive",IF('EDT-2niveaux'!K28="EM","Educ. musicale",IF('EDT-2niveaux'!K28="AP","Arts plastiques",IF('EDT-2niveaux'!K28="HDA","Hist. des arts",IF('EDT-2niveaux'!K28="QM","Questionner le monde",IF('EDT-2niveaux'!K28="LV","Langue vivante",IF('EDT-2niveaux'!K28="APC","APC",""))))))))))))))))))))))))))</f>
        <v/>
      </c>
      <c r="AE24" s="49" t="str">
        <f t="shared" si="9"/>
        <v/>
      </c>
      <c r="AG24" s="44" t="s">
        <v>26</v>
      </c>
      <c r="AH24" s="165">
        <f>COUNTIF(B$4:B$150,$AG24)*'POUR COMMENCER'!$H$29</f>
        <v>0</v>
      </c>
      <c r="AI24" s="165">
        <f>COUNTIF(H$4:H$150,$AG24)*'POUR COMMENCER'!$H$29</f>
        <v>0</v>
      </c>
      <c r="AJ24" s="165">
        <f>COUNTIF(N$4:N$150,$AG24)*'POUR COMMENCER'!$H$29</f>
        <v>0</v>
      </c>
      <c r="AK24" s="165">
        <f>COUNTIF(T$4:T$150,$AG24)*'POUR COMMENCER'!$H$29</f>
        <v>0</v>
      </c>
      <c r="AL24" s="165">
        <f>COUNTIF(Z$4:Z$150,$AG24)*'POUR COMMENCER'!$H$29</f>
        <v>0</v>
      </c>
      <c r="AM24" s="56">
        <f>SUM(AH24:AL24)</f>
        <v>0</v>
      </c>
      <c r="AN24" s="197">
        <f>COUNTIF(E$4:E$150,$AG24)*'POUR COMMENCER'!$H$29</f>
        <v>0</v>
      </c>
      <c r="AO24" s="165">
        <f>COUNTIF(K$4:K$150,$AG24)*'POUR COMMENCER'!$H$29</f>
        <v>0</v>
      </c>
      <c r="AP24" s="165">
        <f>COUNTIF(Q$4:Q$150,$AG24)*'POUR COMMENCER'!$H$29</f>
        <v>0</v>
      </c>
      <c r="AQ24" s="165">
        <f>COUNTIF(W$4:W$150,$AG24)*'POUR COMMENCER'!$H$29</f>
        <v>0</v>
      </c>
      <c r="AR24" s="165">
        <f>COUNTIF(AC$4:AC$150,$AG24)*'POUR COMMENCER'!$H$29</f>
        <v>0</v>
      </c>
      <c r="AS24" s="52">
        <f>SUM(AN24:AR24)</f>
        <v>0</v>
      </c>
    </row>
    <row r="25" spans="1:47" x14ac:dyDescent="0.3">
      <c r="A25" s="4" t="e">
        <f>IF('POUR COMMENCER'!$E$14&gt;=A24,A24+'POUR COMMENCER'!$H$29,"")</f>
        <v>#VALUE!</v>
      </c>
      <c r="B25" s="101">
        <f>'EDT-2niveaux'!B29</f>
        <v>0</v>
      </c>
      <c r="C25" s="14" t="str">
        <f>IF('EDT-2niveaux'!B29="O","FRANCAIS"&amp;CHAR(10)&amp;"Orthographe",IF('EDT-2niveaux'!B29="rec","RECREATION",IF('EDT-2niveaux'!B29="p","Pause méridienne",IF('EDT-2niveaux'!B29="G","FRANCAIS"&amp;CHAR(10)&amp;"Grammaire",IF('EDT-2niveaux'!B29="LC","FRANCAIS"&amp;CHAR(10)&amp;"Lect. et comp.de l'écrit",IF('EDT-2niveaux'!B29="M","MATHEMATIQUES",IF('EDT-2niveaux'!B29="CLA","FRANCAIS"&amp;CHAR(10)&amp;"Culture litt. et art.",IF('EDT-2niveaux'!B29="F","FRANCAIS",IF('EDT-2niveaux'!B29="E","FRANCAIS"&amp;CHAR(10)&amp;"Ecriture",IF('EDT-2niveaux'!B29="L","FRANCAIS"&amp;CHAR(10)&amp;"Lexique",IF('EDT-2niveaux'!B29="LO","FRANCAIS"&amp;CHAR(10)&amp;"Langage oral",IF('EDT-2niveaux'!B29="CM","MATHEMATIQUES"&amp;CHAR(10)&amp;"Calcul mental",IF('EDT-2niveaux'!B29="EG","MATHEMATIQUES"&amp;CHAR(10)&amp;"Espace et Géométrie",IF('EDT-2niveaux'!B29="NC","MATHEMATIQUES"&amp;CHAR(10)&amp;"Nombres et calculs",IF('EDT-2niveaux'!B29="GM","MATHEMATIQUES"&amp;CHAR(10)&amp;"Grand. et mes.",IF('EDT-2niveaux'!B29="S","Sciences et technologie",IF('EDT-2niveaux'!B29="H","Histoire",IF('EDT-2niveaux'!B29="Geo","Géographie",IF('EDT-2niveaux'!B29="EMC","Enseig. mor. et civ.",IF('EDT-2niveaux'!B29="EPS","Educ. phys. et sportive",IF('EDT-2niveaux'!B29="EM","Educ. musicale",IF('EDT-2niveaux'!B29="AP","Arts plastiques",IF('EDT-2niveaux'!B29="HDA","Hist. des arts",IF('EDT-2niveaux'!B29="QM","Questionner le monde",IF('EDT-2niveaux'!B29="LV","Langue vivante",IF('EDT-2niveaux'!B29="APC","APC",""))))))))))))))))))))))))))</f>
        <v/>
      </c>
      <c r="D25" s="14" t="str">
        <f t="shared" si="0"/>
        <v/>
      </c>
      <c r="E25" s="101">
        <f>'EDT-2niveaux'!C29</f>
        <v>0</v>
      </c>
      <c r="F25" s="14" t="str">
        <f>IF('EDT-2niveaux'!C29="O","FRANCAIS"&amp;CHAR(10)&amp;"Orthographe",IF('EDT-2niveaux'!C29="rec","RECREATION",IF('EDT-2niveaux'!C29="p","Pause méridienne",IF('EDT-2niveaux'!C29="G","FRANCAIS"&amp;CHAR(10)&amp;"Grammaire",IF('EDT-2niveaux'!C29="LC","FRANCAIS"&amp;CHAR(10)&amp;"Lect. et comp.de l'écrit",IF('EDT-2niveaux'!C29="M","MATHEMATIQUES",IF('EDT-2niveaux'!C29="CLA","FRANCAIS"&amp;CHAR(10)&amp;"Culture littéraire et artistiqueCulture litt. et art.",IF('EDT-2niveaux'!C29="F","FRANCAIS",IF('EDT-2niveaux'!C29="E","FRANCAIS"&amp;CHAR(10)&amp;"Ecriture",IF('EDT-2niveaux'!C29="L","FRANCAIS"&amp;CHAR(10)&amp;"Lexique",IF('EDT-2niveaux'!C29="LO","FRANCAIS"&amp;CHAR(10)&amp;"Langage oral",IF('EDT-2niveaux'!C29="CM","MATHEMATIQUES"&amp;CHAR(10)&amp;"Calcul mental",IF('EDT-2niveaux'!C29="EG","MATHEMATIQUES"&amp;CHAR(10)&amp;"Espace et Géométrie",IF('EDT-2niveaux'!C29="NC","MATHEMATIQUES"&amp;CHAR(10)&amp;"Nombres et calculs",IF('EDT-2niveaux'!C29="GM","MATHEMATIQUES"&amp;CHAR(10)&amp;"Grand. et mes.",IF('EDT-2niveaux'!C29="S","Sciences et technologie",IF('EDT-2niveaux'!C29="H","Histoire",IF('EDT-2niveaux'!C29="Geo","Géographie",IF('EDT-2niveaux'!C29="EMC","Enseig. mor. et civ.",IF('EDT-2niveaux'!C29="EPS","Educ. phys. et sportive",IF('EDT-2niveaux'!C29="EM","Educ. musicale",IF('EDT-2niveaux'!C29="AP","Arts plastiques",IF('EDT-2niveaux'!C29="HDA","Hist. des arts",IF('EDT-2niveaux'!C29="QM","Questionner le monde",IF('EDT-2niveaux'!C29="LV","Langue vivante",IF('EDT-2niveaux'!C29="APC","APC",""))))))))))))))))))))))))))</f>
        <v/>
      </c>
      <c r="G25" s="14" t="str">
        <f t="shared" si="1"/>
        <v/>
      </c>
      <c r="H25" s="101">
        <f>'EDT-2niveaux'!D29</f>
        <v>0</v>
      </c>
      <c r="I25" s="14" t="str">
        <f>IF('EDT-2niveaux'!D29="O","FRANCAIS"&amp;CHAR(10)&amp;"Orthographe",IF('EDT-2niveaux'!D29="rec","RECREATION",IF('EDT-2niveaux'!D29="p","Pause méridienne",IF('EDT-2niveaux'!D29="G","FRANCAIS"&amp;CHAR(10)&amp;"Grammaire",IF('EDT-2niveaux'!D29="LC","FRANCAIS"&amp;CHAR(10)&amp;"Lect. et comp.de l'écrit",IF('EDT-2niveaux'!D29="M","MATHEMATIQUES",IF('EDT-2niveaux'!D29="CLA","FRANCAIS"&amp;CHAR(10)&amp;"Culture litt. et art.",IF('EDT-2niveaux'!D29="F","FRANCAIS",IF('EDT-2niveaux'!D29="E","FRANCAIS"&amp;CHAR(10)&amp;"Ecriture",IF('EDT-2niveaux'!D29="L","FRANCAIS"&amp;CHAR(10)&amp;"Lexique",IF('EDT-2niveaux'!D29="LO","FRANCAIS"&amp;CHAR(10)&amp;"Langage oral",IF('EDT-2niveaux'!D29="CM","MATHEMATIQUES"&amp;CHAR(10)&amp;"Calcul mental",IF('EDT-2niveaux'!D29="EG","MATHEMATIQUES"&amp;CHAR(10)&amp;"Espace et Géométrie",IF('EDT-2niveaux'!D29="NC","MATHEMATIQUES"&amp;CHAR(10)&amp;"Nombres et calculs",IF('EDT-2niveaux'!D29="GM","MATHEMATIQUES"&amp;CHAR(10)&amp;"Grand. et mes.",IF('EDT-2niveaux'!D29="S","Sciences et technologie",IF('EDT-2niveaux'!D29="H","Histoire",IF('EDT-2niveaux'!D29="Geo","Géographie",IF('EDT-2niveaux'!D29="EMC","Enseig. mor. et civ.",IF('EDT-2niveaux'!D29="EPS","Educ. phys. et sportive",IF('EDT-2niveaux'!D29="EM","Educ. musicale",IF('EDT-2niveaux'!D29="AP","Arts plastiques",IF('EDT-2niveaux'!D29="HDA","Hist. des arts",IF('EDT-2niveaux'!D29="QM","Questionner le monde",IF('EDT-2niveaux'!D29="LV","Langue vivante",IF('EDT-2niveaux'!D29="APC","APC",""))))))))))))))))))))))))))</f>
        <v/>
      </c>
      <c r="J25" s="14" t="str">
        <f t="shared" si="2"/>
        <v/>
      </c>
      <c r="K25" s="101">
        <f>'EDT-2niveaux'!E29</f>
        <v>0</v>
      </c>
      <c r="L25" s="14" t="str">
        <f>IF('EDT-2niveaux'!E29="O","FRANCAIS"&amp;CHAR(10)&amp;"Orthographe",IF('EDT-2niveaux'!E29="rec","RECREATION",IF('EDT-2niveaux'!E29="p","Pause méridienne",IF('EDT-2niveaux'!E29="G","FRANCAIS"&amp;CHAR(10)&amp;"Grammaire",IF('EDT-2niveaux'!E29="LC","FRANCAIS"&amp;CHAR(10)&amp;"Lect. et comp.de l'écrit",IF('EDT-2niveaux'!E29="M","MATHEMATIQUES",IF('EDT-2niveaux'!E29="CLA","FRANCAIS"&amp;CHAR(10)&amp;"Culture litt. et art.",IF('EDT-2niveaux'!E29="F","FRANCAIS",IF('EDT-2niveaux'!E29="E","FRANCAIS"&amp;CHAR(10)&amp;"Ecriture",IF('EDT-2niveaux'!E29="L","FRANCAIS"&amp;CHAR(10)&amp;"Lexique",IF('EDT-2niveaux'!E29="LO","FRANCAIS"&amp;CHAR(10)&amp;"Langage oral",IF('EDT-2niveaux'!E29="CM","MATHEMATIQUES"&amp;CHAR(10)&amp;"Calcul mental",IF('EDT-2niveaux'!E29="EG","MATHEMATIQUES"&amp;CHAR(10)&amp;"Espace et Géométrie",IF('EDT-2niveaux'!E29="NC","MATHEMATIQUES"&amp;CHAR(10)&amp;"Nombres et calculs",IF('EDT-2niveaux'!E29="GM","MATHEMATIQUES"&amp;CHAR(10)&amp;"Grand. et mes.",IF('EDT-2niveaux'!E29="S","Sciences et technologie",IF('EDT-2niveaux'!E29="H","Histoire",IF('EDT-2niveaux'!E29="Geo","Géographie",IF('EDT-2niveaux'!E29="EMC","Enseig. mor. et civ.",IF('EDT-2niveaux'!E29="EPS","Educ. phys. et sportive",IF('EDT-2niveaux'!E29="EM","Educ. musicale",IF('EDT-2niveaux'!E29="AP","Arts plastiques",IF('EDT-2niveaux'!E29="HDA","Hist. des arts",IF('EDT-2niveaux'!E29="QM","Questionner le monde",IF('EDT-2niveaux'!E29="LV","Langue vivante",IF('EDT-2niveaux'!E29="APC","APC",""))))))))))))))))))))))))))</f>
        <v/>
      </c>
      <c r="M25" s="14" t="str">
        <f t="shared" si="3"/>
        <v/>
      </c>
      <c r="N25" s="101">
        <f>'EDT-2niveaux'!F29</f>
        <v>0</v>
      </c>
      <c r="O25" s="14" t="str">
        <f>IF('EDT-2niveaux'!F29="O","FRANCAIS"&amp;CHAR(10)&amp;"Orthographe",IF('EDT-2niveaux'!F29="rec","RECREATION",IF('EDT-2niveaux'!F29="p","Pause méridienne",IF('EDT-2niveaux'!F29="G","FRANCAIS"&amp;CHAR(10)&amp;"Grammaire",IF('EDT-2niveaux'!F29="LC","FRANCAIS"&amp;CHAR(10)&amp;"Lect. et comp.de l'écrit",IF('EDT-2niveaux'!F29="M","MATHEMATIQUES",IF('EDT-2niveaux'!F29="CLA","FRANCAIS"&amp;CHAR(10)&amp;"Culture litt. et art.",IF('EDT-2niveaux'!F29="F","FRANCAIS",IF('EDT-2niveaux'!F29="E","FRANCAIS"&amp;CHAR(10)&amp;"Ecriture",IF('EDT-2niveaux'!F29="L","FRANCAIS"&amp;CHAR(10)&amp;"Lexique",IF('EDT-2niveaux'!F29="LO","FRANCAIS"&amp;CHAR(10)&amp;"Langage oral",IF('EDT-2niveaux'!F29="CM","MATHEMATIQUES"&amp;CHAR(10)&amp;"Calcul mental",IF('EDT-2niveaux'!F29="EG","MATHEMATIQUES"&amp;CHAR(10)&amp;"Espace et Géométrie",IF('EDT-2niveaux'!F29="NC","MATHEMATIQUES"&amp;CHAR(10)&amp;"Nombres et calculs",IF('EDT-2niveaux'!F29="GM","MATHEMATIQUES"&amp;CHAR(10)&amp;"Grand. et mes.",IF('EDT-2niveaux'!F29="S","Sciences et technologie",IF('EDT-2niveaux'!F29="H","Histoire",IF('EDT-2niveaux'!F29="Geo","Géographie",IF('EDT-2niveaux'!F29="EMC","Enseig. mor. et civ.",IF('EDT-2niveaux'!F29="EPS","Educ. phys. et sportive",IF('EDT-2niveaux'!F29="EM","Educ. musicale",IF('EDT-2niveaux'!F29="AP","Arts plastiques",IF('EDT-2niveaux'!F29="HDA","Hist. des arts",IF('EDT-2niveaux'!F29="QM","Questionner le monde",IF('EDT-2niveaux'!F29="LV","Langue vivante",IF('EDT-2niveaux'!F29="APC","APC",""))))))))))))))))))))))))))</f>
        <v/>
      </c>
      <c r="P25" s="14" t="str">
        <f t="shared" si="4"/>
        <v/>
      </c>
      <c r="Q25" s="101">
        <f>'EDT-2niveaux'!G29</f>
        <v>0</v>
      </c>
      <c r="R25" s="14" t="str">
        <f>IF('EDT-2niveaux'!G29="O","FRANCAIS"&amp;CHAR(10)&amp;"Orthographe",IF('EDT-2niveaux'!G29="rec","RECREATION",IF('EDT-2niveaux'!G29="p","Pause méridienne",IF('EDT-2niveaux'!G29="G","FRANCAIS"&amp;CHAR(10)&amp;"Grammaire",IF('EDT-2niveaux'!G29="LC","FRANCAIS"&amp;CHAR(10)&amp;"Lect. et comp.de l'écrit",IF('EDT-2niveaux'!G29="M","MATHEMATIQUES",IF('EDT-2niveaux'!G29="CLA","FRANCAIS"&amp;CHAR(10)&amp;"Culture litt. et art.",IF('EDT-2niveaux'!G29="F","FRANCAIS",IF('EDT-2niveaux'!G29="E","FRANCAIS"&amp;CHAR(10)&amp;"Ecriture",IF('EDT-2niveaux'!G29="L","FRANCAIS"&amp;CHAR(10)&amp;"Lexique",IF('EDT-2niveaux'!G29="LO","FRANCAIS"&amp;CHAR(10)&amp;"Langage oral",IF('EDT-2niveaux'!G29="CM","MATHEMATIQUES"&amp;CHAR(10)&amp;"Calcul mental",IF('EDT-2niveaux'!G29="EG","MATHEMATIQUES"&amp;CHAR(10)&amp;"Espace et Géométrie",IF('EDT-2niveaux'!G29="NC","MATHEMATIQUES"&amp;CHAR(10)&amp;"Nombres et calculs",IF('EDT-2niveaux'!G29="GM","MATHEMATIQUES"&amp;CHAR(10)&amp;"Grand. et mes.",IF('EDT-2niveaux'!G29="S","Sciences et technologie",IF('EDT-2niveaux'!G29="H","Histoire",IF('EDT-2niveaux'!G29="Geo","Géographie",IF('EDT-2niveaux'!G29="EMC","Enseig. mor. et civ.",IF('EDT-2niveaux'!G29="EPS","Educ. phys. et sportive",IF('EDT-2niveaux'!G29="EM","Educ. musicale",IF('EDT-2niveaux'!G29="AP","Arts plastiques",IF('EDT-2niveaux'!G29="HDA","Hist. des arts",IF('EDT-2niveaux'!G29="QM","Questionner le monde",IF('EDT-2niveaux'!G29="LV","Langue vivante",IF('EDT-2niveaux'!G29="APC","APC",""))))))))))))))))))))))))))</f>
        <v/>
      </c>
      <c r="S25" s="148" t="str">
        <f t="shared" si="5"/>
        <v/>
      </c>
      <c r="T25" s="101">
        <f>'EDT-2niveaux'!H29</f>
        <v>0</v>
      </c>
      <c r="U25" s="14" t="str">
        <f>IF('EDT-2niveaux'!H29="O","FRANCAIS"&amp;CHAR(10)&amp;"Orthographe",IF('EDT-2niveaux'!H29="rec","RECREATION",IF('EDT-2niveaux'!H29="p","Pause méridienne",IF('EDT-2niveaux'!H29="G","FRANCAIS"&amp;CHAR(10)&amp;"Grammaire",IF('EDT-2niveaux'!H29="LC","FRANCAIS"&amp;CHAR(10)&amp;"Lect. et comp.de l'écrit",IF('EDT-2niveaux'!H29="M","MATHEMATIQUES",IF('EDT-2niveaux'!H29="CLA","FRANCAIS"&amp;CHAR(10)&amp;"Culture litt. et art.",IF('EDT-2niveaux'!H29="F","FRANCAIS",IF('EDT-2niveaux'!H29="E","FRANCAIS"&amp;CHAR(10)&amp;"Ecriture",IF('EDT-2niveaux'!H29="L","FRANCAIS"&amp;CHAR(10)&amp;"Lexique",IF('EDT-2niveaux'!H29="LO","FRANCAIS"&amp;CHAR(10)&amp;"Langage oral",IF('EDT-2niveaux'!H29="CM","MATHEMATIQUES"&amp;CHAR(10)&amp;"Calcul mental",IF('EDT-2niveaux'!H29="EG","MATHEMATIQUES"&amp;CHAR(10)&amp;"Espace et Géométrie",IF('EDT-2niveaux'!H29="NC","MATHEMATIQUES"&amp;CHAR(10)&amp;"Nombres et calculs",IF('EDT-2niveaux'!H29="GM","MATHEMATIQUES"&amp;CHAR(10)&amp;"Grand. et mes.",IF('EDT-2niveaux'!H29="S","Sciences et technologie",IF('EDT-2niveaux'!H29="H","Histoire",IF('EDT-2niveaux'!H29="Geo","Géographie",IF('EDT-2niveaux'!H29="EMC","Enseig. mor. et civ.",IF('EDT-2niveaux'!H29="EPS","Educ. phys. et sportive",IF('EDT-2niveaux'!H29="EM","Educ. musicale",IF('EDT-2niveaux'!H29="AP","Arts plastiques",IF('EDT-2niveaux'!H29="HDA","Hist. des arts",IF('EDT-2niveaux'!H29="QM","Questionner le monde",IF('EDT-2niveaux'!H29="LV","Langue vivante",IF('EDT-2niveaux'!H29="APC","APC",""))))))))))))))))))))))))))</f>
        <v/>
      </c>
      <c r="V25" s="14" t="str">
        <f t="shared" si="6"/>
        <v/>
      </c>
      <c r="W25" s="101">
        <f>'EDT-2niveaux'!I29</f>
        <v>0</v>
      </c>
      <c r="X25" s="14" t="str">
        <f>IF('EDT-2niveaux'!I29="O","FRANCAIS"&amp;CHAR(10)&amp;"Orthographe",IF('EDT-2niveaux'!I29="rec","RECREATION",IF('EDT-2niveaux'!I29="p","Pause méridienne",IF('EDT-2niveaux'!I29="G","FRANCAIS"&amp;CHAR(10)&amp;"Grammaire",IF('EDT-2niveaux'!I29="LC","FRANCAIS"&amp;CHAR(10)&amp;"Lect. et comp.de l'écrit",IF('EDT-2niveaux'!I29="M","MATHEMATIQUES",IF('EDT-2niveaux'!I29="CLA","FRANCAIS"&amp;CHAR(10)&amp;"Culture litt. et art.",IF('EDT-2niveaux'!I29="F","FRANCAIS",IF('EDT-2niveaux'!I29="E","FRANCAIS"&amp;CHAR(10)&amp;"Ecriture",IF('EDT-2niveaux'!I29="L","FRANCAIS"&amp;CHAR(10)&amp;"Lexique",IF('EDT-2niveaux'!I29="LO","FRANCAIS"&amp;CHAR(10)&amp;"Langage oral",IF('EDT-2niveaux'!I29="CM","MATHEMATIQUES"&amp;CHAR(10)&amp;"Calcul mental",IF('EDT-2niveaux'!I29="EG","MATHEMATIQUES"&amp;CHAR(10)&amp;"Espace et Géométrie",IF('EDT-2niveaux'!I29="NC","MATHEMATIQUES"&amp;CHAR(10)&amp;"Nombres et calculs",IF('EDT-2niveaux'!I29="GM","MATHEMATIQUES"&amp;CHAR(10)&amp;"Grand. et mes.",IF('EDT-2niveaux'!I29="S","Sciences et technologie",IF('EDT-2niveaux'!I29="H","Histoire",IF('EDT-2niveaux'!I29="Geo","Géographie",IF('EDT-2niveaux'!I29="EMC","Enseig. mor. et civ.",IF('EDT-2niveaux'!I29="EPS","Educ. phys. et sportive",IF('EDT-2niveaux'!I29="EM","Educ. musicale",IF('EDT-2niveaux'!I29="AP","Arts plastiques",IF('EDT-2niveaux'!I29="HDA","Hist. des arts",IF('EDT-2niveaux'!I29="QM","Questionner le monde",IF('EDT-2niveaux'!I29="LV","Langue vivante",IF('EDT-2niveaux'!I29="APC","APC",""))))))))))))))))))))))))))</f>
        <v/>
      </c>
      <c r="Y25" s="14" t="str">
        <f t="shared" si="7"/>
        <v/>
      </c>
      <c r="Z25" s="101">
        <f>'EDT-2niveaux'!J29</f>
        <v>0</v>
      </c>
      <c r="AA25" s="14" t="str">
        <f>IF('EDT-2niveaux'!J29="O","FRANCAIS"&amp;CHAR(10)&amp;"Orthographe",IF('EDT-2niveaux'!J29="rec","RECREATION",IF('EDT-2niveaux'!J29="p","Pause méridienne",IF('EDT-2niveaux'!J29="G","FRANCAIS"&amp;CHAR(10)&amp;"Grammaire",IF('EDT-2niveaux'!J29="LC","FRANCAIS"&amp;CHAR(10)&amp;"Lect. et comp.de l'écrit",IF('EDT-2niveaux'!J29="M","MATHEMATIQUES",IF('EDT-2niveaux'!J29="CLA","FRANCAIS"&amp;CHAR(10)&amp;"Culture littéraire et artistiqueCulture litt. et art.",IF('EDT-2niveaux'!J29="F","FRANCAIS",IF('EDT-2niveaux'!J29="E","FRANCAIS"&amp;CHAR(10)&amp;"Ecriture",IF('EDT-2niveaux'!J29="L","FRANCAIS"&amp;CHAR(10)&amp;"Lexique",IF('EDT-2niveaux'!J29="LO","FRANCAIS"&amp;CHAR(10)&amp;"Langage oral",IF('EDT-2niveaux'!J29="CM","MATHEMATIQUES"&amp;CHAR(10)&amp;"Calcul mental",IF('EDT-2niveaux'!J29="EG","MATHEMATIQUES"&amp;CHAR(10)&amp;"Espace et Géométrie",IF('EDT-2niveaux'!J29="NC","MATHEMATIQUES"&amp;CHAR(10)&amp;"Nombres et calculs",IF('EDT-2niveaux'!J29="GM","MATHEMATIQUES"&amp;CHAR(10)&amp;"Grand. et mes.",IF('EDT-2niveaux'!J29="S","Sciences et technologie",IF('EDT-2niveaux'!J29="H","Histoire",IF('EDT-2niveaux'!J29="Geo","Géographie",IF('EDT-2niveaux'!J29="EMC","Enseig. mor. et civ.",IF('EDT-2niveaux'!J29="EPS","Educ. phys. et sportive",IF('EDT-2niveaux'!J29="EM","Educ. musicale",IF('EDT-2niveaux'!J29="AP","Arts plastiques",IF('EDT-2niveaux'!J29="HDA","Hist. des arts",IF('EDT-2niveaux'!J29="QM","Questionner le monde",IF('EDT-2niveaux'!J29="LV","Langue vivante",IF('EDT-2niveaux'!J29="APC","APC",""))))))))))))))))))))))))))</f>
        <v/>
      </c>
      <c r="AB25" s="49" t="str">
        <f t="shared" si="8"/>
        <v/>
      </c>
      <c r="AC25" s="101">
        <f>'EDT-2niveaux'!K29</f>
        <v>0</v>
      </c>
      <c r="AD25" s="14" t="str">
        <f>IF('EDT-2niveaux'!K29="O","FRANCAIS"&amp;CHAR(10)&amp;"Orthographe",IF('EDT-2niveaux'!K29="rec","RECREATION",IF('EDT-2niveaux'!K29="p","Pause méridienne",IF('EDT-2niveaux'!K29="G","FRANCAIS"&amp;CHAR(10)&amp;"Grammaire",IF('EDT-2niveaux'!K29="LC","FRANCAIS"&amp;CHAR(10)&amp;"Lect. et comp.de l'écrit",IF('EDT-2niveaux'!K29="M","MATHEMATIQUES",IF('EDT-2niveaux'!K29="CLA","FRANCAIS"&amp;CHAR(10)&amp;"Culture litt. et art.",IF('EDT-2niveaux'!K29="F","FRANCAIS",IF('EDT-2niveaux'!K29="E","FRANCAIS"&amp;CHAR(10)&amp;"Ecriture",IF('EDT-2niveaux'!K29="L","FRANCAIS"&amp;CHAR(10)&amp;"Lexique",IF('EDT-2niveaux'!K29="LO","FRANCAIS"&amp;CHAR(10)&amp;"Langage oral",IF('EDT-2niveaux'!K29="CM","MATHEMATIQUES"&amp;CHAR(10)&amp;"Calcul mental",IF('EDT-2niveaux'!K29="EG","MATHEMATIQUES"&amp;CHAR(10)&amp;"Espace et Géométrie",IF('EDT-2niveaux'!K29="NC","MATHEMATIQUES"&amp;CHAR(10)&amp;"Nombres et calculs",IF('EDT-2niveaux'!K29="GM","MATHEMATIQUES"&amp;CHAR(10)&amp;"Grand. et mes.",IF('EDT-2niveaux'!K29="S","Sciences et technologie",IF('EDT-2niveaux'!K29="H","Histoire",IF('EDT-2niveaux'!K29="Geo","Géographie",IF('EDT-2niveaux'!K29="EMC","Enseig. mor. et civ.",IF('EDT-2niveaux'!K29="EPS","Educ. phys. et sportive",IF('EDT-2niveaux'!K29="EM","Educ. musicale",IF('EDT-2niveaux'!K29="AP","Arts plastiques",IF('EDT-2niveaux'!K29="HDA","Hist. des arts",IF('EDT-2niveaux'!K29="QM","Questionner le monde",IF('EDT-2niveaux'!K29="LV","Langue vivante",IF('EDT-2niveaux'!K29="APC","APC",""))))))))))))))))))))))))))</f>
        <v/>
      </c>
      <c r="AE25" s="49" t="str">
        <f t="shared" si="9"/>
        <v/>
      </c>
      <c r="AG25" s="44" t="s">
        <v>126</v>
      </c>
      <c r="AH25" s="165">
        <f>COUNTIF(B$4:B$150,$AG25)*'POUR COMMENCER'!$H$29</f>
        <v>0</v>
      </c>
      <c r="AI25" s="165">
        <f>COUNTIF(H$4:H$150,$AG25)*'POUR COMMENCER'!$H$29</f>
        <v>0</v>
      </c>
      <c r="AJ25" s="165">
        <f>COUNTIF(N$4:N$150,$AG25)*'POUR COMMENCER'!$H$29</f>
        <v>0</v>
      </c>
      <c r="AK25" s="165">
        <f>COUNTIF(T$4:T$150,$AG25)*'POUR COMMENCER'!$H$29</f>
        <v>0</v>
      </c>
      <c r="AL25" s="165">
        <f>COUNTIF(Z$4:Z$150,$AG25)*'POUR COMMENCER'!$H$29</f>
        <v>0</v>
      </c>
      <c r="AM25" s="56">
        <f>SUM(AH25:AL25)</f>
        <v>0</v>
      </c>
      <c r="AN25" s="197">
        <f>COUNTIF(E$4:E$150,$AG25)*'POUR COMMENCER'!$H$29</f>
        <v>0</v>
      </c>
      <c r="AO25" s="165">
        <f>COUNTIF(K$4:K$150,$AG25)*'POUR COMMENCER'!$H$29</f>
        <v>0</v>
      </c>
      <c r="AP25" s="165">
        <f>COUNTIF(Q$4:Q$150,$AG25)*'POUR COMMENCER'!$H$29</f>
        <v>0</v>
      </c>
      <c r="AQ25" s="165">
        <f>COUNTIF(W$4:W$150,$AG25)*'POUR COMMENCER'!$H$29</f>
        <v>0</v>
      </c>
      <c r="AR25" s="165">
        <f>COUNTIF(AC$4:AC$150,$AG25)*'POUR COMMENCER'!$H$29</f>
        <v>0</v>
      </c>
      <c r="AS25" s="52">
        <f>SUM(AN25:AR25)</f>
        <v>0</v>
      </c>
      <c r="AU25" s="2">
        <f>SUM(AM4,AM11,AM22,AM27,AM30,AM34,AM40,AM43)</f>
        <v>0</v>
      </c>
    </row>
    <row r="26" spans="1:47" x14ac:dyDescent="0.3">
      <c r="A26" s="4" t="e">
        <f>IF('POUR COMMENCER'!$E$14&gt;=A25,A25+'POUR COMMENCER'!$H$29,"")</f>
        <v>#VALUE!</v>
      </c>
      <c r="B26" s="101">
        <f>'EDT-2niveaux'!B30</f>
        <v>0</v>
      </c>
      <c r="C26" s="14" t="str">
        <f>IF('EDT-2niveaux'!B30="O","FRANCAIS"&amp;CHAR(10)&amp;"Orthographe",IF('EDT-2niveaux'!B30="rec","RECREATION",IF('EDT-2niveaux'!B30="p","Pause méridienne",IF('EDT-2niveaux'!B30="G","FRANCAIS"&amp;CHAR(10)&amp;"Grammaire",IF('EDT-2niveaux'!B30="LC","FRANCAIS"&amp;CHAR(10)&amp;"Lect. et comp.de l'écrit",IF('EDT-2niveaux'!B30="M","MATHEMATIQUES",IF('EDT-2niveaux'!B30="CLA","FRANCAIS"&amp;CHAR(10)&amp;"Culture litt. et art.",IF('EDT-2niveaux'!B30="F","FRANCAIS",IF('EDT-2niveaux'!B30="E","FRANCAIS"&amp;CHAR(10)&amp;"Ecriture",IF('EDT-2niveaux'!B30="L","FRANCAIS"&amp;CHAR(10)&amp;"Lexique",IF('EDT-2niveaux'!B30="LO","FRANCAIS"&amp;CHAR(10)&amp;"Langage oral",IF('EDT-2niveaux'!B30="CM","MATHEMATIQUES"&amp;CHAR(10)&amp;"Calcul mental",IF('EDT-2niveaux'!B30="EG","MATHEMATIQUES"&amp;CHAR(10)&amp;"Espace et Géométrie",IF('EDT-2niveaux'!B30="NC","MATHEMATIQUES"&amp;CHAR(10)&amp;"Nombres et calculs",IF('EDT-2niveaux'!B30="GM","MATHEMATIQUES"&amp;CHAR(10)&amp;"Grand. et mes.",IF('EDT-2niveaux'!B30="S","Sciences et technologie",IF('EDT-2niveaux'!B30="H","Histoire",IF('EDT-2niveaux'!B30="Geo","Géographie",IF('EDT-2niveaux'!B30="EMC","Enseig. mor. et civ.",IF('EDT-2niveaux'!B30="EPS","Educ. phys. et sportive",IF('EDT-2niveaux'!B30="EM","Educ. musicale",IF('EDT-2niveaux'!B30="AP","Arts plastiques",IF('EDT-2niveaux'!B30="HDA","Hist. des arts",IF('EDT-2niveaux'!B30="QM","Questionner le monde",IF('EDT-2niveaux'!B30="LV","Langue vivante",IF('EDT-2niveaux'!B30="APC","APC",""))))))))))))))))))))))))))</f>
        <v/>
      </c>
      <c r="D26" s="14" t="str">
        <f t="shared" si="0"/>
        <v/>
      </c>
      <c r="E26" s="101">
        <f>'EDT-2niveaux'!C30</f>
        <v>0</v>
      </c>
      <c r="F26" s="14" t="str">
        <f>IF('EDT-2niveaux'!C30="O","FRANCAIS"&amp;CHAR(10)&amp;"Orthographe",IF('EDT-2niveaux'!C30="rec","RECREATION",IF('EDT-2niveaux'!C30="p","Pause méridienne",IF('EDT-2niveaux'!C30="G","FRANCAIS"&amp;CHAR(10)&amp;"Grammaire",IF('EDT-2niveaux'!C30="LC","FRANCAIS"&amp;CHAR(10)&amp;"Lect. et comp.de l'écrit",IF('EDT-2niveaux'!C30="M","MATHEMATIQUES",IF('EDT-2niveaux'!C30="CLA","FRANCAIS"&amp;CHAR(10)&amp;"Culture littéraire et artistiqueCulture litt. et art.",IF('EDT-2niveaux'!C30="F","FRANCAIS",IF('EDT-2niveaux'!C30="E","FRANCAIS"&amp;CHAR(10)&amp;"Ecriture",IF('EDT-2niveaux'!C30="L","FRANCAIS"&amp;CHAR(10)&amp;"Lexique",IF('EDT-2niveaux'!C30="LO","FRANCAIS"&amp;CHAR(10)&amp;"Langage oral",IF('EDT-2niveaux'!C30="CM","MATHEMATIQUES"&amp;CHAR(10)&amp;"Calcul mental",IF('EDT-2niveaux'!C30="EG","MATHEMATIQUES"&amp;CHAR(10)&amp;"Espace et Géométrie",IF('EDT-2niveaux'!C30="NC","MATHEMATIQUES"&amp;CHAR(10)&amp;"Nombres et calculs",IF('EDT-2niveaux'!C30="GM","MATHEMATIQUES"&amp;CHAR(10)&amp;"Grand. et mes.",IF('EDT-2niveaux'!C30="S","Sciences et technologie",IF('EDT-2niveaux'!C30="H","Histoire",IF('EDT-2niveaux'!C30="Geo","Géographie",IF('EDT-2niveaux'!C30="EMC","Enseig. mor. et civ.",IF('EDT-2niveaux'!C30="EPS","Educ. phys. et sportive",IF('EDT-2niveaux'!C30="EM","Educ. musicale",IF('EDT-2niveaux'!C30="AP","Arts plastiques",IF('EDT-2niveaux'!C30="HDA","Hist. des arts",IF('EDT-2niveaux'!C30="QM","Questionner le monde",IF('EDT-2niveaux'!C30="LV","Langue vivante",IF('EDT-2niveaux'!C30="APC","APC",""))))))))))))))))))))))))))</f>
        <v/>
      </c>
      <c r="G26" s="14" t="str">
        <f t="shared" si="1"/>
        <v/>
      </c>
      <c r="H26" s="101">
        <f>'EDT-2niveaux'!D30</f>
        <v>0</v>
      </c>
      <c r="I26" s="14" t="str">
        <f>IF('EDT-2niveaux'!D30="O","FRANCAIS"&amp;CHAR(10)&amp;"Orthographe",IF('EDT-2niveaux'!D30="rec","RECREATION",IF('EDT-2niveaux'!D30="p","Pause méridienne",IF('EDT-2niveaux'!D30="G","FRANCAIS"&amp;CHAR(10)&amp;"Grammaire",IF('EDT-2niveaux'!D30="LC","FRANCAIS"&amp;CHAR(10)&amp;"Lect. et comp.de l'écrit",IF('EDT-2niveaux'!D30="M","MATHEMATIQUES",IF('EDT-2niveaux'!D30="CLA","FRANCAIS"&amp;CHAR(10)&amp;"Culture litt. et art.",IF('EDT-2niveaux'!D30="F","FRANCAIS",IF('EDT-2niveaux'!D30="E","FRANCAIS"&amp;CHAR(10)&amp;"Ecriture",IF('EDT-2niveaux'!D30="L","FRANCAIS"&amp;CHAR(10)&amp;"Lexique",IF('EDT-2niveaux'!D30="LO","FRANCAIS"&amp;CHAR(10)&amp;"Langage oral",IF('EDT-2niveaux'!D30="CM","MATHEMATIQUES"&amp;CHAR(10)&amp;"Calcul mental",IF('EDT-2niveaux'!D30="EG","MATHEMATIQUES"&amp;CHAR(10)&amp;"Espace et Géométrie",IF('EDT-2niveaux'!D30="NC","MATHEMATIQUES"&amp;CHAR(10)&amp;"Nombres et calculs",IF('EDT-2niveaux'!D30="GM","MATHEMATIQUES"&amp;CHAR(10)&amp;"Grand. et mes.",IF('EDT-2niveaux'!D30="S","Sciences et technologie",IF('EDT-2niveaux'!D30="H","Histoire",IF('EDT-2niveaux'!D30="Geo","Géographie",IF('EDT-2niveaux'!D30="EMC","Enseig. mor. et civ.",IF('EDT-2niveaux'!D30="EPS","Educ. phys. et sportive",IF('EDT-2niveaux'!D30="EM","Educ. musicale",IF('EDT-2niveaux'!D30="AP","Arts plastiques",IF('EDT-2niveaux'!D30="HDA","Hist. des arts",IF('EDT-2niveaux'!D30="QM","Questionner le monde",IF('EDT-2niveaux'!D30="LV","Langue vivante",IF('EDT-2niveaux'!D30="APC","APC",""))))))))))))))))))))))))))</f>
        <v/>
      </c>
      <c r="J26" s="14" t="str">
        <f t="shared" si="2"/>
        <v/>
      </c>
      <c r="K26" s="101">
        <f>'EDT-2niveaux'!E30</f>
        <v>0</v>
      </c>
      <c r="L26" s="14" t="str">
        <f>IF('EDT-2niveaux'!E30="O","FRANCAIS"&amp;CHAR(10)&amp;"Orthographe",IF('EDT-2niveaux'!E30="rec","RECREATION",IF('EDT-2niveaux'!E30="p","Pause méridienne",IF('EDT-2niveaux'!E30="G","FRANCAIS"&amp;CHAR(10)&amp;"Grammaire",IF('EDT-2niveaux'!E30="LC","FRANCAIS"&amp;CHAR(10)&amp;"Lect. et comp.de l'écrit",IF('EDT-2niveaux'!E30="M","MATHEMATIQUES",IF('EDT-2niveaux'!E30="CLA","FRANCAIS"&amp;CHAR(10)&amp;"Culture litt. et art.",IF('EDT-2niveaux'!E30="F","FRANCAIS",IF('EDT-2niveaux'!E30="E","FRANCAIS"&amp;CHAR(10)&amp;"Ecriture",IF('EDT-2niveaux'!E30="L","FRANCAIS"&amp;CHAR(10)&amp;"Lexique",IF('EDT-2niveaux'!E30="LO","FRANCAIS"&amp;CHAR(10)&amp;"Langage oral",IF('EDT-2niveaux'!E30="CM","MATHEMATIQUES"&amp;CHAR(10)&amp;"Calcul mental",IF('EDT-2niveaux'!E30="EG","MATHEMATIQUES"&amp;CHAR(10)&amp;"Espace et Géométrie",IF('EDT-2niveaux'!E30="NC","MATHEMATIQUES"&amp;CHAR(10)&amp;"Nombres et calculs",IF('EDT-2niveaux'!E30="GM","MATHEMATIQUES"&amp;CHAR(10)&amp;"Grand. et mes.",IF('EDT-2niveaux'!E30="S","Sciences et technologie",IF('EDT-2niveaux'!E30="H","Histoire",IF('EDT-2niveaux'!E30="Geo","Géographie",IF('EDT-2niveaux'!E30="EMC","Enseig. mor. et civ.",IF('EDT-2niveaux'!E30="EPS","Educ. phys. et sportive",IF('EDT-2niveaux'!E30="EM","Educ. musicale",IF('EDT-2niveaux'!E30="AP","Arts plastiques",IF('EDT-2niveaux'!E30="HDA","Hist. des arts",IF('EDT-2niveaux'!E30="QM","Questionner le monde",IF('EDT-2niveaux'!E30="LV","Langue vivante",IF('EDT-2niveaux'!E30="APC","APC",""))))))))))))))))))))))))))</f>
        <v/>
      </c>
      <c r="M26" s="14" t="str">
        <f t="shared" si="3"/>
        <v/>
      </c>
      <c r="N26" s="101">
        <f>'EDT-2niveaux'!F30</f>
        <v>0</v>
      </c>
      <c r="O26" s="14" t="str">
        <f>IF('EDT-2niveaux'!F30="O","FRANCAIS"&amp;CHAR(10)&amp;"Orthographe",IF('EDT-2niveaux'!F30="rec","RECREATION",IF('EDT-2niveaux'!F30="p","Pause méridienne",IF('EDT-2niveaux'!F30="G","FRANCAIS"&amp;CHAR(10)&amp;"Grammaire",IF('EDT-2niveaux'!F30="LC","FRANCAIS"&amp;CHAR(10)&amp;"Lect. et comp.de l'écrit",IF('EDT-2niveaux'!F30="M","MATHEMATIQUES",IF('EDT-2niveaux'!F30="CLA","FRANCAIS"&amp;CHAR(10)&amp;"Culture litt. et art.",IF('EDT-2niveaux'!F30="F","FRANCAIS",IF('EDT-2niveaux'!F30="E","FRANCAIS"&amp;CHAR(10)&amp;"Ecriture",IF('EDT-2niveaux'!F30="L","FRANCAIS"&amp;CHAR(10)&amp;"Lexique",IF('EDT-2niveaux'!F30="LO","FRANCAIS"&amp;CHAR(10)&amp;"Langage oral",IF('EDT-2niveaux'!F30="CM","MATHEMATIQUES"&amp;CHAR(10)&amp;"Calcul mental",IF('EDT-2niveaux'!F30="EG","MATHEMATIQUES"&amp;CHAR(10)&amp;"Espace et Géométrie",IF('EDT-2niveaux'!F30="NC","MATHEMATIQUES"&amp;CHAR(10)&amp;"Nombres et calculs",IF('EDT-2niveaux'!F30="GM","MATHEMATIQUES"&amp;CHAR(10)&amp;"Grand. et mes.",IF('EDT-2niveaux'!F30="S","Sciences et technologie",IF('EDT-2niveaux'!F30="H","Histoire",IF('EDT-2niveaux'!F30="Geo","Géographie",IF('EDT-2niveaux'!F30="EMC","Enseig. mor. et civ.",IF('EDT-2niveaux'!F30="EPS","Educ. phys. et sportive",IF('EDT-2niveaux'!F30="EM","Educ. musicale",IF('EDT-2niveaux'!F30="AP","Arts plastiques",IF('EDT-2niveaux'!F30="HDA","Hist. des arts",IF('EDT-2niveaux'!F30="QM","Questionner le monde",IF('EDT-2niveaux'!F30="LV","Langue vivante",IF('EDT-2niveaux'!F30="APC","APC",""))))))))))))))))))))))))))</f>
        <v/>
      </c>
      <c r="P26" s="14" t="str">
        <f t="shared" si="4"/>
        <v/>
      </c>
      <c r="Q26" s="101">
        <f>'EDT-2niveaux'!G30</f>
        <v>0</v>
      </c>
      <c r="R26" s="14" t="str">
        <f>IF('EDT-2niveaux'!G30="O","FRANCAIS"&amp;CHAR(10)&amp;"Orthographe",IF('EDT-2niveaux'!G30="rec","RECREATION",IF('EDT-2niveaux'!G30="p","Pause méridienne",IF('EDT-2niveaux'!G30="G","FRANCAIS"&amp;CHAR(10)&amp;"Grammaire",IF('EDT-2niveaux'!G30="LC","FRANCAIS"&amp;CHAR(10)&amp;"Lect. et comp.de l'écrit",IF('EDT-2niveaux'!G30="M","MATHEMATIQUES",IF('EDT-2niveaux'!G30="CLA","FRANCAIS"&amp;CHAR(10)&amp;"Culture litt. et art.",IF('EDT-2niveaux'!G30="F","FRANCAIS",IF('EDT-2niveaux'!G30="E","FRANCAIS"&amp;CHAR(10)&amp;"Ecriture",IF('EDT-2niveaux'!G30="L","FRANCAIS"&amp;CHAR(10)&amp;"Lexique",IF('EDT-2niveaux'!G30="LO","FRANCAIS"&amp;CHAR(10)&amp;"Langage oral",IF('EDT-2niveaux'!G30="CM","MATHEMATIQUES"&amp;CHAR(10)&amp;"Calcul mental",IF('EDT-2niveaux'!G30="EG","MATHEMATIQUES"&amp;CHAR(10)&amp;"Espace et Géométrie",IF('EDT-2niveaux'!G30="NC","MATHEMATIQUES"&amp;CHAR(10)&amp;"Nombres et calculs",IF('EDT-2niveaux'!G30="GM","MATHEMATIQUES"&amp;CHAR(10)&amp;"Grand. et mes.",IF('EDT-2niveaux'!G30="S","Sciences et technologie",IF('EDT-2niveaux'!G30="H","Histoire",IF('EDT-2niveaux'!G30="Geo","Géographie",IF('EDT-2niveaux'!G30="EMC","Enseig. mor. et civ.",IF('EDT-2niveaux'!G30="EPS","Educ. phys. et sportive",IF('EDT-2niveaux'!G30="EM","Educ. musicale",IF('EDT-2niveaux'!G30="AP","Arts plastiques",IF('EDT-2niveaux'!G30="HDA","Hist. des arts",IF('EDT-2niveaux'!G30="QM","Questionner le monde",IF('EDT-2niveaux'!G30="LV","Langue vivante",IF('EDT-2niveaux'!G30="APC","APC",""))))))))))))))))))))))))))</f>
        <v/>
      </c>
      <c r="S26" s="148" t="str">
        <f t="shared" si="5"/>
        <v/>
      </c>
      <c r="T26" s="101">
        <f>'EDT-2niveaux'!H30</f>
        <v>0</v>
      </c>
      <c r="U26" s="14" t="str">
        <f>IF('EDT-2niveaux'!H30="O","FRANCAIS"&amp;CHAR(10)&amp;"Orthographe",IF('EDT-2niveaux'!H30="rec","RECREATION",IF('EDT-2niveaux'!H30="p","Pause méridienne",IF('EDT-2niveaux'!H30="G","FRANCAIS"&amp;CHAR(10)&amp;"Grammaire",IF('EDT-2niveaux'!H30="LC","FRANCAIS"&amp;CHAR(10)&amp;"Lect. et comp.de l'écrit",IF('EDT-2niveaux'!H30="M","MATHEMATIQUES",IF('EDT-2niveaux'!H30="CLA","FRANCAIS"&amp;CHAR(10)&amp;"Culture litt. et art.",IF('EDT-2niveaux'!H30="F","FRANCAIS",IF('EDT-2niveaux'!H30="E","FRANCAIS"&amp;CHAR(10)&amp;"Ecriture",IF('EDT-2niveaux'!H30="L","FRANCAIS"&amp;CHAR(10)&amp;"Lexique",IF('EDT-2niveaux'!H30="LO","FRANCAIS"&amp;CHAR(10)&amp;"Langage oral",IF('EDT-2niveaux'!H30="CM","MATHEMATIQUES"&amp;CHAR(10)&amp;"Calcul mental",IF('EDT-2niveaux'!H30="EG","MATHEMATIQUES"&amp;CHAR(10)&amp;"Espace et Géométrie",IF('EDT-2niveaux'!H30="NC","MATHEMATIQUES"&amp;CHAR(10)&amp;"Nombres et calculs",IF('EDT-2niveaux'!H30="GM","MATHEMATIQUES"&amp;CHAR(10)&amp;"Grand. et mes.",IF('EDT-2niveaux'!H30="S","Sciences et technologie",IF('EDT-2niveaux'!H30="H","Histoire",IF('EDT-2niveaux'!H30="Geo","Géographie",IF('EDT-2niveaux'!H30="EMC","Enseig. mor. et civ.",IF('EDT-2niveaux'!H30="EPS","Educ. phys. et sportive",IF('EDT-2niveaux'!H30="EM","Educ. musicale",IF('EDT-2niveaux'!H30="AP","Arts plastiques",IF('EDT-2niveaux'!H30="HDA","Hist. des arts",IF('EDT-2niveaux'!H30="QM","Questionner le monde",IF('EDT-2niveaux'!H30="LV","Langue vivante",IF('EDT-2niveaux'!H30="APC","APC",""))))))))))))))))))))))))))</f>
        <v/>
      </c>
      <c r="V26" s="14" t="str">
        <f t="shared" si="6"/>
        <v/>
      </c>
      <c r="W26" s="101">
        <f>'EDT-2niveaux'!I30</f>
        <v>0</v>
      </c>
      <c r="X26" s="14" t="str">
        <f>IF('EDT-2niveaux'!I30="O","FRANCAIS"&amp;CHAR(10)&amp;"Orthographe",IF('EDT-2niveaux'!I30="rec","RECREATION",IF('EDT-2niveaux'!I30="p","Pause méridienne",IF('EDT-2niveaux'!I30="G","FRANCAIS"&amp;CHAR(10)&amp;"Grammaire",IF('EDT-2niveaux'!I30="LC","FRANCAIS"&amp;CHAR(10)&amp;"Lect. et comp.de l'écrit",IF('EDT-2niveaux'!I30="M","MATHEMATIQUES",IF('EDT-2niveaux'!I30="CLA","FRANCAIS"&amp;CHAR(10)&amp;"Culture litt. et art.",IF('EDT-2niveaux'!I30="F","FRANCAIS",IF('EDT-2niveaux'!I30="E","FRANCAIS"&amp;CHAR(10)&amp;"Ecriture",IF('EDT-2niveaux'!I30="L","FRANCAIS"&amp;CHAR(10)&amp;"Lexique",IF('EDT-2niveaux'!I30="LO","FRANCAIS"&amp;CHAR(10)&amp;"Langage oral",IF('EDT-2niveaux'!I30="CM","MATHEMATIQUES"&amp;CHAR(10)&amp;"Calcul mental",IF('EDT-2niveaux'!I30="EG","MATHEMATIQUES"&amp;CHAR(10)&amp;"Espace et Géométrie",IF('EDT-2niveaux'!I30="NC","MATHEMATIQUES"&amp;CHAR(10)&amp;"Nombres et calculs",IF('EDT-2niveaux'!I30="GM","MATHEMATIQUES"&amp;CHAR(10)&amp;"Grand. et mes.",IF('EDT-2niveaux'!I30="S","Sciences et technologie",IF('EDT-2niveaux'!I30="H","Histoire",IF('EDT-2niveaux'!I30="Geo","Géographie",IF('EDT-2niveaux'!I30="EMC","Enseig. mor. et civ.",IF('EDT-2niveaux'!I30="EPS","Educ. phys. et sportive",IF('EDT-2niveaux'!I30="EM","Educ. musicale",IF('EDT-2niveaux'!I30="AP","Arts plastiques",IF('EDT-2niveaux'!I30="HDA","Hist. des arts",IF('EDT-2niveaux'!I30="QM","Questionner le monde",IF('EDT-2niveaux'!I30="LV","Langue vivante",IF('EDT-2niveaux'!I30="APC","APC",""))))))))))))))))))))))))))</f>
        <v/>
      </c>
      <c r="Y26" s="14" t="str">
        <f t="shared" si="7"/>
        <v/>
      </c>
      <c r="Z26" s="101">
        <f>'EDT-2niveaux'!J30</f>
        <v>0</v>
      </c>
      <c r="AA26" s="14" t="str">
        <f>IF('EDT-2niveaux'!J30="O","FRANCAIS"&amp;CHAR(10)&amp;"Orthographe",IF('EDT-2niveaux'!J30="rec","RECREATION",IF('EDT-2niveaux'!J30="p","Pause méridienne",IF('EDT-2niveaux'!J30="G","FRANCAIS"&amp;CHAR(10)&amp;"Grammaire",IF('EDT-2niveaux'!J30="LC","FRANCAIS"&amp;CHAR(10)&amp;"Lect. et comp.de l'écrit",IF('EDT-2niveaux'!J30="M","MATHEMATIQUES",IF('EDT-2niveaux'!J30="CLA","FRANCAIS"&amp;CHAR(10)&amp;"Culture littéraire et artistiqueCulture litt. et art.",IF('EDT-2niveaux'!J30="F","FRANCAIS",IF('EDT-2niveaux'!J30="E","FRANCAIS"&amp;CHAR(10)&amp;"Ecriture",IF('EDT-2niveaux'!J30="L","FRANCAIS"&amp;CHAR(10)&amp;"Lexique",IF('EDT-2niveaux'!J30="LO","FRANCAIS"&amp;CHAR(10)&amp;"Langage oral",IF('EDT-2niveaux'!J30="CM","MATHEMATIQUES"&amp;CHAR(10)&amp;"Calcul mental",IF('EDT-2niveaux'!J30="EG","MATHEMATIQUES"&amp;CHAR(10)&amp;"Espace et Géométrie",IF('EDT-2niveaux'!J30="NC","MATHEMATIQUES"&amp;CHAR(10)&amp;"Nombres et calculs",IF('EDT-2niveaux'!J30="GM","MATHEMATIQUES"&amp;CHAR(10)&amp;"Grand. et mes.",IF('EDT-2niveaux'!J30="S","Sciences et technologie",IF('EDT-2niveaux'!J30="H","Histoire",IF('EDT-2niveaux'!J30="Geo","Géographie",IF('EDT-2niveaux'!J30="EMC","Enseig. mor. et civ.",IF('EDT-2niveaux'!J30="EPS","Educ. phys. et sportive",IF('EDT-2niveaux'!J30="EM","Educ. musicale",IF('EDT-2niveaux'!J30="AP","Arts plastiques",IF('EDT-2niveaux'!J30="HDA","Hist. des arts",IF('EDT-2niveaux'!J30="QM","Questionner le monde",IF('EDT-2niveaux'!J30="LV","Langue vivante",IF('EDT-2niveaux'!J30="APC","APC",""))))))))))))))))))))))))))</f>
        <v/>
      </c>
      <c r="AB26" s="49" t="str">
        <f t="shared" si="8"/>
        <v/>
      </c>
      <c r="AC26" s="101">
        <f>'EDT-2niveaux'!K30</f>
        <v>0</v>
      </c>
      <c r="AD26" s="14" t="str">
        <f>IF('EDT-2niveaux'!K30="O","FRANCAIS"&amp;CHAR(10)&amp;"Orthographe",IF('EDT-2niveaux'!K30="rec","RECREATION",IF('EDT-2niveaux'!K30="p","Pause méridienne",IF('EDT-2niveaux'!K30="G","FRANCAIS"&amp;CHAR(10)&amp;"Grammaire",IF('EDT-2niveaux'!K30="LC","FRANCAIS"&amp;CHAR(10)&amp;"Lect. et comp.de l'écrit",IF('EDT-2niveaux'!K30="M","MATHEMATIQUES",IF('EDT-2niveaux'!K30="CLA","FRANCAIS"&amp;CHAR(10)&amp;"Culture litt. et art.",IF('EDT-2niveaux'!K30="F","FRANCAIS",IF('EDT-2niveaux'!K30="E","FRANCAIS"&amp;CHAR(10)&amp;"Ecriture",IF('EDT-2niveaux'!K30="L","FRANCAIS"&amp;CHAR(10)&amp;"Lexique",IF('EDT-2niveaux'!K30="LO","FRANCAIS"&amp;CHAR(10)&amp;"Langage oral",IF('EDT-2niveaux'!K30="CM","MATHEMATIQUES"&amp;CHAR(10)&amp;"Calcul mental",IF('EDT-2niveaux'!K30="EG","MATHEMATIQUES"&amp;CHAR(10)&amp;"Espace et Géométrie",IF('EDT-2niveaux'!K30="NC","MATHEMATIQUES"&amp;CHAR(10)&amp;"Nombres et calculs",IF('EDT-2niveaux'!K30="GM","MATHEMATIQUES"&amp;CHAR(10)&amp;"Grand. et mes.",IF('EDT-2niveaux'!K30="S","Sciences et technologie",IF('EDT-2niveaux'!K30="H","Histoire",IF('EDT-2niveaux'!K30="Geo","Géographie",IF('EDT-2niveaux'!K30="EMC","Enseig. mor. et civ.",IF('EDT-2niveaux'!K30="EPS","Educ. phys. et sportive",IF('EDT-2niveaux'!K30="EM","Educ. musicale",IF('EDT-2niveaux'!K30="AP","Arts plastiques",IF('EDT-2niveaux'!K30="HDA","Hist. des arts",IF('EDT-2niveaux'!K30="QM","Questionner le monde",IF('EDT-2niveaux'!K30="LV","Langue vivante",IF('EDT-2niveaux'!K30="APC","APC",""))))))))))))))))))))))))))</f>
        <v/>
      </c>
      <c r="AE26" s="49" t="str">
        <f t="shared" si="9"/>
        <v/>
      </c>
      <c r="AG26" s="6"/>
      <c r="AH26" s="7"/>
      <c r="AI26" s="7"/>
      <c r="AJ26" s="7"/>
      <c r="AK26" s="7"/>
      <c r="AL26" s="7"/>
      <c r="AM26" s="19"/>
      <c r="AN26" s="19"/>
      <c r="AO26" s="19"/>
      <c r="AP26" s="19"/>
      <c r="AQ26" s="19"/>
      <c r="AR26" s="19"/>
      <c r="AS26" s="54"/>
    </row>
    <row r="27" spans="1:47" x14ac:dyDescent="0.3">
      <c r="A27" s="4" t="e">
        <f>IF('POUR COMMENCER'!$E$14&gt;=A26,A26+'POUR COMMENCER'!$H$29,"")</f>
        <v>#VALUE!</v>
      </c>
      <c r="B27" s="101">
        <f>'EDT-2niveaux'!B31</f>
        <v>0</v>
      </c>
      <c r="C27" s="14" t="str">
        <f>IF('EDT-2niveaux'!B31="O","FRANCAIS"&amp;CHAR(10)&amp;"Orthographe",IF('EDT-2niveaux'!B31="rec","RECREATION",IF('EDT-2niveaux'!B31="p","Pause méridienne",IF('EDT-2niveaux'!B31="G","FRANCAIS"&amp;CHAR(10)&amp;"Grammaire",IF('EDT-2niveaux'!B31="LC","FRANCAIS"&amp;CHAR(10)&amp;"Lect. et comp.de l'écrit",IF('EDT-2niveaux'!B31="M","MATHEMATIQUES",IF('EDT-2niveaux'!B31="CLA","FRANCAIS"&amp;CHAR(10)&amp;"Culture litt. et art.",IF('EDT-2niveaux'!B31="F","FRANCAIS",IF('EDT-2niveaux'!B31="E","FRANCAIS"&amp;CHAR(10)&amp;"Ecriture",IF('EDT-2niveaux'!B31="L","FRANCAIS"&amp;CHAR(10)&amp;"Lexique",IF('EDT-2niveaux'!B31="LO","FRANCAIS"&amp;CHAR(10)&amp;"Langage oral",IF('EDT-2niveaux'!B31="CM","MATHEMATIQUES"&amp;CHAR(10)&amp;"Calcul mental",IF('EDT-2niveaux'!B31="EG","MATHEMATIQUES"&amp;CHAR(10)&amp;"Espace et Géométrie",IF('EDT-2niveaux'!B31="NC","MATHEMATIQUES"&amp;CHAR(10)&amp;"Nombres et calculs",IF('EDT-2niveaux'!B31="GM","MATHEMATIQUES"&amp;CHAR(10)&amp;"Grand. et mes.",IF('EDT-2niveaux'!B31="S","Sciences et technologie",IF('EDT-2niveaux'!B31="H","Histoire",IF('EDT-2niveaux'!B31="Geo","Géographie",IF('EDT-2niveaux'!B31="EMC","Enseig. mor. et civ.",IF('EDT-2niveaux'!B31="EPS","Educ. phys. et sportive",IF('EDT-2niveaux'!B31="EM","Educ. musicale",IF('EDT-2niveaux'!B31="AP","Arts plastiques",IF('EDT-2niveaux'!B31="HDA","Hist. des arts",IF('EDT-2niveaux'!B31="QM","Questionner le monde",IF('EDT-2niveaux'!B31="LV","Langue vivante",IF('EDT-2niveaux'!B31="APC","APC",""))))))))))))))))))))))))))</f>
        <v/>
      </c>
      <c r="D27" s="14" t="str">
        <f t="shared" si="0"/>
        <v/>
      </c>
      <c r="E27" s="101">
        <f>'EDT-2niveaux'!C31</f>
        <v>0</v>
      </c>
      <c r="F27" s="14" t="str">
        <f>IF('EDT-2niveaux'!C31="O","FRANCAIS"&amp;CHAR(10)&amp;"Orthographe",IF('EDT-2niveaux'!C31="rec","RECREATION",IF('EDT-2niveaux'!C31="p","Pause méridienne",IF('EDT-2niveaux'!C31="G","FRANCAIS"&amp;CHAR(10)&amp;"Grammaire",IF('EDT-2niveaux'!C31="LC","FRANCAIS"&amp;CHAR(10)&amp;"Lect. et comp.de l'écrit",IF('EDT-2niveaux'!C31="M","MATHEMATIQUES",IF('EDT-2niveaux'!C31="CLA","FRANCAIS"&amp;CHAR(10)&amp;"Culture littéraire et artistiqueCulture litt. et art.",IF('EDT-2niveaux'!C31="F","FRANCAIS",IF('EDT-2niveaux'!C31="E","FRANCAIS"&amp;CHAR(10)&amp;"Ecriture",IF('EDT-2niveaux'!C31="L","FRANCAIS"&amp;CHAR(10)&amp;"Lexique",IF('EDT-2niveaux'!C31="LO","FRANCAIS"&amp;CHAR(10)&amp;"Langage oral",IF('EDT-2niveaux'!C31="CM","MATHEMATIQUES"&amp;CHAR(10)&amp;"Calcul mental",IF('EDT-2niveaux'!C31="EG","MATHEMATIQUES"&amp;CHAR(10)&amp;"Espace et Géométrie",IF('EDT-2niveaux'!C31="NC","MATHEMATIQUES"&amp;CHAR(10)&amp;"Nombres et calculs",IF('EDT-2niveaux'!C31="GM","MATHEMATIQUES"&amp;CHAR(10)&amp;"Grand. et mes.",IF('EDT-2niveaux'!C31="S","Sciences et technologie",IF('EDT-2niveaux'!C31="H","Histoire",IF('EDT-2niveaux'!C31="Geo","Géographie",IF('EDT-2niveaux'!C31="EMC","Enseig. mor. et civ.",IF('EDT-2niveaux'!C31="EPS","Educ. phys. et sportive",IF('EDT-2niveaux'!C31="EM","Educ. musicale",IF('EDT-2niveaux'!C31="AP","Arts plastiques",IF('EDT-2niveaux'!C31="HDA","Hist. des arts",IF('EDT-2niveaux'!C31="QM","Questionner le monde",IF('EDT-2niveaux'!C31="LV","Langue vivante",IF('EDT-2niveaux'!C31="APC","APC",""))))))))))))))))))))))))))</f>
        <v/>
      </c>
      <c r="G27" s="14" t="str">
        <f t="shared" si="1"/>
        <v/>
      </c>
      <c r="H27" s="101">
        <f>'EDT-2niveaux'!D31</f>
        <v>0</v>
      </c>
      <c r="I27" s="14" t="str">
        <f>IF('EDT-2niveaux'!D31="O","FRANCAIS"&amp;CHAR(10)&amp;"Orthographe",IF('EDT-2niveaux'!D31="rec","RECREATION",IF('EDT-2niveaux'!D31="p","Pause méridienne",IF('EDT-2niveaux'!D31="G","FRANCAIS"&amp;CHAR(10)&amp;"Grammaire",IF('EDT-2niveaux'!D31="LC","FRANCAIS"&amp;CHAR(10)&amp;"Lect. et comp.de l'écrit",IF('EDT-2niveaux'!D31="M","MATHEMATIQUES",IF('EDT-2niveaux'!D31="CLA","FRANCAIS"&amp;CHAR(10)&amp;"Culture litt. et art.",IF('EDT-2niveaux'!D31="F","FRANCAIS",IF('EDT-2niveaux'!D31="E","FRANCAIS"&amp;CHAR(10)&amp;"Ecriture",IF('EDT-2niveaux'!D31="L","FRANCAIS"&amp;CHAR(10)&amp;"Lexique",IF('EDT-2niveaux'!D31="LO","FRANCAIS"&amp;CHAR(10)&amp;"Langage oral",IF('EDT-2niveaux'!D31="CM","MATHEMATIQUES"&amp;CHAR(10)&amp;"Calcul mental",IF('EDT-2niveaux'!D31="EG","MATHEMATIQUES"&amp;CHAR(10)&amp;"Espace et Géométrie",IF('EDT-2niveaux'!D31="NC","MATHEMATIQUES"&amp;CHAR(10)&amp;"Nombres et calculs",IF('EDT-2niveaux'!D31="GM","MATHEMATIQUES"&amp;CHAR(10)&amp;"Grand. et mes.",IF('EDT-2niveaux'!D31="S","Sciences et technologie",IF('EDT-2niveaux'!D31="H","Histoire",IF('EDT-2niveaux'!D31="Geo","Géographie",IF('EDT-2niveaux'!D31="EMC","Enseig. mor. et civ.",IF('EDT-2niveaux'!D31="EPS","Educ. phys. et sportive",IF('EDT-2niveaux'!D31="EM","Educ. musicale",IF('EDT-2niveaux'!D31="AP","Arts plastiques",IF('EDT-2niveaux'!D31="HDA","Hist. des arts",IF('EDT-2niveaux'!D31="QM","Questionner le monde",IF('EDT-2niveaux'!D31="LV","Langue vivante",IF('EDT-2niveaux'!D31="APC","APC",""))))))))))))))))))))))))))</f>
        <v/>
      </c>
      <c r="J27" s="14" t="str">
        <f t="shared" si="2"/>
        <v/>
      </c>
      <c r="K27" s="101">
        <f>'EDT-2niveaux'!E31</f>
        <v>0</v>
      </c>
      <c r="L27" s="14" t="str">
        <f>IF('EDT-2niveaux'!E31="O","FRANCAIS"&amp;CHAR(10)&amp;"Orthographe",IF('EDT-2niveaux'!E31="rec","RECREATION",IF('EDT-2niveaux'!E31="p","Pause méridienne",IF('EDT-2niveaux'!E31="G","FRANCAIS"&amp;CHAR(10)&amp;"Grammaire",IF('EDT-2niveaux'!E31="LC","FRANCAIS"&amp;CHAR(10)&amp;"Lect. et comp.de l'écrit",IF('EDT-2niveaux'!E31="M","MATHEMATIQUES",IF('EDT-2niveaux'!E31="CLA","FRANCAIS"&amp;CHAR(10)&amp;"Culture litt. et art.",IF('EDT-2niveaux'!E31="F","FRANCAIS",IF('EDT-2niveaux'!E31="E","FRANCAIS"&amp;CHAR(10)&amp;"Ecriture",IF('EDT-2niveaux'!E31="L","FRANCAIS"&amp;CHAR(10)&amp;"Lexique",IF('EDT-2niveaux'!E31="LO","FRANCAIS"&amp;CHAR(10)&amp;"Langage oral",IF('EDT-2niveaux'!E31="CM","MATHEMATIQUES"&amp;CHAR(10)&amp;"Calcul mental",IF('EDT-2niveaux'!E31="EG","MATHEMATIQUES"&amp;CHAR(10)&amp;"Espace et Géométrie",IF('EDT-2niveaux'!E31="NC","MATHEMATIQUES"&amp;CHAR(10)&amp;"Nombres et calculs",IF('EDT-2niveaux'!E31="GM","MATHEMATIQUES"&amp;CHAR(10)&amp;"Grand. et mes.",IF('EDT-2niveaux'!E31="S","Sciences et technologie",IF('EDT-2niveaux'!E31="H","Histoire",IF('EDT-2niveaux'!E31="Geo","Géographie",IF('EDT-2niveaux'!E31="EMC","Enseig. mor. et civ.",IF('EDT-2niveaux'!E31="EPS","Educ. phys. et sportive",IF('EDT-2niveaux'!E31="EM","Educ. musicale",IF('EDT-2niveaux'!E31="AP","Arts plastiques",IF('EDT-2niveaux'!E31="HDA","Hist. des arts",IF('EDT-2niveaux'!E31="QM","Questionner le monde",IF('EDT-2niveaux'!E31="LV","Langue vivante",IF('EDT-2niveaux'!E31="APC","APC",""))))))))))))))))))))))))))</f>
        <v/>
      </c>
      <c r="M27" s="14" t="str">
        <f t="shared" si="3"/>
        <v/>
      </c>
      <c r="N27" s="101">
        <f>'EDT-2niveaux'!F31</f>
        <v>0</v>
      </c>
      <c r="O27" s="14" t="str">
        <f>IF('EDT-2niveaux'!F31="O","FRANCAIS"&amp;CHAR(10)&amp;"Orthographe",IF('EDT-2niveaux'!F31="rec","RECREATION",IF('EDT-2niveaux'!F31="p","Pause méridienne",IF('EDT-2niveaux'!F31="G","FRANCAIS"&amp;CHAR(10)&amp;"Grammaire",IF('EDT-2niveaux'!F31="LC","FRANCAIS"&amp;CHAR(10)&amp;"Lect. et comp.de l'écrit",IF('EDT-2niveaux'!F31="M","MATHEMATIQUES",IF('EDT-2niveaux'!F31="CLA","FRANCAIS"&amp;CHAR(10)&amp;"Culture litt. et art.",IF('EDT-2niveaux'!F31="F","FRANCAIS",IF('EDT-2niveaux'!F31="E","FRANCAIS"&amp;CHAR(10)&amp;"Ecriture",IF('EDT-2niveaux'!F31="L","FRANCAIS"&amp;CHAR(10)&amp;"Lexique",IF('EDT-2niveaux'!F31="LO","FRANCAIS"&amp;CHAR(10)&amp;"Langage oral",IF('EDT-2niveaux'!F31="CM","MATHEMATIQUES"&amp;CHAR(10)&amp;"Calcul mental",IF('EDT-2niveaux'!F31="EG","MATHEMATIQUES"&amp;CHAR(10)&amp;"Espace et Géométrie",IF('EDT-2niveaux'!F31="NC","MATHEMATIQUES"&amp;CHAR(10)&amp;"Nombres et calculs",IF('EDT-2niveaux'!F31="GM","MATHEMATIQUES"&amp;CHAR(10)&amp;"Grand. et mes.",IF('EDT-2niveaux'!F31="S","Sciences et technologie",IF('EDT-2niveaux'!F31="H","Histoire",IF('EDT-2niveaux'!F31="Geo","Géographie",IF('EDT-2niveaux'!F31="EMC","Enseig. mor. et civ.",IF('EDT-2niveaux'!F31="EPS","Educ. phys. et sportive",IF('EDT-2niveaux'!F31="EM","Educ. musicale",IF('EDT-2niveaux'!F31="AP","Arts plastiques",IF('EDT-2niveaux'!F31="HDA","Hist. des arts",IF('EDT-2niveaux'!F31="QM","Questionner le monde",IF('EDT-2niveaux'!F31="LV","Langue vivante",IF('EDT-2niveaux'!F31="APC","APC",""))))))))))))))))))))))))))</f>
        <v/>
      </c>
      <c r="P27" s="14" t="str">
        <f t="shared" si="4"/>
        <v/>
      </c>
      <c r="Q27" s="101">
        <f>'EDT-2niveaux'!G31</f>
        <v>0</v>
      </c>
      <c r="R27" s="14" t="str">
        <f>IF('EDT-2niveaux'!G31="O","FRANCAIS"&amp;CHAR(10)&amp;"Orthographe",IF('EDT-2niveaux'!G31="rec","RECREATION",IF('EDT-2niveaux'!G31="p","Pause méridienne",IF('EDT-2niveaux'!G31="G","FRANCAIS"&amp;CHAR(10)&amp;"Grammaire",IF('EDT-2niveaux'!G31="LC","FRANCAIS"&amp;CHAR(10)&amp;"Lect. et comp.de l'écrit",IF('EDT-2niveaux'!G31="M","MATHEMATIQUES",IF('EDT-2niveaux'!G31="CLA","FRANCAIS"&amp;CHAR(10)&amp;"Culture litt. et art.",IF('EDT-2niveaux'!G31="F","FRANCAIS",IF('EDT-2niveaux'!G31="E","FRANCAIS"&amp;CHAR(10)&amp;"Ecriture",IF('EDT-2niveaux'!G31="L","FRANCAIS"&amp;CHAR(10)&amp;"Lexique",IF('EDT-2niveaux'!G31="LO","FRANCAIS"&amp;CHAR(10)&amp;"Langage oral",IF('EDT-2niveaux'!G31="CM","MATHEMATIQUES"&amp;CHAR(10)&amp;"Calcul mental",IF('EDT-2niveaux'!G31="EG","MATHEMATIQUES"&amp;CHAR(10)&amp;"Espace et Géométrie",IF('EDT-2niveaux'!G31="NC","MATHEMATIQUES"&amp;CHAR(10)&amp;"Nombres et calculs",IF('EDT-2niveaux'!G31="GM","MATHEMATIQUES"&amp;CHAR(10)&amp;"Grand. et mes.",IF('EDT-2niveaux'!G31="S","Sciences et technologie",IF('EDT-2niveaux'!G31="H","Histoire",IF('EDT-2niveaux'!G31="Geo","Géographie",IF('EDT-2niveaux'!G31="EMC","Enseig. mor. et civ.",IF('EDT-2niveaux'!G31="EPS","Educ. phys. et sportive",IF('EDT-2niveaux'!G31="EM","Educ. musicale",IF('EDT-2niveaux'!G31="AP","Arts plastiques",IF('EDT-2niveaux'!G31="HDA","Hist. des arts",IF('EDT-2niveaux'!G31="QM","Questionner le monde",IF('EDT-2niveaux'!G31="LV","Langue vivante",IF('EDT-2niveaux'!G31="APC","APC",""))))))))))))))))))))))))))</f>
        <v/>
      </c>
      <c r="S27" s="148" t="str">
        <f t="shared" si="5"/>
        <v/>
      </c>
      <c r="T27" s="101">
        <f>'EDT-2niveaux'!H31</f>
        <v>0</v>
      </c>
      <c r="U27" s="14" t="str">
        <f>IF('EDT-2niveaux'!H31="O","FRANCAIS"&amp;CHAR(10)&amp;"Orthographe",IF('EDT-2niveaux'!H31="rec","RECREATION",IF('EDT-2niveaux'!H31="p","Pause méridienne",IF('EDT-2niveaux'!H31="G","FRANCAIS"&amp;CHAR(10)&amp;"Grammaire",IF('EDT-2niveaux'!H31="LC","FRANCAIS"&amp;CHAR(10)&amp;"Lect. et comp.de l'écrit",IF('EDT-2niveaux'!H31="M","MATHEMATIQUES",IF('EDT-2niveaux'!H31="CLA","FRANCAIS"&amp;CHAR(10)&amp;"Culture litt. et art.",IF('EDT-2niveaux'!H31="F","FRANCAIS",IF('EDT-2niveaux'!H31="E","FRANCAIS"&amp;CHAR(10)&amp;"Ecriture",IF('EDT-2niveaux'!H31="L","FRANCAIS"&amp;CHAR(10)&amp;"Lexique",IF('EDT-2niveaux'!H31="LO","FRANCAIS"&amp;CHAR(10)&amp;"Langage oral",IF('EDT-2niveaux'!H31="CM","MATHEMATIQUES"&amp;CHAR(10)&amp;"Calcul mental",IF('EDT-2niveaux'!H31="EG","MATHEMATIQUES"&amp;CHAR(10)&amp;"Espace et Géométrie",IF('EDT-2niveaux'!H31="NC","MATHEMATIQUES"&amp;CHAR(10)&amp;"Nombres et calculs",IF('EDT-2niveaux'!H31="GM","MATHEMATIQUES"&amp;CHAR(10)&amp;"Grand. et mes.",IF('EDT-2niveaux'!H31="S","Sciences et technologie",IF('EDT-2niveaux'!H31="H","Histoire",IF('EDT-2niveaux'!H31="Geo","Géographie",IF('EDT-2niveaux'!H31="EMC","Enseig. mor. et civ.",IF('EDT-2niveaux'!H31="EPS","Educ. phys. et sportive",IF('EDT-2niveaux'!H31="EM","Educ. musicale",IF('EDT-2niveaux'!H31="AP","Arts plastiques",IF('EDT-2niveaux'!H31="HDA","Hist. des arts",IF('EDT-2niveaux'!H31="QM","Questionner le monde",IF('EDT-2niveaux'!H31="LV","Langue vivante",IF('EDT-2niveaux'!H31="APC","APC",""))))))))))))))))))))))))))</f>
        <v/>
      </c>
      <c r="V27" s="14" t="str">
        <f t="shared" si="6"/>
        <v/>
      </c>
      <c r="W27" s="101">
        <f>'EDT-2niveaux'!I31</f>
        <v>0</v>
      </c>
      <c r="X27" s="14" t="str">
        <f>IF('EDT-2niveaux'!I31="O","FRANCAIS"&amp;CHAR(10)&amp;"Orthographe",IF('EDT-2niveaux'!I31="rec","RECREATION",IF('EDT-2niveaux'!I31="p","Pause méridienne",IF('EDT-2niveaux'!I31="G","FRANCAIS"&amp;CHAR(10)&amp;"Grammaire",IF('EDT-2niveaux'!I31="LC","FRANCAIS"&amp;CHAR(10)&amp;"Lect. et comp.de l'écrit",IF('EDT-2niveaux'!I31="M","MATHEMATIQUES",IF('EDT-2niveaux'!I31="CLA","FRANCAIS"&amp;CHAR(10)&amp;"Culture litt. et art.",IF('EDT-2niveaux'!I31="F","FRANCAIS",IF('EDT-2niveaux'!I31="E","FRANCAIS"&amp;CHAR(10)&amp;"Ecriture",IF('EDT-2niveaux'!I31="L","FRANCAIS"&amp;CHAR(10)&amp;"Lexique",IF('EDT-2niveaux'!I31="LO","FRANCAIS"&amp;CHAR(10)&amp;"Langage oral",IF('EDT-2niveaux'!I31="CM","MATHEMATIQUES"&amp;CHAR(10)&amp;"Calcul mental",IF('EDT-2niveaux'!I31="EG","MATHEMATIQUES"&amp;CHAR(10)&amp;"Espace et Géométrie",IF('EDT-2niveaux'!I31="NC","MATHEMATIQUES"&amp;CHAR(10)&amp;"Nombres et calculs",IF('EDT-2niveaux'!I31="GM","MATHEMATIQUES"&amp;CHAR(10)&amp;"Grand. et mes.",IF('EDT-2niveaux'!I31="S","Sciences et technologie",IF('EDT-2niveaux'!I31="H","Histoire",IF('EDT-2niveaux'!I31="Geo","Géographie",IF('EDT-2niveaux'!I31="EMC","Enseig. mor. et civ.",IF('EDT-2niveaux'!I31="EPS","Educ. phys. et sportive",IF('EDT-2niveaux'!I31="EM","Educ. musicale",IF('EDT-2niveaux'!I31="AP","Arts plastiques",IF('EDT-2niveaux'!I31="HDA","Hist. des arts",IF('EDT-2niveaux'!I31="QM","Questionner le monde",IF('EDT-2niveaux'!I31="LV","Langue vivante",IF('EDT-2niveaux'!I31="APC","APC",""))))))))))))))))))))))))))</f>
        <v/>
      </c>
      <c r="Y27" s="14" t="str">
        <f t="shared" si="7"/>
        <v/>
      </c>
      <c r="Z27" s="101">
        <f>'EDT-2niveaux'!J31</f>
        <v>0</v>
      </c>
      <c r="AA27" s="14" t="str">
        <f>IF('EDT-2niveaux'!J31="O","FRANCAIS"&amp;CHAR(10)&amp;"Orthographe",IF('EDT-2niveaux'!J31="rec","RECREATION",IF('EDT-2niveaux'!J31="p","Pause méridienne",IF('EDT-2niveaux'!J31="G","FRANCAIS"&amp;CHAR(10)&amp;"Grammaire",IF('EDT-2niveaux'!J31="LC","FRANCAIS"&amp;CHAR(10)&amp;"Lect. et comp.de l'écrit",IF('EDT-2niveaux'!J31="M","MATHEMATIQUES",IF('EDT-2niveaux'!J31="CLA","FRANCAIS"&amp;CHAR(10)&amp;"Culture littéraire et artistiqueCulture litt. et art.",IF('EDT-2niveaux'!J31="F","FRANCAIS",IF('EDT-2niveaux'!J31="E","FRANCAIS"&amp;CHAR(10)&amp;"Ecriture",IF('EDT-2niveaux'!J31="L","FRANCAIS"&amp;CHAR(10)&amp;"Lexique",IF('EDT-2niveaux'!J31="LO","FRANCAIS"&amp;CHAR(10)&amp;"Langage oral",IF('EDT-2niveaux'!J31="CM","MATHEMATIQUES"&amp;CHAR(10)&amp;"Calcul mental",IF('EDT-2niveaux'!J31="EG","MATHEMATIQUES"&amp;CHAR(10)&amp;"Espace et Géométrie",IF('EDT-2niveaux'!J31="NC","MATHEMATIQUES"&amp;CHAR(10)&amp;"Nombres et calculs",IF('EDT-2niveaux'!J31="GM","MATHEMATIQUES"&amp;CHAR(10)&amp;"Grand. et mes.",IF('EDT-2niveaux'!J31="S","Sciences et technologie",IF('EDT-2niveaux'!J31="H","Histoire",IF('EDT-2niveaux'!J31="Geo","Géographie",IF('EDT-2niveaux'!J31="EMC","Enseig. mor. et civ.",IF('EDT-2niveaux'!J31="EPS","Educ. phys. et sportive",IF('EDT-2niveaux'!J31="EM","Educ. musicale",IF('EDT-2niveaux'!J31="AP","Arts plastiques",IF('EDT-2niveaux'!J31="HDA","Hist. des arts",IF('EDT-2niveaux'!J31="QM","Questionner le monde",IF('EDT-2niveaux'!J31="LV","Langue vivante",IF('EDT-2niveaux'!J31="APC","APC",""))))))))))))))))))))))))))</f>
        <v/>
      </c>
      <c r="AB27" s="49" t="str">
        <f t="shared" si="8"/>
        <v/>
      </c>
      <c r="AC27" s="101">
        <f>'EDT-2niveaux'!K31</f>
        <v>0</v>
      </c>
      <c r="AD27" s="14" t="str">
        <f>IF('EDT-2niveaux'!K31="O","FRANCAIS"&amp;CHAR(10)&amp;"Orthographe",IF('EDT-2niveaux'!K31="rec","RECREATION",IF('EDT-2niveaux'!K31="p","Pause méridienne",IF('EDT-2niveaux'!K31="G","FRANCAIS"&amp;CHAR(10)&amp;"Grammaire",IF('EDT-2niveaux'!K31="LC","FRANCAIS"&amp;CHAR(10)&amp;"Lect. et comp.de l'écrit",IF('EDT-2niveaux'!K31="M","MATHEMATIQUES",IF('EDT-2niveaux'!K31="CLA","FRANCAIS"&amp;CHAR(10)&amp;"Culture litt. et art.",IF('EDT-2niveaux'!K31="F","FRANCAIS",IF('EDT-2niveaux'!K31="E","FRANCAIS"&amp;CHAR(10)&amp;"Ecriture",IF('EDT-2niveaux'!K31="L","FRANCAIS"&amp;CHAR(10)&amp;"Lexique",IF('EDT-2niveaux'!K31="LO","FRANCAIS"&amp;CHAR(10)&amp;"Langage oral",IF('EDT-2niveaux'!K31="CM","MATHEMATIQUES"&amp;CHAR(10)&amp;"Calcul mental",IF('EDT-2niveaux'!K31="EG","MATHEMATIQUES"&amp;CHAR(10)&amp;"Espace et Géométrie",IF('EDT-2niveaux'!K31="NC","MATHEMATIQUES"&amp;CHAR(10)&amp;"Nombres et calculs",IF('EDT-2niveaux'!K31="GM","MATHEMATIQUES"&amp;CHAR(10)&amp;"Grand. et mes.",IF('EDT-2niveaux'!K31="S","Sciences et technologie",IF('EDT-2niveaux'!K31="H","Histoire",IF('EDT-2niveaux'!K31="Geo","Géographie",IF('EDT-2niveaux'!K31="EMC","Enseig. mor. et civ.",IF('EDT-2niveaux'!K31="EPS","Educ. phys. et sportive",IF('EDT-2niveaux'!K31="EM","Educ. musicale",IF('EDT-2niveaux'!K31="AP","Arts plastiques",IF('EDT-2niveaux'!K31="HDA","Hist. des arts",IF('EDT-2niveaux'!K31="QM","Questionner le monde",IF('EDT-2niveaux'!K31="LV","Langue vivante",IF('EDT-2niveaux'!K31="APC","APC",""))))))))))))))))))))))))))</f>
        <v/>
      </c>
      <c r="AE27" s="49" t="str">
        <f t="shared" si="9"/>
        <v/>
      </c>
      <c r="AG27" s="46" t="s">
        <v>28</v>
      </c>
      <c r="AH27" s="268">
        <f>AH22</f>
        <v>0</v>
      </c>
      <c r="AI27" s="268"/>
      <c r="AJ27" s="268"/>
      <c r="AK27" s="268"/>
      <c r="AL27" s="268"/>
      <c r="AM27" s="194">
        <f>AM28</f>
        <v>0</v>
      </c>
      <c r="AN27" s="269">
        <f>AN22</f>
        <v>0</v>
      </c>
      <c r="AO27" s="269"/>
      <c r="AP27" s="269"/>
      <c r="AQ27" s="269"/>
      <c r="AR27" s="269"/>
      <c r="AS27" s="53">
        <f>AS28</f>
        <v>0</v>
      </c>
    </row>
    <row r="28" spans="1:47" x14ac:dyDescent="0.3">
      <c r="A28" s="4" t="e">
        <f>IF('POUR COMMENCER'!$E$14&gt;=A27,A27+'POUR COMMENCER'!$H$29,"")</f>
        <v>#VALUE!</v>
      </c>
      <c r="B28" s="101">
        <f>'EDT-2niveaux'!B32</f>
        <v>0</v>
      </c>
      <c r="C28" s="14" t="str">
        <f>IF('EDT-2niveaux'!B32="O","FRANCAIS"&amp;CHAR(10)&amp;"Orthographe",IF('EDT-2niveaux'!B32="rec","RECREATION",IF('EDT-2niveaux'!B32="p","Pause méridienne",IF('EDT-2niveaux'!B32="G","FRANCAIS"&amp;CHAR(10)&amp;"Grammaire",IF('EDT-2niveaux'!B32="LC","FRANCAIS"&amp;CHAR(10)&amp;"Lect. et comp.de l'écrit",IF('EDT-2niveaux'!B32="M","MATHEMATIQUES",IF('EDT-2niveaux'!B32="CLA","FRANCAIS"&amp;CHAR(10)&amp;"Culture litt. et art.",IF('EDT-2niveaux'!B32="F","FRANCAIS",IF('EDT-2niveaux'!B32="E","FRANCAIS"&amp;CHAR(10)&amp;"Ecriture",IF('EDT-2niveaux'!B32="L","FRANCAIS"&amp;CHAR(10)&amp;"Lexique",IF('EDT-2niveaux'!B32="LO","FRANCAIS"&amp;CHAR(10)&amp;"Langage oral",IF('EDT-2niveaux'!B32="CM","MATHEMATIQUES"&amp;CHAR(10)&amp;"Calcul mental",IF('EDT-2niveaux'!B32="EG","MATHEMATIQUES"&amp;CHAR(10)&amp;"Espace et Géométrie",IF('EDT-2niveaux'!B32="NC","MATHEMATIQUES"&amp;CHAR(10)&amp;"Nombres et calculs",IF('EDT-2niveaux'!B32="GM","MATHEMATIQUES"&amp;CHAR(10)&amp;"Grand. et mes.",IF('EDT-2niveaux'!B32="S","Sciences et technologie",IF('EDT-2niveaux'!B32="H","Histoire",IF('EDT-2niveaux'!B32="Geo","Géographie",IF('EDT-2niveaux'!B32="EMC","Enseig. mor. et civ.",IF('EDT-2niveaux'!B32="EPS","Educ. phys. et sportive",IF('EDT-2niveaux'!B32="EM","Educ. musicale",IF('EDT-2niveaux'!B32="AP","Arts plastiques",IF('EDT-2niveaux'!B32="HDA","Hist. des arts",IF('EDT-2niveaux'!B32="QM","Questionner le monde",IF('EDT-2niveaux'!B32="LV","Langue vivante",IF('EDT-2niveaux'!B32="APC","APC",""))))))))))))))))))))))))))</f>
        <v/>
      </c>
      <c r="D28" s="14" t="str">
        <f t="shared" si="0"/>
        <v/>
      </c>
      <c r="E28" s="101">
        <f>'EDT-2niveaux'!C32</f>
        <v>0</v>
      </c>
      <c r="F28" s="14" t="str">
        <f>IF('EDT-2niveaux'!C32="O","FRANCAIS"&amp;CHAR(10)&amp;"Orthographe",IF('EDT-2niveaux'!C32="rec","RECREATION",IF('EDT-2niveaux'!C32="p","Pause méridienne",IF('EDT-2niveaux'!C32="G","FRANCAIS"&amp;CHAR(10)&amp;"Grammaire",IF('EDT-2niveaux'!C32="LC","FRANCAIS"&amp;CHAR(10)&amp;"Lect. et comp.de l'écrit",IF('EDT-2niveaux'!C32="M","MATHEMATIQUES",IF('EDT-2niveaux'!C32="CLA","FRANCAIS"&amp;CHAR(10)&amp;"Culture littéraire et artistiqueCulture litt. et art.",IF('EDT-2niveaux'!C32="F","FRANCAIS",IF('EDT-2niveaux'!C32="E","FRANCAIS"&amp;CHAR(10)&amp;"Ecriture",IF('EDT-2niveaux'!C32="L","FRANCAIS"&amp;CHAR(10)&amp;"Lexique",IF('EDT-2niveaux'!C32="LO","FRANCAIS"&amp;CHAR(10)&amp;"Langage oral",IF('EDT-2niveaux'!C32="CM","MATHEMATIQUES"&amp;CHAR(10)&amp;"Calcul mental",IF('EDT-2niveaux'!C32="EG","MATHEMATIQUES"&amp;CHAR(10)&amp;"Espace et Géométrie",IF('EDT-2niveaux'!C32="NC","MATHEMATIQUES"&amp;CHAR(10)&amp;"Nombres et calculs",IF('EDT-2niveaux'!C32="GM","MATHEMATIQUES"&amp;CHAR(10)&amp;"Grand. et mes.",IF('EDT-2niveaux'!C32="S","Sciences et technologie",IF('EDT-2niveaux'!C32="H","Histoire",IF('EDT-2niveaux'!C32="Geo","Géographie",IF('EDT-2niveaux'!C32="EMC","Enseig. mor. et civ.",IF('EDT-2niveaux'!C32="EPS","Educ. phys. et sportive",IF('EDT-2niveaux'!C32="EM","Educ. musicale",IF('EDT-2niveaux'!C32="AP","Arts plastiques",IF('EDT-2niveaux'!C32="HDA","Hist. des arts",IF('EDT-2niveaux'!C32="QM","Questionner le monde",IF('EDT-2niveaux'!C32="LV","Langue vivante",IF('EDT-2niveaux'!C32="APC","APC",""))))))))))))))))))))))))))</f>
        <v/>
      </c>
      <c r="G28" s="14" t="str">
        <f t="shared" si="1"/>
        <v/>
      </c>
      <c r="H28" s="101">
        <f>'EDT-2niveaux'!D32</f>
        <v>0</v>
      </c>
      <c r="I28" s="14" t="str">
        <f>IF('EDT-2niveaux'!D32="O","FRANCAIS"&amp;CHAR(10)&amp;"Orthographe",IF('EDT-2niveaux'!D32="rec","RECREATION",IF('EDT-2niveaux'!D32="p","Pause méridienne",IF('EDT-2niveaux'!D32="G","FRANCAIS"&amp;CHAR(10)&amp;"Grammaire",IF('EDT-2niveaux'!D32="LC","FRANCAIS"&amp;CHAR(10)&amp;"Lect. et comp.de l'écrit",IF('EDT-2niveaux'!D32="M","MATHEMATIQUES",IF('EDT-2niveaux'!D32="CLA","FRANCAIS"&amp;CHAR(10)&amp;"Culture litt. et art.",IF('EDT-2niveaux'!D32="F","FRANCAIS",IF('EDT-2niveaux'!D32="E","FRANCAIS"&amp;CHAR(10)&amp;"Ecriture",IF('EDT-2niveaux'!D32="L","FRANCAIS"&amp;CHAR(10)&amp;"Lexique",IF('EDT-2niveaux'!D32="LO","FRANCAIS"&amp;CHAR(10)&amp;"Langage oral",IF('EDT-2niveaux'!D32="CM","MATHEMATIQUES"&amp;CHAR(10)&amp;"Calcul mental",IF('EDT-2niveaux'!D32="EG","MATHEMATIQUES"&amp;CHAR(10)&amp;"Espace et Géométrie",IF('EDT-2niveaux'!D32="NC","MATHEMATIQUES"&amp;CHAR(10)&amp;"Nombres et calculs",IF('EDT-2niveaux'!D32="GM","MATHEMATIQUES"&amp;CHAR(10)&amp;"Grand. et mes.",IF('EDT-2niveaux'!D32="S","Sciences et technologie",IF('EDT-2niveaux'!D32="H","Histoire",IF('EDT-2niveaux'!D32="Geo","Géographie",IF('EDT-2niveaux'!D32="EMC","Enseig. mor. et civ.",IF('EDT-2niveaux'!D32="EPS","Educ. phys. et sportive",IF('EDT-2niveaux'!D32="EM","Educ. musicale",IF('EDT-2niveaux'!D32="AP","Arts plastiques",IF('EDT-2niveaux'!D32="HDA","Hist. des arts",IF('EDT-2niveaux'!D32="QM","Questionner le monde",IF('EDT-2niveaux'!D32="LV","Langue vivante",IF('EDT-2niveaux'!D32="APC","APC",""))))))))))))))))))))))))))</f>
        <v/>
      </c>
      <c r="J28" s="14" t="str">
        <f t="shared" si="2"/>
        <v/>
      </c>
      <c r="K28" s="101">
        <f>'EDT-2niveaux'!E32</f>
        <v>0</v>
      </c>
      <c r="L28" s="14" t="str">
        <f>IF('EDT-2niveaux'!E32="O","FRANCAIS"&amp;CHAR(10)&amp;"Orthographe",IF('EDT-2niveaux'!E32="rec","RECREATION",IF('EDT-2niveaux'!E32="p","Pause méridienne",IF('EDT-2niveaux'!E32="G","FRANCAIS"&amp;CHAR(10)&amp;"Grammaire",IF('EDT-2niveaux'!E32="LC","FRANCAIS"&amp;CHAR(10)&amp;"Lect. et comp.de l'écrit",IF('EDT-2niveaux'!E32="M","MATHEMATIQUES",IF('EDT-2niveaux'!E32="CLA","FRANCAIS"&amp;CHAR(10)&amp;"Culture litt. et art.",IF('EDT-2niveaux'!E32="F","FRANCAIS",IF('EDT-2niveaux'!E32="E","FRANCAIS"&amp;CHAR(10)&amp;"Ecriture",IF('EDT-2niveaux'!E32="L","FRANCAIS"&amp;CHAR(10)&amp;"Lexique",IF('EDT-2niveaux'!E32="LO","FRANCAIS"&amp;CHAR(10)&amp;"Langage oral",IF('EDT-2niveaux'!E32="CM","MATHEMATIQUES"&amp;CHAR(10)&amp;"Calcul mental",IF('EDT-2niveaux'!E32="EG","MATHEMATIQUES"&amp;CHAR(10)&amp;"Espace et Géométrie",IF('EDT-2niveaux'!E32="NC","MATHEMATIQUES"&amp;CHAR(10)&amp;"Nombres et calculs",IF('EDT-2niveaux'!E32="GM","MATHEMATIQUES"&amp;CHAR(10)&amp;"Grand. et mes.",IF('EDT-2niveaux'!E32="S","Sciences et technologie",IF('EDT-2niveaux'!E32="H","Histoire",IF('EDT-2niveaux'!E32="Geo","Géographie",IF('EDT-2niveaux'!E32="EMC","Enseig. mor. et civ.",IF('EDT-2niveaux'!E32="EPS","Educ. phys. et sportive",IF('EDT-2niveaux'!E32="EM","Educ. musicale",IF('EDT-2niveaux'!E32="AP","Arts plastiques",IF('EDT-2niveaux'!E32="HDA","Hist. des arts",IF('EDT-2niveaux'!E32="QM","Questionner le monde",IF('EDT-2niveaux'!E32="LV","Langue vivante",IF('EDT-2niveaux'!E32="APC","APC",""))))))))))))))))))))))))))</f>
        <v/>
      </c>
      <c r="M28" s="14" t="str">
        <f t="shared" si="3"/>
        <v/>
      </c>
      <c r="N28" s="101">
        <f>'EDT-2niveaux'!F32</f>
        <v>0</v>
      </c>
      <c r="O28" s="14" t="str">
        <f>IF('EDT-2niveaux'!F32="O","FRANCAIS"&amp;CHAR(10)&amp;"Orthographe",IF('EDT-2niveaux'!F32="rec","RECREATION",IF('EDT-2niveaux'!F32="p","Pause méridienne",IF('EDT-2niveaux'!F32="G","FRANCAIS"&amp;CHAR(10)&amp;"Grammaire",IF('EDT-2niveaux'!F32="LC","FRANCAIS"&amp;CHAR(10)&amp;"Lect. et comp.de l'écrit",IF('EDT-2niveaux'!F32="M","MATHEMATIQUES",IF('EDT-2niveaux'!F32="CLA","FRANCAIS"&amp;CHAR(10)&amp;"Culture litt. et art.",IF('EDT-2niveaux'!F32="F","FRANCAIS",IF('EDT-2niveaux'!F32="E","FRANCAIS"&amp;CHAR(10)&amp;"Ecriture",IF('EDT-2niveaux'!F32="L","FRANCAIS"&amp;CHAR(10)&amp;"Lexique",IF('EDT-2niveaux'!F32="LO","FRANCAIS"&amp;CHAR(10)&amp;"Langage oral",IF('EDT-2niveaux'!F32="CM","MATHEMATIQUES"&amp;CHAR(10)&amp;"Calcul mental",IF('EDT-2niveaux'!F32="EG","MATHEMATIQUES"&amp;CHAR(10)&amp;"Espace et Géométrie",IF('EDT-2niveaux'!F32="NC","MATHEMATIQUES"&amp;CHAR(10)&amp;"Nombres et calculs",IF('EDT-2niveaux'!F32="GM","MATHEMATIQUES"&amp;CHAR(10)&amp;"Grand. et mes.",IF('EDT-2niveaux'!F32="S","Sciences et technologie",IF('EDT-2niveaux'!F32="H","Histoire",IF('EDT-2niveaux'!F32="Geo","Géographie",IF('EDT-2niveaux'!F32="EMC","Enseig. mor. et civ.",IF('EDT-2niveaux'!F32="EPS","Educ. phys. et sportive",IF('EDT-2niveaux'!F32="EM","Educ. musicale",IF('EDT-2niveaux'!F32="AP","Arts plastiques",IF('EDT-2niveaux'!F32="HDA","Hist. des arts",IF('EDT-2niveaux'!F32="QM","Questionner le monde",IF('EDT-2niveaux'!F32="LV","Langue vivante",IF('EDT-2niveaux'!F32="APC","APC",""))))))))))))))))))))))))))</f>
        <v/>
      </c>
      <c r="P28" s="14" t="str">
        <f t="shared" si="4"/>
        <v/>
      </c>
      <c r="Q28" s="101">
        <f>'EDT-2niveaux'!G32</f>
        <v>0</v>
      </c>
      <c r="R28" s="14" t="str">
        <f>IF('EDT-2niveaux'!G32="O","FRANCAIS"&amp;CHAR(10)&amp;"Orthographe",IF('EDT-2niveaux'!G32="rec","RECREATION",IF('EDT-2niveaux'!G32="p","Pause méridienne",IF('EDT-2niveaux'!G32="G","FRANCAIS"&amp;CHAR(10)&amp;"Grammaire",IF('EDT-2niveaux'!G32="LC","FRANCAIS"&amp;CHAR(10)&amp;"Lect. et comp.de l'écrit",IF('EDT-2niveaux'!G32="M","MATHEMATIQUES",IF('EDT-2niveaux'!G32="CLA","FRANCAIS"&amp;CHAR(10)&amp;"Culture litt. et art.",IF('EDT-2niveaux'!G32="F","FRANCAIS",IF('EDT-2niveaux'!G32="E","FRANCAIS"&amp;CHAR(10)&amp;"Ecriture",IF('EDT-2niveaux'!G32="L","FRANCAIS"&amp;CHAR(10)&amp;"Lexique",IF('EDT-2niveaux'!G32="LO","FRANCAIS"&amp;CHAR(10)&amp;"Langage oral",IF('EDT-2niveaux'!G32="CM","MATHEMATIQUES"&amp;CHAR(10)&amp;"Calcul mental",IF('EDT-2niveaux'!G32="EG","MATHEMATIQUES"&amp;CHAR(10)&amp;"Espace et Géométrie",IF('EDT-2niveaux'!G32="NC","MATHEMATIQUES"&amp;CHAR(10)&amp;"Nombres et calculs",IF('EDT-2niveaux'!G32="GM","MATHEMATIQUES"&amp;CHAR(10)&amp;"Grand. et mes.",IF('EDT-2niveaux'!G32="S","Sciences et technologie",IF('EDT-2niveaux'!G32="H","Histoire",IF('EDT-2niveaux'!G32="Geo","Géographie",IF('EDT-2niveaux'!G32="EMC","Enseig. mor. et civ.",IF('EDT-2niveaux'!G32="EPS","Educ. phys. et sportive",IF('EDT-2niveaux'!G32="EM","Educ. musicale",IF('EDT-2niveaux'!G32="AP","Arts plastiques",IF('EDT-2niveaux'!G32="HDA","Hist. des arts",IF('EDT-2niveaux'!G32="QM","Questionner le monde",IF('EDT-2niveaux'!G32="LV","Langue vivante",IF('EDT-2niveaux'!G32="APC","APC",""))))))))))))))))))))))))))</f>
        <v/>
      </c>
      <c r="S28" s="148" t="str">
        <f t="shared" si="5"/>
        <v/>
      </c>
      <c r="T28" s="101">
        <f>'EDT-2niveaux'!H32</f>
        <v>0</v>
      </c>
      <c r="U28" s="14" t="str">
        <f>IF('EDT-2niveaux'!H32="O","FRANCAIS"&amp;CHAR(10)&amp;"Orthographe",IF('EDT-2niveaux'!H32="rec","RECREATION",IF('EDT-2niveaux'!H32="p","Pause méridienne",IF('EDT-2niveaux'!H32="G","FRANCAIS"&amp;CHAR(10)&amp;"Grammaire",IF('EDT-2niveaux'!H32="LC","FRANCAIS"&amp;CHAR(10)&amp;"Lect. et comp.de l'écrit",IF('EDT-2niveaux'!H32="M","MATHEMATIQUES",IF('EDT-2niveaux'!H32="CLA","FRANCAIS"&amp;CHAR(10)&amp;"Culture litt. et art.",IF('EDT-2niveaux'!H32="F","FRANCAIS",IF('EDT-2niveaux'!H32="E","FRANCAIS"&amp;CHAR(10)&amp;"Ecriture",IF('EDT-2niveaux'!H32="L","FRANCAIS"&amp;CHAR(10)&amp;"Lexique",IF('EDT-2niveaux'!H32="LO","FRANCAIS"&amp;CHAR(10)&amp;"Langage oral",IF('EDT-2niveaux'!H32="CM","MATHEMATIQUES"&amp;CHAR(10)&amp;"Calcul mental",IF('EDT-2niveaux'!H32="EG","MATHEMATIQUES"&amp;CHAR(10)&amp;"Espace et Géométrie",IF('EDT-2niveaux'!H32="NC","MATHEMATIQUES"&amp;CHAR(10)&amp;"Nombres et calculs",IF('EDT-2niveaux'!H32="GM","MATHEMATIQUES"&amp;CHAR(10)&amp;"Grand. et mes.",IF('EDT-2niveaux'!H32="S","Sciences et technologie",IF('EDT-2niveaux'!H32="H","Histoire",IF('EDT-2niveaux'!H32="Geo","Géographie",IF('EDT-2niveaux'!H32="EMC","Enseig. mor. et civ.",IF('EDT-2niveaux'!H32="EPS","Educ. phys. et sportive",IF('EDT-2niveaux'!H32="EM","Educ. musicale",IF('EDT-2niveaux'!H32="AP","Arts plastiques",IF('EDT-2niveaux'!H32="HDA","Hist. des arts",IF('EDT-2niveaux'!H32="QM","Questionner le monde",IF('EDT-2niveaux'!H32="LV","Langue vivante",IF('EDT-2niveaux'!H32="APC","APC",""))))))))))))))))))))))))))</f>
        <v/>
      </c>
      <c r="V28" s="14" t="str">
        <f t="shared" si="6"/>
        <v/>
      </c>
      <c r="W28" s="101">
        <f>'EDT-2niveaux'!I32</f>
        <v>0</v>
      </c>
      <c r="X28" s="14" t="str">
        <f>IF('EDT-2niveaux'!I32="O","FRANCAIS"&amp;CHAR(10)&amp;"Orthographe",IF('EDT-2niveaux'!I32="rec","RECREATION",IF('EDT-2niveaux'!I32="p","Pause méridienne",IF('EDT-2niveaux'!I32="G","FRANCAIS"&amp;CHAR(10)&amp;"Grammaire",IF('EDT-2niveaux'!I32="LC","FRANCAIS"&amp;CHAR(10)&amp;"Lect. et comp.de l'écrit",IF('EDT-2niveaux'!I32="M","MATHEMATIQUES",IF('EDT-2niveaux'!I32="CLA","FRANCAIS"&amp;CHAR(10)&amp;"Culture litt. et art.",IF('EDT-2niveaux'!I32="F","FRANCAIS",IF('EDT-2niveaux'!I32="E","FRANCAIS"&amp;CHAR(10)&amp;"Ecriture",IF('EDT-2niveaux'!I32="L","FRANCAIS"&amp;CHAR(10)&amp;"Lexique",IF('EDT-2niveaux'!I32="LO","FRANCAIS"&amp;CHAR(10)&amp;"Langage oral",IF('EDT-2niveaux'!I32="CM","MATHEMATIQUES"&amp;CHAR(10)&amp;"Calcul mental",IF('EDT-2niveaux'!I32="EG","MATHEMATIQUES"&amp;CHAR(10)&amp;"Espace et Géométrie",IF('EDT-2niveaux'!I32="NC","MATHEMATIQUES"&amp;CHAR(10)&amp;"Nombres et calculs",IF('EDT-2niveaux'!I32="GM","MATHEMATIQUES"&amp;CHAR(10)&amp;"Grand. et mes.",IF('EDT-2niveaux'!I32="S","Sciences et technologie",IF('EDT-2niveaux'!I32="H","Histoire",IF('EDT-2niveaux'!I32="Geo","Géographie",IF('EDT-2niveaux'!I32="EMC","Enseig. mor. et civ.",IF('EDT-2niveaux'!I32="EPS","Educ. phys. et sportive",IF('EDT-2niveaux'!I32="EM","Educ. musicale",IF('EDT-2niveaux'!I32="AP","Arts plastiques",IF('EDT-2niveaux'!I32="HDA","Hist. des arts",IF('EDT-2niveaux'!I32="QM","Questionner le monde",IF('EDT-2niveaux'!I32="LV","Langue vivante",IF('EDT-2niveaux'!I32="APC","APC",""))))))))))))))))))))))))))</f>
        <v/>
      </c>
      <c r="Y28" s="14" t="str">
        <f t="shared" si="7"/>
        <v/>
      </c>
      <c r="Z28" s="101">
        <f>'EDT-2niveaux'!J32</f>
        <v>0</v>
      </c>
      <c r="AA28" s="14" t="str">
        <f>IF('EDT-2niveaux'!J32="O","FRANCAIS"&amp;CHAR(10)&amp;"Orthographe",IF('EDT-2niveaux'!J32="rec","RECREATION",IF('EDT-2niveaux'!J32="p","Pause méridienne",IF('EDT-2niveaux'!J32="G","FRANCAIS"&amp;CHAR(10)&amp;"Grammaire",IF('EDT-2niveaux'!J32="LC","FRANCAIS"&amp;CHAR(10)&amp;"Lect. et comp.de l'écrit",IF('EDT-2niveaux'!J32="M","MATHEMATIQUES",IF('EDT-2niveaux'!J32="CLA","FRANCAIS"&amp;CHAR(10)&amp;"Culture littéraire et artistiqueCulture litt. et art.",IF('EDT-2niveaux'!J32="F","FRANCAIS",IF('EDT-2niveaux'!J32="E","FRANCAIS"&amp;CHAR(10)&amp;"Ecriture",IF('EDT-2niveaux'!J32="L","FRANCAIS"&amp;CHAR(10)&amp;"Lexique",IF('EDT-2niveaux'!J32="LO","FRANCAIS"&amp;CHAR(10)&amp;"Langage oral",IF('EDT-2niveaux'!J32="CM","MATHEMATIQUES"&amp;CHAR(10)&amp;"Calcul mental",IF('EDT-2niveaux'!J32="EG","MATHEMATIQUES"&amp;CHAR(10)&amp;"Espace et Géométrie",IF('EDT-2niveaux'!J32="NC","MATHEMATIQUES"&amp;CHAR(10)&amp;"Nombres et calculs",IF('EDT-2niveaux'!J32="GM","MATHEMATIQUES"&amp;CHAR(10)&amp;"Grand. et mes.",IF('EDT-2niveaux'!J32="S","Sciences et technologie",IF('EDT-2niveaux'!J32="H","Histoire",IF('EDT-2niveaux'!J32="Geo","Géographie",IF('EDT-2niveaux'!J32="EMC","Enseig. mor. et civ.",IF('EDT-2niveaux'!J32="EPS","Educ. phys. et sportive",IF('EDT-2niveaux'!J32="EM","Educ. musicale",IF('EDT-2niveaux'!J32="AP","Arts plastiques",IF('EDT-2niveaux'!J32="HDA","Hist. des arts",IF('EDT-2niveaux'!J32="QM","Questionner le monde",IF('EDT-2niveaux'!J32="LV","Langue vivante",IF('EDT-2niveaux'!J32="APC","APC",""))))))))))))))))))))))))))</f>
        <v/>
      </c>
      <c r="AB28" s="49" t="str">
        <f t="shared" si="8"/>
        <v/>
      </c>
      <c r="AC28" s="101">
        <f>'EDT-2niveaux'!K32</f>
        <v>0</v>
      </c>
      <c r="AD28" s="14" t="str">
        <f>IF('EDT-2niveaux'!K32="O","FRANCAIS"&amp;CHAR(10)&amp;"Orthographe",IF('EDT-2niveaux'!K32="rec","RECREATION",IF('EDT-2niveaux'!K32="p","Pause méridienne",IF('EDT-2niveaux'!K32="G","FRANCAIS"&amp;CHAR(10)&amp;"Grammaire",IF('EDT-2niveaux'!K32="LC","FRANCAIS"&amp;CHAR(10)&amp;"Lect. et comp.de l'écrit",IF('EDT-2niveaux'!K32="M","MATHEMATIQUES",IF('EDT-2niveaux'!K32="CLA","FRANCAIS"&amp;CHAR(10)&amp;"Culture litt. et art.",IF('EDT-2niveaux'!K32="F","FRANCAIS",IF('EDT-2niveaux'!K32="E","FRANCAIS"&amp;CHAR(10)&amp;"Ecriture",IF('EDT-2niveaux'!K32="L","FRANCAIS"&amp;CHAR(10)&amp;"Lexique",IF('EDT-2niveaux'!K32="LO","FRANCAIS"&amp;CHAR(10)&amp;"Langage oral",IF('EDT-2niveaux'!K32="CM","MATHEMATIQUES"&amp;CHAR(10)&amp;"Calcul mental",IF('EDT-2niveaux'!K32="EG","MATHEMATIQUES"&amp;CHAR(10)&amp;"Espace et Géométrie",IF('EDT-2niveaux'!K32="NC","MATHEMATIQUES"&amp;CHAR(10)&amp;"Nombres et calculs",IF('EDT-2niveaux'!K32="GM","MATHEMATIQUES"&amp;CHAR(10)&amp;"Grand. et mes.",IF('EDT-2niveaux'!K32="S","Sciences et technologie",IF('EDT-2niveaux'!K32="H","Histoire",IF('EDT-2niveaux'!K32="Geo","Géographie",IF('EDT-2niveaux'!K32="EMC","Enseig. mor. et civ.",IF('EDT-2niveaux'!K32="EPS","Educ. phys. et sportive",IF('EDT-2niveaux'!K32="EM","Educ. musicale",IF('EDT-2niveaux'!K32="AP","Arts plastiques",IF('EDT-2niveaux'!K32="HDA","Hist. des arts",IF('EDT-2niveaux'!K32="QM","Questionner le monde",IF('EDT-2niveaux'!K32="LV","Langue vivante",IF('EDT-2niveaux'!K32="APC","APC",""))))))))))))))))))))))))))</f>
        <v/>
      </c>
      <c r="AE28" s="49" t="str">
        <f t="shared" si="9"/>
        <v/>
      </c>
      <c r="AG28" s="44" t="s">
        <v>29</v>
      </c>
      <c r="AH28" s="165">
        <f>COUNTIF(B$4:B$150,$AG28)*'POUR COMMENCER'!$H$29</f>
        <v>0</v>
      </c>
      <c r="AI28" s="165">
        <f>COUNTIF(H$4:H$150,$AG28)*'POUR COMMENCER'!$H$29</f>
        <v>0</v>
      </c>
      <c r="AJ28" s="165">
        <f>COUNTIF(N$4:N$150,$AG28)*'POUR COMMENCER'!$H$29</f>
        <v>0</v>
      </c>
      <c r="AK28" s="165">
        <f>COUNTIF(T$4:T$150,$AG28)*'POUR COMMENCER'!$H$29</f>
        <v>0</v>
      </c>
      <c r="AL28" s="165">
        <f>COUNTIF(Z$4:Z$150,$AG28)*'POUR COMMENCER'!$H$29</f>
        <v>0</v>
      </c>
      <c r="AM28" s="56">
        <f>SUM(AH28:AL28)</f>
        <v>0</v>
      </c>
      <c r="AN28" s="197">
        <f>COUNTIF(E$4:E$150,$AG28)*'POUR COMMENCER'!$H$29</f>
        <v>0</v>
      </c>
      <c r="AO28" s="165">
        <f>COUNTIF(K$4:K$150,$AG28)*'POUR COMMENCER'!$H$29</f>
        <v>0</v>
      </c>
      <c r="AP28" s="165">
        <f>COUNTIF(Q$4:Q$150,$AG28)*'POUR COMMENCER'!$H$29</f>
        <v>0</v>
      </c>
      <c r="AQ28" s="165">
        <f>COUNTIF(W$4:W$150,$AG28)*'POUR COMMENCER'!$H$29</f>
        <v>0</v>
      </c>
      <c r="AR28" s="165">
        <f>COUNTIF(AC$4:AC$150,$AG28)*'POUR COMMENCER'!$H$29</f>
        <v>0</v>
      </c>
      <c r="AS28" s="52">
        <f>SUM(AN28:AR28)</f>
        <v>0</v>
      </c>
    </row>
    <row r="29" spans="1:47" x14ac:dyDescent="0.3">
      <c r="A29" s="4" t="e">
        <f>IF('POUR COMMENCER'!$E$14&gt;=A28,A28+'POUR COMMENCER'!$H$29,"")</f>
        <v>#VALUE!</v>
      </c>
      <c r="B29" s="101">
        <f>'EDT-2niveaux'!B33</f>
        <v>0</v>
      </c>
      <c r="C29" s="14" t="str">
        <f>IF('EDT-2niveaux'!B33="O","FRANCAIS"&amp;CHAR(10)&amp;"Orthographe",IF('EDT-2niveaux'!B33="rec","RECREATION",IF('EDT-2niveaux'!B33="p","Pause méridienne",IF('EDT-2niveaux'!B33="G","FRANCAIS"&amp;CHAR(10)&amp;"Grammaire",IF('EDT-2niveaux'!B33="LC","FRANCAIS"&amp;CHAR(10)&amp;"Lect. et comp.de l'écrit",IF('EDT-2niveaux'!B33="M","MATHEMATIQUES",IF('EDT-2niveaux'!B33="CLA","FRANCAIS"&amp;CHAR(10)&amp;"Culture litt. et art.",IF('EDT-2niveaux'!B33="F","FRANCAIS",IF('EDT-2niveaux'!B33="E","FRANCAIS"&amp;CHAR(10)&amp;"Ecriture",IF('EDT-2niveaux'!B33="L","FRANCAIS"&amp;CHAR(10)&amp;"Lexique",IF('EDT-2niveaux'!B33="LO","FRANCAIS"&amp;CHAR(10)&amp;"Langage oral",IF('EDT-2niveaux'!B33="CM","MATHEMATIQUES"&amp;CHAR(10)&amp;"Calcul mental",IF('EDT-2niveaux'!B33="EG","MATHEMATIQUES"&amp;CHAR(10)&amp;"Espace et Géométrie",IF('EDT-2niveaux'!B33="NC","MATHEMATIQUES"&amp;CHAR(10)&amp;"Nombres et calculs",IF('EDT-2niveaux'!B33="GM","MATHEMATIQUES"&amp;CHAR(10)&amp;"Grand. et mes.",IF('EDT-2niveaux'!B33="S","Sciences et technologie",IF('EDT-2niveaux'!B33="H","Histoire",IF('EDT-2niveaux'!B33="Geo","Géographie",IF('EDT-2niveaux'!B33="EMC","Enseig. mor. et civ.",IF('EDT-2niveaux'!B33="EPS","Educ. phys. et sportive",IF('EDT-2niveaux'!B33="EM","Educ. musicale",IF('EDT-2niveaux'!B33="AP","Arts plastiques",IF('EDT-2niveaux'!B33="HDA","Hist. des arts",IF('EDT-2niveaux'!B33="QM","Questionner le monde",IF('EDT-2niveaux'!B33="LV","Langue vivante",IF('EDT-2niveaux'!B33="APC","APC",""))))))))))))))))))))))))))</f>
        <v/>
      </c>
      <c r="D29" s="14" t="str">
        <f t="shared" si="0"/>
        <v/>
      </c>
      <c r="E29" s="101">
        <f>'EDT-2niveaux'!C33</f>
        <v>0</v>
      </c>
      <c r="F29" s="14" t="str">
        <f>IF('EDT-2niveaux'!C33="O","FRANCAIS"&amp;CHAR(10)&amp;"Orthographe",IF('EDT-2niveaux'!C33="rec","RECREATION",IF('EDT-2niveaux'!C33="p","Pause méridienne",IF('EDT-2niveaux'!C33="G","FRANCAIS"&amp;CHAR(10)&amp;"Grammaire",IF('EDT-2niveaux'!C33="LC","FRANCAIS"&amp;CHAR(10)&amp;"Lect. et comp.de l'écrit",IF('EDT-2niveaux'!C33="M","MATHEMATIQUES",IF('EDT-2niveaux'!C33="CLA","FRANCAIS"&amp;CHAR(10)&amp;"Culture littéraire et artistiqueCulture litt. et art.",IF('EDT-2niveaux'!C33="F","FRANCAIS",IF('EDT-2niveaux'!C33="E","FRANCAIS"&amp;CHAR(10)&amp;"Ecriture",IF('EDT-2niveaux'!C33="L","FRANCAIS"&amp;CHAR(10)&amp;"Lexique",IF('EDT-2niveaux'!C33="LO","FRANCAIS"&amp;CHAR(10)&amp;"Langage oral",IF('EDT-2niveaux'!C33="CM","MATHEMATIQUES"&amp;CHAR(10)&amp;"Calcul mental",IF('EDT-2niveaux'!C33="EG","MATHEMATIQUES"&amp;CHAR(10)&amp;"Espace et Géométrie",IF('EDT-2niveaux'!C33="NC","MATHEMATIQUES"&amp;CHAR(10)&amp;"Nombres et calculs",IF('EDT-2niveaux'!C33="GM","MATHEMATIQUES"&amp;CHAR(10)&amp;"Grand. et mes.",IF('EDT-2niveaux'!C33="S","Sciences et technologie",IF('EDT-2niveaux'!C33="H","Histoire",IF('EDT-2niveaux'!C33="Geo","Géographie",IF('EDT-2niveaux'!C33="EMC","Enseig. mor. et civ.",IF('EDT-2niveaux'!C33="EPS","Educ. phys. et sportive",IF('EDT-2niveaux'!C33="EM","Educ. musicale",IF('EDT-2niveaux'!C33="AP","Arts plastiques",IF('EDT-2niveaux'!C33="HDA","Hist. des arts",IF('EDT-2niveaux'!C33="QM","Questionner le monde",IF('EDT-2niveaux'!C33="LV","Langue vivante",IF('EDT-2niveaux'!C33="APC","APC",""))))))))))))))))))))))))))</f>
        <v/>
      </c>
      <c r="G29" s="14" t="str">
        <f t="shared" si="1"/>
        <v/>
      </c>
      <c r="H29" s="101">
        <f>'EDT-2niveaux'!D33</f>
        <v>0</v>
      </c>
      <c r="I29" s="14" t="str">
        <f>IF('EDT-2niveaux'!D33="O","FRANCAIS"&amp;CHAR(10)&amp;"Orthographe",IF('EDT-2niveaux'!D33="rec","RECREATION",IF('EDT-2niveaux'!D33="p","Pause méridienne",IF('EDT-2niveaux'!D33="G","FRANCAIS"&amp;CHAR(10)&amp;"Grammaire",IF('EDT-2niveaux'!D33="LC","FRANCAIS"&amp;CHAR(10)&amp;"Lect. et comp.de l'écrit",IF('EDT-2niveaux'!D33="M","MATHEMATIQUES",IF('EDT-2niveaux'!D33="CLA","FRANCAIS"&amp;CHAR(10)&amp;"Culture litt. et art.",IF('EDT-2niveaux'!D33="F","FRANCAIS",IF('EDT-2niveaux'!D33="E","FRANCAIS"&amp;CHAR(10)&amp;"Ecriture",IF('EDT-2niveaux'!D33="L","FRANCAIS"&amp;CHAR(10)&amp;"Lexique",IF('EDT-2niveaux'!D33="LO","FRANCAIS"&amp;CHAR(10)&amp;"Langage oral",IF('EDT-2niveaux'!D33="CM","MATHEMATIQUES"&amp;CHAR(10)&amp;"Calcul mental",IF('EDT-2niveaux'!D33="EG","MATHEMATIQUES"&amp;CHAR(10)&amp;"Espace et Géométrie",IF('EDT-2niveaux'!D33="NC","MATHEMATIQUES"&amp;CHAR(10)&amp;"Nombres et calculs",IF('EDT-2niveaux'!D33="GM","MATHEMATIQUES"&amp;CHAR(10)&amp;"Grand. et mes.",IF('EDT-2niveaux'!D33="S","Sciences et technologie",IF('EDT-2niveaux'!D33="H","Histoire",IF('EDT-2niveaux'!D33="Geo","Géographie",IF('EDT-2niveaux'!D33="EMC","Enseig. mor. et civ.",IF('EDT-2niveaux'!D33="EPS","Educ. phys. et sportive",IF('EDT-2niveaux'!D33="EM","Educ. musicale",IF('EDT-2niveaux'!D33="AP","Arts plastiques",IF('EDT-2niveaux'!D33="HDA","Hist. des arts",IF('EDT-2niveaux'!D33="QM","Questionner le monde",IF('EDT-2niveaux'!D33="LV","Langue vivante",IF('EDT-2niveaux'!D33="APC","APC",""))))))))))))))))))))))))))</f>
        <v/>
      </c>
      <c r="J29" s="14" t="str">
        <f t="shared" si="2"/>
        <v/>
      </c>
      <c r="K29" s="101">
        <f>'EDT-2niveaux'!E33</f>
        <v>0</v>
      </c>
      <c r="L29" s="14" t="str">
        <f>IF('EDT-2niveaux'!E33="O","FRANCAIS"&amp;CHAR(10)&amp;"Orthographe",IF('EDT-2niveaux'!E33="rec","RECREATION",IF('EDT-2niveaux'!E33="p","Pause méridienne",IF('EDT-2niveaux'!E33="G","FRANCAIS"&amp;CHAR(10)&amp;"Grammaire",IF('EDT-2niveaux'!E33="LC","FRANCAIS"&amp;CHAR(10)&amp;"Lect. et comp.de l'écrit",IF('EDT-2niveaux'!E33="M","MATHEMATIQUES",IF('EDT-2niveaux'!E33="CLA","FRANCAIS"&amp;CHAR(10)&amp;"Culture litt. et art.",IF('EDT-2niveaux'!E33="F","FRANCAIS",IF('EDT-2niveaux'!E33="E","FRANCAIS"&amp;CHAR(10)&amp;"Ecriture",IF('EDT-2niveaux'!E33="L","FRANCAIS"&amp;CHAR(10)&amp;"Lexique",IF('EDT-2niveaux'!E33="LO","FRANCAIS"&amp;CHAR(10)&amp;"Langage oral",IF('EDT-2niveaux'!E33="CM","MATHEMATIQUES"&amp;CHAR(10)&amp;"Calcul mental",IF('EDT-2niveaux'!E33="EG","MATHEMATIQUES"&amp;CHAR(10)&amp;"Espace et Géométrie",IF('EDT-2niveaux'!E33="NC","MATHEMATIQUES"&amp;CHAR(10)&amp;"Nombres et calculs",IF('EDT-2niveaux'!E33="GM","MATHEMATIQUES"&amp;CHAR(10)&amp;"Grand. et mes.",IF('EDT-2niveaux'!E33="S","Sciences et technologie",IF('EDT-2niveaux'!E33="H","Histoire",IF('EDT-2niveaux'!E33="Geo","Géographie",IF('EDT-2niveaux'!E33="EMC","Enseig. mor. et civ.",IF('EDT-2niveaux'!E33="EPS","Educ. phys. et sportive",IF('EDT-2niveaux'!E33="EM","Educ. musicale",IF('EDT-2niveaux'!E33="AP","Arts plastiques",IF('EDT-2niveaux'!E33="HDA","Hist. des arts",IF('EDT-2niveaux'!E33="QM","Questionner le monde",IF('EDT-2niveaux'!E33="LV","Langue vivante",IF('EDT-2niveaux'!E33="APC","APC",""))))))))))))))))))))))))))</f>
        <v/>
      </c>
      <c r="M29" s="14" t="str">
        <f t="shared" si="3"/>
        <v/>
      </c>
      <c r="N29" s="101">
        <f>'EDT-2niveaux'!F33</f>
        <v>0</v>
      </c>
      <c r="O29" s="14" t="str">
        <f>IF('EDT-2niveaux'!F33="O","FRANCAIS"&amp;CHAR(10)&amp;"Orthographe",IF('EDT-2niveaux'!F33="rec","RECREATION",IF('EDT-2niveaux'!F33="p","Pause méridienne",IF('EDT-2niveaux'!F33="G","FRANCAIS"&amp;CHAR(10)&amp;"Grammaire",IF('EDT-2niveaux'!F33="LC","FRANCAIS"&amp;CHAR(10)&amp;"Lect. et comp.de l'écrit",IF('EDT-2niveaux'!F33="M","MATHEMATIQUES",IF('EDT-2niveaux'!F33="CLA","FRANCAIS"&amp;CHAR(10)&amp;"Culture litt. et art.",IF('EDT-2niveaux'!F33="F","FRANCAIS",IF('EDT-2niveaux'!F33="E","FRANCAIS"&amp;CHAR(10)&amp;"Ecriture",IF('EDT-2niveaux'!F33="L","FRANCAIS"&amp;CHAR(10)&amp;"Lexique",IF('EDT-2niveaux'!F33="LO","FRANCAIS"&amp;CHAR(10)&amp;"Langage oral",IF('EDT-2niveaux'!F33="CM","MATHEMATIQUES"&amp;CHAR(10)&amp;"Calcul mental",IF('EDT-2niveaux'!F33="EG","MATHEMATIQUES"&amp;CHAR(10)&amp;"Espace et Géométrie",IF('EDT-2niveaux'!F33="NC","MATHEMATIQUES"&amp;CHAR(10)&amp;"Nombres et calculs",IF('EDT-2niveaux'!F33="GM","MATHEMATIQUES"&amp;CHAR(10)&amp;"Grand. et mes.",IF('EDT-2niveaux'!F33="S","Sciences et technologie",IF('EDT-2niveaux'!F33="H","Histoire",IF('EDT-2niveaux'!F33="Geo","Géographie",IF('EDT-2niveaux'!F33="EMC","Enseig. mor. et civ.",IF('EDT-2niveaux'!F33="EPS","Educ. phys. et sportive",IF('EDT-2niveaux'!F33="EM","Educ. musicale",IF('EDT-2niveaux'!F33="AP","Arts plastiques",IF('EDT-2niveaux'!F33="HDA","Hist. des arts",IF('EDT-2niveaux'!F33="QM","Questionner le monde",IF('EDT-2niveaux'!F33="LV","Langue vivante",IF('EDT-2niveaux'!F33="APC","APC",""))))))))))))))))))))))))))</f>
        <v/>
      </c>
      <c r="P29" s="14" t="str">
        <f t="shared" si="4"/>
        <v/>
      </c>
      <c r="Q29" s="101">
        <f>'EDT-2niveaux'!G33</f>
        <v>0</v>
      </c>
      <c r="R29" s="14" t="str">
        <f>IF('EDT-2niveaux'!G33="O","FRANCAIS"&amp;CHAR(10)&amp;"Orthographe",IF('EDT-2niveaux'!G33="rec","RECREATION",IF('EDT-2niveaux'!G33="p","Pause méridienne",IF('EDT-2niveaux'!G33="G","FRANCAIS"&amp;CHAR(10)&amp;"Grammaire",IF('EDT-2niveaux'!G33="LC","FRANCAIS"&amp;CHAR(10)&amp;"Lect. et comp.de l'écrit",IF('EDT-2niveaux'!G33="M","MATHEMATIQUES",IF('EDT-2niveaux'!G33="CLA","FRANCAIS"&amp;CHAR(10)&amp;"Culture litt. et art.",IF('EDT-2niveaux'!G33="F","FRANCAIS",IF('EDT-2niveaux'!G33="E","FRANCAIS"&amp;CHAR(10)&amp;"Ecriture",IF('EDT-2niveaux'!G33="L","FRANCAIS"&amp;CHAR(10)&amp;"Lexique",IF('EDT-2niveaux'!G33="LO","FRANCAIS"&amp;CHAR(10)&amp;"Langage oral",IF('EDT-2niveaux'!G33="CM","MATHEMATIQUES"&amp;CHAR(10)&amp;"Calcul mental",IF('EDT-2niveaux'!G33="EG","MATHEMATIQUES"&amp;CHAR(10)&amp;"Espace et Géométrie",IF('EDT-2niveaux'!G33="NC","MATHEMATIQUES"&amp;CHAR(10)&amp;"Nombres et calculs",IF('EDT-2niveaux'!G33="GM","MATHEMATIQUES"&amp;CHAR(10)&amp;"Grand. et mes.",IF('EDT-2niveaux'!G33="S","Sciences et technologie",IF('EDT-2niveaux'!G33="H","Histoire",IF('EDT-2niveaux'!G33="Geo","Géographie",IF('EDT-2niveaux'!G33="EMC","Enseig. mor. et civ.",IF('EDT-2niveaux'!G33="EPS","Educ. phys. et sportive",IF('EDT-2niveaux'!G33="EM","Educ. musicale",IF('EDT-2niveaux'!G33="AP","Arts plastiques",IF('EDT-2niveaux'!G33="HDA","Hist. des arts",IF('EDT-2niveaux'!G33="QM","Questionner le monde",IF('EDT-2niveaux'!G33="LV","Langue vivante",IF('EDT-2niveaux'!G33="APC","APC",""))))))))))))))))))))))))))</f>
        <v/>
      </c>
      <c r="S29" s="148" t="str">
        <f t="shared" si="5"/>
        <v/>
      </c>
      <c r="T29" s="101">
        <f>'EDT-2niveaux'!H33</f>
        <v>0</v>
      </c>
      <c r="U29" s="14" t="str">
        <f>IF('EDT-2niveaux'!H33="O","FRANCAIS"&amp;CHAR(10)&amp;"Orthographe",IF('EDT-2niveaux'!H33="rec","RECREATION",IF('EDT-2niveaux'!H33="p","Pause méridienne",IF('EDT-2niveaux'!H33="G","FRANCAIS"&amp;CHAR(10)&amp;"Grammaire",IF('EDT-2niveaux'!H33="LC","FRANCAIS"&amp;CHAR(10)&amp;"Lect. et comp.de l'écrit",IF('EDT-2niveaux'!H33="M","MATHEMATIQUES",IF('EDT-2niveaux'!H33="CLA","FRANCAIS"&amp;CHAR(10)&amp;"Culture litt. et art.",IF('EDT-2niveaux'!H33="F","FRANCAIS",IF('EDT-2niveaux'!H33="E","FRANCAIS"&amp;CHAR(10)&amp;"Ecriture",IF('EDT-2niveaux'!H33="L","FRANCAIS"&amp;CHAR(10)&amp;"Lexique",IF('EDT-2niveaux'!H33="LO","FRANCAIS"&amp;CHAR(10)&amp;"Langage oral",IF('EDT-2niveaux'!H33="CM","MATHEMATIQUES"&amp;CHAR(10)&amp;"Calcul mental",IF('EDT-2niveaux'!H33="EG","MATHEMATIQUES"&amp;CHAR(10)&amp;"Espace et Géométrie",IF('EDT-2niveaux'!H33="NC","MATHEMATIQUES"&amp;CHAR(10)&amp;"Nombres et calculs",IF('EDT-2niveaux'!H33="GM","MATHEMATIQUES"&amp;CHAR(10)&amp;"Grand. et mes.",IF('EDT-2niveaux'!H33="S","Sciences et technologie",IF('EDT-2niveaux'!H33="H","Histoire",IF('EDT-2niveaux'!H33="Geo","Géographie",IF('EDT-2niveaux'!H33="EMC","Enseig. mor. et civ.",IF('EDT-2niveaux'!H33="EPS","Educ. phys. et sportive",IF('EDT-2niveaux'!H33="EM","Educ. musicale",IF('EDT-2niveaux'!H33="AP","Arts plastiques",IF('EDT-2niveaux'!H33="HDA","Hist. des arts",IF('EDT-2niveaux'!H33="QM","Questionner le monde",IF('EDT-2niveaux'!H33="LV","Langue vivante",IF('EDT-2niveaux'!H33="APC","APC",""))))))))))))))))))))))))))</f>
        <v/>
      </c>
      <c r="V29" s="14" t="str">
        <f t="shared" si="6"/>
        <v/>
      </c>
      <c r="W29" s="101">
        <f>'EDT-2niveaux'!I33</f>
        <v>0</v>
      </c>
      <c r="X29" s="14" t="str">
        <f>IF('EDT-2niveaux'!I33="O","FRANCAIS"&amp;CHAR(10)&amp;"Orthographe",IF('EDT-2niveaux'!I33="rec","RECREATION",IF('EDT-2niveaux'!I33="p","Pause méridienne",IF('EDT-2niveaux'!I33="G","FRANCAIS"&amp;CHAR(10)&amp;"Grammaire",IF('EDT-2niveaux'!I33="LC","FRANCAIS"&amp;CHAR(10)&amp;"Lect. et comp.de l'écrit",IF('EDT-2niveaux'!I33="M","MATHEMATIQUES",IF('EDT-2niveaux'!I33="CLA","FRANCAIS"&amp;CHAR(10)&amp;"Culture litt. et art.",IF('EDT-2niveaux'!I33="F","FRANCAIS",IF('EDT-2niveaux'!I33="E","FRANCAIS"&amp;CHAR(10)&amp;"Ecriture",IF('EDT-2niveaux'!I33="L","FRANCAIS"&amp;CHAR(10)&amp;"Lexique",IF('EDT-2niveaux'!I33="LO","FRANCAIS"&amp;CHAR(10)&amp;"Langage oral",IF('EDT-2niveaux'!I33="CM","MATHEMATIQUES"&amp;CHAR(10)&amp;"Calcul mental",IF('EDT-2niveaux'!I33="EG","MATHEMATIQUES"&amp;CHAR(10)&amp;"Espace et Géométrie",IF('EDT-2niveaux'!I33="NC","MATHEMATIQUES"&amp;CHAR(10)&amp;"Nombres et calculs",IF('EDT-2niveaux'!I33="GM","MATHEMATIQUES"&amp;CHAR(10)&amp;"Grand. et mes.",IF('EDT-2niveaux'!I33="S","Sciences et technologie",IF('EDT-2niveaux'!I33="H","Histoire",IF('EDT-2niveaux'!I33="Geo","Géographie",IF('EDT-2niveaux'!I33="EMC","Enseig. mor. et civ.",IF('EDT-2niveaux'!I33="EPS","Educ. phys. et sportive",IF('EDT-2niveaux'!I33="EM","Educ. musicale",IF('EDT-2niveaux'!I33="AP","Arts plastiques",IF('EDT-2niveaux'!I33="HDA","Hist. des arts",IF('EDT-2niveaux'!I33="QM","Questionner le monde",IF('EDT-2niveaux'!I33="LV","Langue vivante",IF('EDT-2niveaux'!I33="APC","APC",""))))))))))))))))))))))))))</f>
        <v/>
      </c>
      <c r="Y29" s="14" t="str">
        <f t="shared" si="7"/>
        <v/>
      </c>
      <c r="Z29" s="101">
        <f>'EDT-2niveaux'!J33</f>
        <v>0</v>
      </c>
      <c r="AA29" s="14" t="str">
        <f>IF('EDT-2niveaux'!J33="O","FRANCAIS"&amp;CHAR(10)&amp;"Orthographe",IF('EDT-2niveaux'!J33="rec","RECREATION",IF('EDT-2niveaux'!J33="p","Pause méridienne",IF('EDT-2niveaux'!J33="G","FRANCAIS"&amp;CHAR(10)&amp;"Grammaire",IF('EDT-2niveaux'!J33="LC","FRANCAIS"&amp;CHAR(10)&amp;"Lect. et comp.de l'écrit",IF('EDT-2niveaux'!J33="M","MATHEMATIQUES",IF('EDT-2niveaux'!J33="CLA","FRANCAIS"&amp;CHAR(10)&amp;"Culture littéraire et artistiqueCulture litt. et art.",IF('EDT-2niveaux'!J33="F","FRANCAIS",IF('EDT-2niveaux'!J33="E","FRANCAIS"&amp;CHAR(10)&amp;"Ecriture",IF('EDT-2niveaux'!J33="L","FRANCAIS"&amp;CHAR(10)&amp;"Lexique",IF('EDT-2niveaux'!J33="LO","FRANCAIS"&amp;CHAR(10)&amp;"Langage oral",IF('EDT-2niveaux'!J33="CM","MATHEMATIQUES"&amp;CHAR(10)&amp;"Calcul mental",IF('EDT-2niveaux'!J33="EG","MATHEMATIQUES"&amp;CHAR(10)&amp;"Espace et Géométrie",IF('EDT-2niveaux'!J33="NC","MATHEMATIQUES"&amp;CHAR(10)&amp;"Nombres et calculs",IF('EDT-2niveaux'!J33="GM","MATHEMATIQUES"&amp;CHAR(10)&amp;"Grand. et mes.",IF('EDT-2niveaux'!J33="S","Sciences et technologie",IF('EDT-2niveaux'!J33="H","Histoire",IF('EDT-2niveaux'!J33="Geo","Géographie",IF('EDT-2niveaux'!J33="EMC","Enseig. mor. et civ.",IF('EDT-2niveaux'!J33="EPS","Educ. phys. et sportive",IF('EDT-2niveaux'!J33="EM","Educ. musicale",IF('EDT-2niveaux'!J33="AP","Arts plastiques",IF('EDT-2niveaux'!J33="HDA","Hist. des arts",IF('EDT-2niveaux'!J33="QM","Questionner le monde",IF('EDT-2niveaux'!J33="LV","Langue vivante",IF('EDT-2niveaux'!J33="APC","APC",""))))))))))))))))))))))))))</f>
        <v/>
      </c>
      <c r="AB29" s="49" t="str">
        <f t="shared" si="8"/>
        <v/>
      </c>
      <c r="AC29" s="101">
        <f>'EDT-2niveaux'!K33</f>
        <v>0</v>
      </c>
      <c r="AD29" s="14" t="str">
        <f>IF('EDT-2niveaux'!K33="O","FRANCAIS"&amp;CHAR(10)&amp;"Orthographe",IF('EDT-2niveaux'!K33="rec","RECREATION",IF('EDT-2niveaux'!K33="p","Pause méridienne",IF('EDT-2niveaux'!K33="G","FRANCAIS"&amp;CHAR(10)&amp;"Grammaire",IF('EDT-2niveaux'!K33="LC","FRANCAIS"&amp;CHAR(10)&amp;"Lect. et comp.de l'écrit",IF('EDT-2niveaux'!K33="M","MATHEMATIQUES",IF('EDT-2niveaux'!K33="CLA","FRANCAIS"&amp;CHAR(10)&amp;"Culture litt. et art.",IF('EDT-2niveaux'!K33="F","FRANCAIS",IF('EDT-2niveaux'!K33="E","FRANCAIS"&amp;CHAR(10)&amp;"Ecriture",IF('EDT-2niveaux'!K33="L","FRANCAIS"&amp;CHAR(10)&amp;"Lexique",IF('EDT-2niveaux'!K33="LO","FRANCAIS"&amp;CHAR(10)&amp;"Langage oral",IF('EDT-2niveaux'!K33="CM","MATHEMATIQUES"&amp;CHAR(10)&amp;"Calcul mental",IF('EDT-2niveaux'!K33="EG","MATHEMATIQUES"&amp;CHAR(10)&amp;"Espace et Géométrie",IF('EDT-2niveaux'!K33="NC","MATHEMATIQUES"&amp;CHAR(10)&amp;"Nombres et calculs",IF('EDT-2niveaux'!K33="GM","MATHEMATIQUES"&amp;CHAR(10)&amp;"Grand. et mes.",IF('EDT-2niveaux'!K33="S","Sciences et technologie",IF('EDT-2niveaux'!K33="H","Histoire",IF('EDT-2niveaux'!K33="Geo","Géographie",IF('EDT-2niveaux'!K33="EMC","Enseig. mor. et civ.",IF('EDT-2niveaux'!K33="EPS","Educ. phys. et sportive",IF('EDT-2niveaux'!K33="EM","Educ. musicale",IF('EDT-2niveaux'!K33="AP","Arts plastiques",IF('EDT-2niveaux'!K33="HDA","Hist. des arts",IF('EDT-2niveaux'!K33="QM","Questionner le monde",IF('EDT-2niveaux'!K33="LV","Langue vivante",IF('EDT-2niveaux'!K33="APC","APC",""))))))))))))))))))))))))))</f>
        <v/>
      </c>
      <c r="AE29" s="49" t="str">
        <f t="shared" si="9"/>
        <v/>
      </c>
      <c r="AG29" s="45"/>
      <c r="AH29" s="3"/>
      <c r="AI29" s="3"/>
      <c r="AJ29" s="3"/>
      <c r="AK29" s="3"/>
      <c r="AL29" s="3"/>
      <c r="AM29" s="56"/>
      <c r="AN29" s="56"/>
      <c r="AO29" s="56"/>
      <c r="AP29" s="56"/>
      <c r="AQ29" s="56"/>
      <c r="AR29" s="56"/>
      <c r="AS29" s="52"/>
    </row>
    <row r="30" spans="1:47" x14ac:dyDescent="0.3">
      <c r="A30" s="4" t="e">
        <f>IF('POUR COMMENCER'!$E$14&gt;=A29,A29+'POUR COMMENCER'!$H$29,"")</f>
        <v>#VALUE!</v>
      </c>
      <c r="B30" s="101">
        <f>'EDT-2niveaux'!B34</f>
        <v>0</v>
      </c>
      <c r="C30" s="14" t="str">
        <f>IF('EDT-2niveaux'!B34="O","FRANCAIS"&amp;CHAR(10)&amp;"Orthographe",IF('EDT-2niveaux'!B34="rec","RECREATION",IF('EDT-2niveaux'!B34="p","Pause méridienne",IF('EDT-2niveaux'!B34="G","FRANCAIS"&amp;CHAR(10)&amp;"Grammaire",IF('EDT-2niveaux'!B34="LC","FRANCAIS"&amp;CHAR(10)&amp;"Lect. et comp.de l'écrit",IF('EDT-2niveaux'!B34="M","MATHEMATIQUES",IF('EDT-2niveaux'!B34="CLA","FRANCAIS"&amp;CHAR(10)&amp;"Culture litt. et art.",IF('EDT-2niveaux'!B34="F","FRANCAIS",IF('EDT-2niveaux'!B34="E","FRANCAIS"&amp;CHAR(10)&amp;"Ecriture",IF('EDT-2niveaux'!B34="L","FRANCAIS"&amp;CHAR(10)&amp;"Lexique",IF('EDT-2niveaux'!B34="LO","FRANCAIS"&amp;CHAR(10)&amp;"Langage oral",IF('EDT-2niveaux'!B34="CM","MATHEMATIQUES"&amp;CHAR(10)&amp;"Calcul mental",IF('EDT-2niveaux'!B34="EG","MATHEMATIQUES"&amp;CHAR(10)&amp;"Espace et Géométrie",IF('EDT-2niveaux'!B34="NC","MATHEMATIQUES"&amp;CHAR(10)&amp;"Nombres et calculs",IF('EDT-2niveaux'!B34="GM","MATHEMATIQUES"&amp;CHAR(10)&amp;"Grand. et mes.",IF('EDT-2niveaux'!B34="S","Sciences et technologie",IF('EDT-2niveaux'!B34="H","Histoire",IF('EDT-2niveaux'!B34="Geo","Géographie",IF('EDT-2niveaux'!B34="EMC","Enseig. mor. et civ.",IF('EDT-2niveaux'!B34="EPS","Educ. phys. et sportive",IF('EDT-2niveaux'!B34="EM","Educ. musicale",IF('EDT-2niveaux'!B34="AP","Arts plastiques",IF('EDT-2niveaux'!B34="HDA","Hist. des arts",IF('EDT-2niveaux'!B34="QM","Questionner le monde",IF('EDT-2niveaux'!B34="LV","Langue vivante",IF('EDT-2niveaux'!B34="APC","APC",""))))))))))))))))))))))))))</f>
        <v/>
      </c>
      <c r="D30" s="14" t="str">
        <f t="shared" si="0"/>
        <v/>
      </c>
      <c r="E30" s="101">
        <f>'EDT-2niveaux'!C34</f>
        <v>0</v>
      </c>
      <c r="F30" s="14" t="str">
        <f>IF('EDT-2niveaux'!C34="O","FRANCAIS"&amp;CHAR(10)&amp;"Orthographe",IF('EDT-2niveaux'!C34="rec","RECREATION",IF('EDT-2niveaux'!C34="p","Pause méridienne",IF('EDT-2niveaux'!C34="G","FRANCAIS"&amp;CHAR(10)&amp;"Grammaire",IF('EDT-2niveaux'!C34="LC","FRANCAIS"&amp;CHAR(10)&amp;"Lect. et comp.de l'écrit",IF('EDT-2niveaux'!C34="M","MATHEMATIQUES",IF('EDT-2niveaux'!C34="CLA","FRANCAIS"&amp;CHAR(10)&amp;"Culture littéraire et artistiqueCulture litt. et art.",IF('EDT-2niveaux'!C34="F","FRANCAIS",IF('EDT-2niveaux'!C34="E","FRANCAIS"&amp;CHAR(10)&amp;"Ecriture",IF('EDT-2niveaux'!C34="L","FRANCAIS"&amp;CHAR(10)&amp;"Lexique",IF('EDT-2niveaux'!C34="LO","FRANCAIS"&amp;CHAR(10)&amp;"Langage oral",IF('EDT-2niveaux'!C34="CM","MATHEMATIQUES"&amp;CHAR(10)&amp;"Calcul mental",IF('EDT-2niveaux'!C34="EG","MATHEMATIQUES"&amp;CHAR(10)&amp;"Espace et Géométrie",IF('EDT-2niveaux'!C34="NC","MATHEMATIQUES"&amp;CHAR(10)&amp;"Nombres et calculs",IF('EDT-2niveaux'!C34="GM","MATHEMATIQUES"&amp;CHAR(10)&amp;"Grand. et mes.",IF('EDT-2niveaux'!C34="S","Sciences et technologie",IF('EDT-2niveaux'!C34="H","Histoire",IF('EDT-2niveaux'!C34="Geo","Géographie",IF('EDT-2niveaux'!C34="EMC","Enseig. mor. et civ.",IF('EDT-2niveaux'!C34="EPS","Educ. phys. et sportive",IF('EDT-2niveaux'!C34="EM","Educ. musicale",IF('EDT-2niveaux'!C34="AP","Arts plastiques",IF('EDT-2niveaux'!C34="HDA","Hist. des arts",IF('EDT-2niveaux'!C34="QM","Questionner le monde",IF('EDT-2niveaux'!C34="LV","Langue vivante",IF('EDT-2niveaux'!C34="APC","APC",""))))))))))))))))))))))))))</f>
        <v/>
      </c>
      <c r="G30" s="14" t="str">
        <f t="shared" si="1"/>
        <v/>
      </c>
      <c r="H30" s="101">
        <f>'EDT-2niveaux'!D34</f>
        <v>0</v>
      </c>
      <c r="I30" s="14" t="str">
        <f>IF('EDT-2niveaux'!D34="O","FRANCAIS"&amp;CHAR(10)&amp;"Orthographe",IF('EDT-2niveaux'!D34="rec","RECREATION",IF('EDT-2niveaux'!D34="p","Pause méridienne",IF('EDT-2niveaux'!D34="G","FRANCAIS"&amp;CHAR(10)&amp;"Grammaire",IF('EDT-2niveaux'!D34="LC","FRANCAIS"&amp;CHAR(10)&amp;"Lect. et comp.de l'écrit",IF('EDT-2niveaux'!D34="M","MATHEMATIQUES",IF('EDT-2niveaux'!D34="CLA","FRANCAIS"&amp;CHAR(10)&amp;"Culture litt. et art.",IF('EDT-2niveaux'!D34="F","FRANCAIS",IF('EDT-2niveaux'!D34="E","FRANCAIS"&amp;CHAR(10)&amp;"Ecriture",IF('EDT-2niveaux'!D34="L","FRANCAIS"&amp;CHAR(10)&amp;"Lexique",IF('EDT-2niveaux'!D34="LO","FRANCAIS"&amp;CHAR(10)&amp;"Langage oral",IF('EDT-2niveaux'!D34="CM","MATHEMATIQUES"&amp;CHAR(10)&amp;"Calcul mental",IF('EDT-2niveaux'!D34="EG","MATHEMATIQUES"&amp;CHAR(10)&amp;"Espace et Géométrie",IF('EDT-2niveaux'!D34="NC","MATHEMATIQUES"&amp;CHAR(10)&amp;"Nombres et calculs",IF('EDT-2niveaux'!D34="GM","MATHEMATIQUES"&amp;CHAR(10)&amp;"Grand. et mes.",IF('EDT-2niveaux'!D34="S","Sciences et technologie",IF('EDT-2niveaux'!D34="H","Histoire",IF('EDT-2niveaux'!D34="Geo","Géographie",IF('EDT-2niveaux'!D34="EMC","Enseig. mor. et civ.",IF('EDT-2niveaux'!D34="EPS","Educ. phys. et sportive",IF('EDT-2niveaux'!D34="EM","Educ. musicale",IF('EDT-2niveaux'!D34="AP","Arts plastiques",IF('EDT-2niveaux'!D34="HDA","Hist. des arts",IF('EDT-2niveaux'!D34="QM","Questionner le monde",IF('EDT-2niveaux'!D34="LV","Langue vivante",IF('EDT-2niveaux'!D34="APC","APC",""))))))))))))))))))))))))))</f>
        <v/>
      </c>
      <c r="J30" s="14" t="str">
        <f t="shared" si="2"/>
        <v/>
      </c>
      <c r="K30" s="101">
        <f>'EDT-2niveaux'!E34</f>
        <v>0</v>
      </c>
      <c r="L30" s="14" t="str">
        <f>IF('EDT-2niveaux'!E34="O","FRANCAIS"&amp;CHAR(10)&amp;"Orthographe",IF('EDT-2niveaux'!E34="rec","RECREATION",IF('EDT-2niveaux'!E34="p","Pause méridienne",IF('EDT-2niveaux'!E34="G","FRANCAIS"&amp;CHAR(10)&amp;"Grammaire",IF('EDT-2niveaux'!E34="LC","FRANCAIS"&amp;CHAR(10)&amp;"Lect. et comp.de l'écrit",IF('EDT-2niveaux'!E34="M","MATHEMATIQUES",IF('EDT-2niveaux'!E34="CLA","FRANCAIS"&amp;CHAR(10)&amp;"Culture litt. et art.",IF('EDT-2niveaux'!E34="F","FRANCAIS",IF('EDT-2niveaux'!E34="E","FRANCAIS"&amp;CHAR(10)&amp;"Ecriture",IF('EDT-2niveaux'!E34="L","FRANCAIS"&amp;CHAR(10)&amp;"Lexique",IF('EDT-2niveaux'!E34="LO","FRANCAIS"&amp;CHAR(10)&amp;"Langage oral",IF('EDT-2niveaux'!E34="CM","MATHEMATIQUES"&amp;CHAR(10)&amp;"Calcul mental",IF('EDT-2niveaux'!E34="EG","MATHEMATIQUES"&amp;CHAR(10)&amp;"Espace et Géométrie",IF('EDT-2niveaux'!E34="NC","MATHEMATIQUES"&amp;CHAR(10)&amp;"Nombres et calculs",IF('EDT-2niveaux'!E34="GM","MATHEMATIQUES"&amp;CHAR(10)&amp;"Grand. et mes.",IF('EDT-2niveaux'!E34="S","Sciences et technologie",IF('EDT-2niveaux'!E34="H","Histoire",IF('EDT-2niveaux'!E34="Geo","Géographie",IF('EDT-2niveaux'!E34="EMC","Enseig. mor. et civ.",IF('EDT-2niveaux'!E34="EPS","Educ. phys. et sportive",IF('EDT-2niveaux'!E34="EM","Educ. musicale",IF('EDT-2niveaux'!E34="AP","Arts plastiques",IF('EDT-2niveaux'!E34="HDA","Hist. des arts",IF('EDT-2niveaux'!E34="QM","Questionner le monde",IF('EDT-2niveaux'!E34="LV","Langue vivante",IF('EDT-2niveaux'!E34="APC","APC",""))))))))))))))))))))))))))</f>
        <v/>
      </c>
      <c r="M30" s="14" t="str">
        <f t="shared" si="3"/>
        <v/>
      </c>
      <c r="N30" s="101">
        <f>'EDT-2niveaux'!F34</f>
        <v>0</v>
      </c>
      <c r="O30" s="14" t="str">
        <f>IF('EDT-2niveaux'!F34="O","FRANCAIS"&amp;CHAR(10)&amp;"Orthographe",IF('EDT-2niveaux'!F34="rec","RECREATION",IF('EDT-2niveaux'!F34="p","Pause méridienne",IF('EDT-2niveaux'!F34="G","FRANCAIS"&amp;CHAR(10)&amp;"Grammaire",IF('EDT-2niveaux'!F34="LC","FRANCAIS"&amp;CHAR(10)&amp;"Lect. et comp.de l'écrit",IF('EDT-2niveaux'!F34="M","MATHEMATIQUES",IF('EDT-2niveaux'!F34="CLA","FRANCAIS"&amp;CHAR(10)&amp;"Culture litt. et art.",IF('EDT-2niveaux'!F34="F","FRANCAIS",IF('EDT-2niveaux'!F34="E","FRANCAIS"&amp;CHAR(10)&amp;"Ecriture",IF('EDT-2niveaux'!F34="L","FRANCAIS"&amp;CHAR(10)&amp;"Lexique",IF('EDT-2niveaux'!F34="LO","FRANCAIS"&amp;CHAR(10)&amp;"Langage oral",IF('EDT-2niveaux'!F34="CM","MATHEMATIQUES"&amp;CHAR(10)&amp;"Calcul mental",IF('EDT-2niveaux'!F34="EG","MATHEMATIQUES"&amp;CHAR(10)&amp;"Espace et Géométrie",IF('EDT-2niveaux'!F34="NC","MATHEMATIQUES"&amp;CHAR(10)&amp;"Nombres et calculs",IF('EDT-2niveaux'!F34="GM","MATHEMATIQUES"&amp;CHAR(10)&amp;"Grand. et mes.",IF('EDT-2niveaux'!F34="S","Sciences et technologie",IF('EDT-2niveaux'!F34="H","Histoire",IF('EDT-2niveaux'!F34="Geo","Géographie",IF('EDT-2niveaux'!F34="EMC","Enseig. mor. et civ.",IF('EDT-2niveaux'!F34="EPS","Educ. phys. et sportive",IF('EDT-2niveaux'!F34="EM","Educ. musicale",IF('EDT-2niveaux'!F34="AP","Arts plastiques",IF('EDT-2niveaux'!F34="HDA","Hist. des arts",IF('EDT-2niveaux'!F34="QM","Questionner le monde",IF('EDT-2niveaux'!F34="LV","Langue vivante",IF('EDT-2niveaux'!F34="APC","APC",""))))))))))))))))))))))))))</f>
        <v/>
      </c>
      <c r="P30" s="14" t="str">
        <f t="shared" si="4"/>
        <v/>
      </c>
      <c r="Q30" s="101">
        <f>'EDT-2niveaux'!G34</f>
        <v>0</v>
      </c>
      <c r="R30" s="14" t="str">
        <f>IF('EDT-2niveaux'!G34="O","FRANCAIS"&amp;CHAR(10)&amp;"Orthographe",IF('EDT-2niveaux'!G34="rec","RECREATION",IF('EDT-2niveaux'!G34="p","Pause méridienne",IF('EDT-2niveaux'!G34="G","FRANCAIS"&amp;CHAR(10)&amp;"Grammaire",IF('EDT-2niveaux'!G34="LC","FRANCAIS"&amp;CHAR(10)&amp;"Lect. et comp.de l'écrit",IF('EDT-2niveaux'!G34="M","MATHEMATIQUES",IF('EDT-2niveaux'!G34="CLA","FRANCAIS"&amp;CHAR(10)&amp;"Culture litt. et art.",IF('EDT-2niveaux'!G34="F","FRANCAIS",IF('EDT-2niveaux'!G34="E","FRANCAIS"&amp;CHAR(10)&amp;"Ecriture",IF('EDT-2niveaux'!G34="L","FRANCAIS"&amp;CHAR(10)&amp;"Lexique",IF('EDT-2niveaux'!G34="LO","FRANCAIS"&amp;CHAR(10)&amp;"Langage oral",IF('EDT-2niveaux'!G34="CM","MATHEMATIQUES"&amp;CHAR(10)&amp;"Calcul mental",IF('EDT-2niveaux'!G34="EG","MATHEMATIQUES"&amp;CHAR(10)&amp;"Espace et Géométrie",IF('EDT-2niveaux'!G34="NC","MATHEMATIQUES"&amp;CHAR(10)&amp;"Nombres et calculs",IF('EDT-2niveaux'!G34="GM","MATHEMATIQUES"&amp;CHAR(10)&amp;"Grand. et mes.",IF('EDT-2niveaux'!G34="S","Sciences et technologie",IF('EDT-2niveaux'!G34="H","Histoire",IF('EDT-2niveaux'!G34="Geo","Géographie",IF('EDT-2niveaux'!G34="EMC","Enseig. mor. et civ.",IF('EDT-2niveaux'!G34="EPS","Educ. phys. et sportive",IF('EDT-2niveaux'!G34="EM","Educ. musicale",IF('EDT-2niveaux'!G34="AP","Arts plastiques",IF('EDT-2niveaux'!G34="HDA","Hist. des arts",IF('EDT-2niveaux'!G34="QM","Questionner le monde",IF('EDT-2niveaux'!G34="LV","Langue vivante",IF('EDT-2niveaux'!G34="APC","APC",""))))))))))))))))))))))))))</f>
        <v/>
      </c>
      <c r="S30" s="148" t="str">
        <f t="shared" si="5"/>
        <v/>
      </c>
      <c r="T30" s="101">
        <f>'EDT-2niveaux'!H34</f>
        <v>0</v>
      </c>
      <c r="U30" s="14" t="str">
        <f>IF('EDT-2niveaux'!H34="O","FRANCAIS"&amp;CHAR(10)&amp;"Orthographe",IF('EDT-2niveaux'!H34="rec","RECREATION",IF('EDT-2niveaux'!H34="p","Pause méridienne",IF('EDT-2niveaux'!H34="G","FRANCAIS"&amp;CHAR(10)&amp;"Grammaire",IF('EDT-2niveaux'!H34="LC","FRANCAIS"&amp;CHAR(10)&amp;"Lect. et comp.de l'écrit",IF('EDT-2niveaux'!H34="M","MATHEMATIQUES",IF('EDT-2niveaux'!H34="CLA","FRANCAIS"&amp;CHAR(10)&amp;"Culture litt. et art.",IF('EDT-2niveaux'!H34="F","FRANCAIS",IF('EDT-2niveaux'!H34="E","FRANCAIS"&amp;CHAR(10)&amp;"Ecriture",IF('EDT-2niveaux'!H34="L","FRANCAIS"&amp;CHAR(10)&amp;"Lexique",IF('EDT-2niveaux'!H34="LO","FRANCAIS"&amp;CHAR(10)&amp;"Langage oral",IF('EDT-2niveaux'!H34="CM","MATHEMATIQUES"&amp;CHAR(10)&amp;"Calcul mental",IF('EDT-2niveaux'!H34="EG","MATHEMATIQUES"&amp;CHAR(10)&amp;"Espace et Géométrie",IF('EDT-2niveaux'!H34="NC","MATHEMATIQUES"&amp;CHAR(10)&amp;"Nombres et calculs",IF('EDT-2niveaux'!H34="GM","MATHEMATIQUES"&amp;CHAR(10)&amp;"Grand. et mes.",IF('EDT-2niveaux'!H34="S","Sciences et technologie",IF('EDT-2niveaux'!H34="H","Histoire",IF('EDT-2niveaux'!H34="Geo","Géographie",IF('EDT-2niveaux'!H34="EMC","Enseig. mor. et civ.",IF('EDT-2niveaux'!H34="EPS","Educ. phys. et sportive",IF('EDT-2niveaux'!H34="EM","Educ. musicale",IF('EDT-2niveaux'!H34="AP","Arts plastiques",IF('EDT-2niveaux'!H34="HDA","Hist. des arts",IF('EDT-2niveaux'!H34="QM","Questionner le monde",IF('EDT-2niveaux'!H34="LV","Langue vivante",IF('EDT-2niveaux'!H34="APC","APC",""))))))))))))))))))))))))))</f>
        <v/>
      </c>
      <c r="V30" s="14" t="str">
        <f t="shared" si="6"/>
        <v/>
      </c>
      <c r="W30" s="101">
        <f>'EDT-2niveaux'!I34</f>
        <v>0</v>
      </c>
      <c r="X30" s="14" t="str">
        <f>IF('EDT-2niveaux'!I34="O","FRANCAIS"&amp;CHAR(10)&amp;"Orthographe",IF('EDT-2niveaux'!I34="rec","RECREATION",IF('EDT-2niveaux'!I34="p","Pause méridienne",IF('EDT-2niveaux'!I34="G","FRANCAIS"&amp;CHAR(10)&amp;"Grammaire",IF('EDT-2niveaux'!I34="LC","FRANCAIS"&amp;CHAR(10)&amp;"Lect. et comp.de l'écrit",IF('EDT-2niveaux'!I34="M","MATHEMATIQUES",IF('EDT-2niveaux'!I34="CLA","FRANCAIS"&amp;CHAR(10)&amp;"Culture litt. et art.",IF('EDT-2niveaux'!I34="F","FRANCAIS",IF('EDT-2niveaux'!I34="E","FRANCAIS"&amp;CHAR(10)&amp;"Ecriture",IF('EDT-2niveaux'!I34="L","FRANCAIS"&amp;CHAR(10)&amp;"Lexique",IF('EDT-2niveaux'!I34="LO","FRANCAIS"&amp;CHAR(10)&amp;"Langage oral",IF('EDT-2niveaux'!I34="CM","MATHEMATIQUES"&amp;CHAR(10)&amp;"Calcul mental",IF('EDT-2niveaux'!I34="EG","MATHEMATIQUES"&amp;CHAR(10)&amp;"Espace et Géométrie",IF('EDT-2niveaux'!I34="NC","MATHEMATIQUES"&amp;CHAR(10)&amp;"Nombres et calculs",IF('EDT-2niveaux'!I34="GM","MATHEMATIQUES"&amp;CHAR(10)&amp;"Grand. et mes.",IF('EDT-2niveaux'!I34="S","Sciences et technologie",IF('EDT-2niveaux'!I34="H","Histoire",IF('EDT-2niveaux'!I34="Geo","Géographie",IF('EDT-2niveaux'!I34="EMC","Enseig. mor. et civ.",IF('EDT-2niveaux'!I34="EPS","Educ. phys. et sportive",IF('EDT-2niveaux'!I34="EM","Educ. musicale",IF('EDT-2niveaux'!I34="AP","Arts plastiques",IF('EDT-2niveaux'!I34="HDA","Hist. des arts",IF('EDT-2niveaux'!I34="QM","Questionner le monde",IF('EDT-2niveaux'!I34="LV","Langue vivante",IF('EDT-2niveaux'!I34="APC","APC",""))))))))))))))))))))))))))</f>
        <v/>
      </c>
      <c r="Y30" s="14" t="str">
        <f t="shared" si="7"/>
        <v/>
      </c>
      <c r="Z30" s="101">
        <f>'EDT-2niveaux'!J34</f>
        <v>0</v>
      </c>
      <c r="AA30" s="14" t="str">
        <f>IF('EDT-2niveaux'!J34="O","FRANCAIS"&amp;CHAR(10)&amp;"Orthographe",IF('EDT-2niveaux'!J34="rec","RECREATION",IF('EDT-2niveaux'!J34="p","Pause méridienne",IF('EDT-2niveaux'!J34="G","FRANCAIS"&amp;CHAR(10)&amp;"Grammaire",IF('EDT-2niveaux'!J34="LC","FRANCAIS"&amp;CHAR(10)&amp;"Lect. et comp.de l'écrit",IF('EDT-2niveaux'!J34="M","MATHEMATIQUES",IF('EDT-2niveaux'!J34="CLA","FRANCAIS"&amp;CHAR(10)&amp;"Culture littéraire et artistiqueCulture litt. et art.",IF('EDT-2niveaux'!J34="F","FRANCAIS",IF('EDT-2niveaux'!J34="E","FRANCAIS"&amp;CHAR(10)&amp;"Ecriture",IF('EDT-2niveaux'!J34="L","FRANCAIS"&amp;CHAR(10)&amp;"Lexique",IF('EDT-2niveaux'!J34="LO","FRANCAIS"&amp;CHAR(10)&amp;"Langage oral",IF('EDT-2niveaux'!J34="CM","MATHEMATIQUES"&amp;CHAR(10)&amp;"Calcul mental",IF('EDT-2niveaux'!J34="EG","MATHEMATIQUES"&amp;CHAR(10)&amp;"Espace et Géométrie",IF('EDT-2niveaux'!J34="NC","MATHEMATIQUES"&amp;CHAR(10)&amp;"Nombres et calculs",IF('EDT-2niveaux'!J34="GM","MATHEMATIQUES"&amp;CHAR(10)&amp;"Grand. et mes.",IF('EDT-2niveaux'!J34="S","Sciences et technologie",IF('EDT-2niveaux'!J34="H","Histoire",IF('EDT-2niveaux'!J34="Geo","Géographie",IF('EDT-2niveaux'!J34="EMC","Enseig. mor. et civ.",IF('EDT-2niveaux'!J34="EPS","Educ. phys. et sportive",IF('EDT-2niveaux'!J34="EM","Educ. musicale",IF('EDT-2niveaux'!J34="AP","Arts plastiques",IF('EDT-2niveaux'!J34="HDA","Hist. des arts",IF('EDT-2niveaux'!J34="QM","Questionner le monde",IF('EDT-2niveaux'!J34="LV","Langue vivante",IF('EDT-2niveaux'!J34="APC","APC",""))))))))))))))))))))))))))</f>
        <v/>
      </c>
      <c r="AB30" s="49" t="str">
        <f t="shared" si="8"/>
        <v/>
      </c>
      <c r="AC30" s="101">
        <f>'EDT-2niveaux'!K34</f>
        <v>0</v>
      </c>
      <c r="AD30" s="14" t="str">
        <f>IF('EDT-2niveaux'!K34="O","FRANCAIS"&amp;CHAR(10)&amp;"Orthographe",IF('EDT-2niveaux'!K34="rec","RECREATION",IF('EDT-2niveaux'!K34="p","Pause méridienne",IF('EDT-2niveaux'!K34="G","FRANCAIS"&amp;CHAR(10)&amp;"Grammaire",IF('EDT-2niveaux'!K34="LC","FRANCAIS"&amp;CHAR(10)&amp;"Lect. et comp.de l'écrit",IF('EDT-2niveaux'!K34="M","MATHEMATIQUES",IF('EDT-2niveaux'!K34="CLA","FRANCAIS"&amp;CHAR(10)&amp;"Culture litt. et art.",IF('EDT-2niveaux'!K34="F","FRANCAIS",IF('EDT-2niveaux'!K34="E","FRANCAIS"&amp;CHAR(10)&amp;"Ecriture",IF('EDT-2niveaux'!K34="L","FRANCAIS"&amp;CHAR(10)&amp;"Lexique",IF('EDT-2niveaux'!K34="LO","FRANCAIS"&amp;CHAR(10)&amp;"Langage oral",IF('EDT-2niveaux'!K34="CM","MATHEMATIQUES"&amp;CHAR(10)&amp;"Calcul mental",IF('EDT-2niveaux'!K34="EG","MATHEMATIQUES"&amp;CHAR(10)&amp;"Espace et Géométrie",IF('EDT-2niveaux'!K34="NC","MATHEMATIQUES"&amp;CHAR(10)&amp;"Nombres et calculs",IF('EDT-2niveaux'!K34="GM","MATHEMATIQUES"&amp;CHAR(10)&amp;"Grand. et mes.",IF('EDT-2niveaux'!K34="S","Sciences et technologie",IF('EDT-2niveaux'!K34="H","Histoire",IF('EDT-2niveaux'!K34="Geo","Géographie",IF('EDT-2niveaux'!K34="EMC","Enseig. mor. et civ.",IF('EDT-2niveaux'!K34="EPS","Educ. phys. et sportive",IF('EDT-2niveaux'!K34="EM","Educ. musicale",IF('EDT-2niveaux'!K34="AP","Arts plastiques",IF('EDT-2niveaux'!K34="HDA","Hist. des arts",IF('EDT-2niveaux'!K34="QM","Questionner le monde",IF('EDT-2niveaux'!K34="LV","Langue vivante",IF('EDT-2niveaux'!K34="APC","APC",""))))))))))))))))))))))))))</f>
        <v/>
      </c>
      <c r="AE30" s="49" t="str">
        <f t="shared" si="9"/>
        <v/>
      </c>
      <c r="AG30" s="46" t="s">
        <v>118</v>
      </c>
      <c r="AH30" s="162"/>
      <c r="AI30" s="162"/>
      <c r="AJ30" s="162"/>
      <c r="AK30" s="162"/>
      <c r="AL30" s="162"/>
      <c r="AM30" s="194">
        <f>SUM(AM31:AM32)</f>
        <v>0</v>
      </c>
      <c r="AN30" s="269">
        <f>AN27</f>
        <v>0</v>
      </c>
      <c r="AO30" s="269"/>
      <c r="AP30" s="269"/>
      <c r="AQ30" s="269"/>
      <c r="AR30" s="269"/>
      <c r="AS30" s="53">
        <f>SUM(AS31:AS32)</f>
        <v>0</v>
      </c>
    </row>
    <row r="31" spans="1:47" x14ac:dyDescent="0.3">
      <c r="A31" s="4" t="e">
        <f>IF('POUR COMMENCER'!$E$14&gt;=A30,A30+'POUR COMMENCER'!$H$29,"")</f>
        <v>#VALUE!</v>
      </c>
      <c r="B31" s="101">
        <f>'EDT-2niveaux'!B35</f>
        <v>0</v>
      </c>
      <c r="C31" s="14" t="str">
        <f>IF('EDT-2niveaux'!B35="O","FRANCAIS"&amp;CHAR(10)&amp;"Orthographe",IF('EDT-2niveaux'!B35="rec","RECREATION",IF('EDT-2niveaux'!B35="p","Pause méridienne",IF('EDT-2niveaux'!B35="G","FRANCAIS"&amp;CHAR(10)&amp;"Grammaire",IF('EDT-2niveaux'!B35="LC","FRANCAIS"&amp;CHAR(10)&amp;"Lect. et comp.de l'écrit",IF('EDT-2niveaux'!B35="M","MATHEMATIQUES",IF('EDT-2niveaux'!B35="CLA","FRANCAIS"&amp;CHAR(10)&amp;"Culture litt. et art.",IF('EDT-2niveaux'!B35="F","FRANCAIS",IF('EDT-2niveaux'!B35="E","FRANCAIS"&amp;CHAR(10)&amp;"Ecriture",IF('EDT-2niveaux'!B35="L","FRANCAIS"&amp;CHAR(10)&amp;"Lexique",IF('EDT-2niveaux'!B35="LO","FRANCAIS"&amp;CHAR(10)&amp;"Langage oral",IF('EDT-2niveaux'!B35="CM","MATHEMATIQUES"&amp;CHAR(10)&amp;"Calcul mental",IF('EDT-2niveaux'!B35="EG","MATHEMATIQUES"&amp;CHAR(10)&amp;"Espace et Géométrie",IF('EDT-2niveaux'!B35="NC","MATHEMATIQUES"&amp;CHAR(10)&amp;"Nombres et calculs",IF('EDT-2niveaux'!B35="GM","MATHEMATIQUES"&amp;CHAR(10)&amp;"Grand. et mes.",IF('EDT-2niveaux'!B35="S","Sciences et technologie",IF('EDT-2niveaux'!B35="H","Histoire",IF('EDT-2niveaux'!B35="Geo","Géographie",IF('EDT-2niveaux'!B35="EMC","Enseig. mor. et civ.",IF('EDT-2niveaux'!B35="EPS","Educ. phys. et sportive",IF('EDT-2niveaux'!B35="EM","Educ. musicale",IF('EDT-2niveaux'!B35="AP","Arts plastiques",IF('EDT-2niveaux'!B35="HDA","Hist. des arts",IF('EDT-2niveaux'!B35="QM","Questionner le monde",IF('EDT-2niveaux'!B35="LV","Langue vivante",IF('EDT-2niveaux'!B35="APC","APC",""))))))))))))))))))))))))))</f>
        <v/>
      </c>
      <c r="D31" s="14" t="str">
        <f t="shared" si="0"/>
        <v/>
      </c>
      <c r="E31" s="101">
        <f>'EDT-2niveaux'!C35</f>
        <v>0</v>
      </c>
      <c r="F31" s="14" t="str">
        <f>IF('EDT-2niveaux'!C35="O","FRANCAIS"&amp;CHAR(10)&amp;"Orthographe",IF('EDT-2niveaux'!C35="rec","RECREATION",IF('EDT-2niveaux'!C35="p","Pause méridienne",IF('EDT-2niveaux'!C35="G","FRANCAIS"&amp;CHAR(10)&amp;"Grammaire",IF('EDT-2niveaux'!C35="LC","FRANCAIS"&amp;CHAR(10)&amp;"Lect. et comp.de l'écrit",IF('EDT-2niveaux'!C35="M","MATHEMATIQUES",IF('EDT-2niveaux'!C35="CLA","FRANCAIS"&amp;CHAR(10)&amp;"Culture littéraire et artistiqueCulture litt. et art.",IF('EDT-2niveaux'!C35="F","FRANCAIS",IF('EDT-2niveaux'!C35="E","FRANCAIS"&amp;CHAR(10)&amp;"Ecriture",IF('EDT-2niveaux'!C35="L","FRANCAIS"&amp;CHAR(10)&amp;"Lexique",IF('EDT-2niveaux'!C35="LO","FRANCAIS"&amp;CHAR(10)&amp;"Langage oral",IF('EDT-2niveaux'!C35="CM","MATHEMATIQUES"&amp;CHAR(10)&amp;"Calcul mental",IF('EDT-2niveaux'!C35="EG","MATHEMATIQUES"&amp;CHAR(10)&amp;"Espace et Géométrie",IF('EDT-2niveaux'!C35="NC","MATHEMATIQUES"&amp;CHAR(10)&amp;"Nombres et calculs",IF('EDT-2niveaux'!C35="GM","MATHEMATIQUES"&amp;CHAR(10)&amp;"Grand. et mes.",IF('EDT-2niveaux'!C35="S","Sciences et technologie",IF('EDT-2niveaux'!C35="H","Histoire",IF('EDT-2niveaux'!C35="Geo","Géographie",IF('EDT-2niveaux'!C35="EMC","Enseig. mor. et civ.",IF('EDT-2niveaux'!C35="EPS","Educ. phys. et sportive",IF('EDT-2niveaux'!C35="EM","Educ. musicale",IF('EDT-2niveaux'!C35="AP","Arts plastiques",IF('EDT-2niveaux'!C35="HDA","Hist. des arts",IF('EDT-2niveaux'!C35="QM","Questionner le monde",IF('EDT-2niveaux'!C35="LV","Langue vivante",IF('EDT-2niveaux'!C35="APC","APC",""))))))))))))))))))))))))))</f>
        <v/>
      </c>
      <c r="G31" s="14" t="str">
        <f t="shared" si="1"/>
        <v/>
      </c>
      <c r="H31" s="101">
        <f>'EDT-2niveaux'!D35</f>
        <v>0</v>
      </c>
      <c r="I31" s="14" t="str">
        <f>IF('EDT-2niveaux'!D35="O","FRANCAIS"&amp;CHAR(10)&amp;"Orthographe",IF('EDT-2niveaux'!D35="rec","RECREATION",IF('EDT-2niveaux'!D35="p","Pause méridienne",IF('EDT-2niveaux'!D35="G","FRANCAIS"&amp;CHAR(10)&amp;"Grammaire",IF('EDT-2niveaux'!D35="LC","FRANCAIS"&amp;CHAR(10)&amp;"Lect. et comp.de l'écrit",IF('EDT-2niveaux'!D35="M","MATHEMATIQUES",IF('EDT-2niveaux'!D35="CLA","FRANCAIS"&amp;CHAR(10)&amp;"Culture litt. et art.",IF('EDT-2niveaux'!D35="F","FRANCAIS",IF('EDT-2niveaux'!D35="E","FRANCAIS"&amp;CHAR(10)&amp;"Ecriture",IF('EDT-2niveaux'!D35="L","FRANCAIS"&amp;CHAR(10)&amp;"Lexique",IF('EDT-2niveaux'!D35="LO","FRANCAIS"&amp;CHAR(10)&amp;"Langage oral",IF('EDT-2niveaux'!D35="CM","MATHEMATIQUES"&amp;CHAR(10)&amp;"Calcul mental",IF('EDT-2niveaux'!D35="EG","MATHEMATIQUES"&amp;CHAR(10)&amp;"Espace et Géométrie",IF('EDT-2niveaux'!D35="NC","MATHEMATIQUES"&amp;CHAR(10)&amp;"Nombres et calculs",IF('EDT-2niveaux'!D35="GM","MATHEMATIQUES"&amp;CHAR(10)&amp;"Grand. et mes.",IF('EDT-2niveaux'!D35="S","Sciences et technologie",IF('EDT-2niveaux'!D35="H","Histoire",IF('EDT-2niveaux'!D35="Geo","Géographie",IF('EDT-2niveaux'!D35="EMC","Enseig. mor. et civ.",IF('EDT-2niveaux'!D35="EPS","Educ. phys. et sportive",IF('EDT-2niveaux'!D35="EM","Educ. musicale",IF('EDT-2niveaux'!D35="AP","Arts plastiques",IF('EDT-2niveaux'!D35="HDA","Hist. des arts",IF('EDT-2niveaux'!D35="QM","Questionner le monde",IF('EDT-2niveaux'!D35="LV","Langue vivante",IF('EDT-2niveaux'!D35="APC","APC",""))))))))))))))))))))))))))</f>
        <v/>
      </c>
      <c r="J31" s="14" t="str">
        <f t="shared" si="2"/>
        <v/>
      </c>
      <c r="K31" s="101">
        <f>'EDT-2niveaux'!E35</f>
        <v>0</v>
      </c>
      <c r="L31" s="14" t="str">
        <f>IF('EDT-2niveaux'!E35="O","FRANCAIS"&amp;CHAR(10)&amp;"Orthographe",IF('EDT-2niveaux'!E35="rec","RECREATION",IF('EDT-2niveaux'!E35="p","Pause méridienne",IF('EDT-2niveaux'!E35="G","FRANCAIS"&amp;CHAR(10)&amp;"Grammaire",IF('EDT-2niveaux'!E35="LC","FRANCAIS"&amp;CHAR(10)&amp;"Lect. et comp.de l'écrit",IF('EDT-2niveaux'!E35="M","MATHEMATIQUES",IF('EDT-2niveaux'!E35="CLA","FRANCAIS"&amp;CHAR(10)&amp;"Culture litt. et art.",IF('EDT-2niveaux'!E35="F","FRANCAIS",IF('EDT-2niveaux'!E35="E","FRANCAIS"&amp;CHAR(10)&amp;"Ecriture",IF('EDT-2niveaux'!E35="L","FRANCAIS"&amp;CHAR(10)&amp;"Lexique",IF('EDT-2niveaux'!E35="LO","FRANCAIS"&amp;CHAR(10)&amp;"Langage oral",IF('EDT-2niveaux'!E35="CM","MATHEMATIQUES"&amp;CHAR(10)&amp;"Calcul mental",IF('EDT-2niveaux'!E35="EG","MATHEMATIQUES"&amp;CHAR(10)&amp;"Espace et Géométrie",IF('EDT-2niveaux'!E35="NC","MATHEMATIQUES"&amp;CHAR(10)&amp;"Nombres et calculs",IF('EDT-2niveaux'!E35="GM","MATHEMATIQUES"&amp;CHAR(10)&amp;"Grand. et mes.",IF('EDT-2niveaux'!E35="S","Sciences et technologie",IF('EDT-2niveaux'!E35="H","Histoire",IF('EDT-2niveaux'!E35="Geo","Géographie",IF('EDT-2niveaux'!E35="EMC","Enseig. mor. et civ.",IF('EDT-2niveaux'!E35="EPS","Educ. phys. et sportive",IF('EDT-2niveaux'!E35="EM","Educ. musicale",IF('EDT-2niveaux'!E35="AP","Arts plastiques",IF('EDT-2niveaux'!E35="HDA","Hist. des arts",IF('EDT-2niveaux'!E35="QM","Questionner le monde",IF('EDT-2niveaux'!E35="LV","Langue vivante",IF('EDT-2niveaux'!E35="APC","APC",""))))))))))))))))))))))))))</f>
        <v/>
      </c>
      <c r="M31" s="14" t="str">
        <f t="shared" si="3"/>
        <v/>
      </c>
      <c r="N31" s="101">
        <f>'EDT-2niveaux'!F35</f>
        <v>0</v>
      </c>
      <c r="O31" s="14" t="str">
        <f>IF('EDT-2niveaux'!F35="O","FRANCAIS"&amp;CHAR(10)&amp;"Orthographe",IF('EDT-2niveaux'!F35="rec","RECREATION",IF('EDT-2niveaux'!F35="p","Pause méridienne",IF('EDT-2niveaux'!F35="G","FRANCAIS"&amp;CHAR(10)&amp;"Grammaire",IF('EDT-2niveaux'!F35="LC","FRANCAIS"&amp;CHAR(10)&amp;"Lect. et comp.de l'écrit",IF('EDT-2niveaux'!F35="M","MATHEMATIQUES",IF('EDT-2niveaux'!F35="CLA","FRANCAIS"&amp;CHAR(10)&amp;"Culture litt. et art.",IF('EDT-2niveaux'!F35="F","FRANCAIS",IF('EDT-2niveaux'!F35="E","FRANCAIS"&amp;CHAR(10)&amp;"Ecriture",IF('EDT-2niveaux'!F35="L","FRANCAIS"&amp;CHAR(10)&amp;"Lexique",IF('EDT-2niveaux'!F35="LO","FRANCAIS"&amp;CHAR(10)&amp;"Langage oral",IF('EDT-2niveaux'!F35="CM","MATHEMATIQUES"&amp;CHAR(10)&amp;"Calcul mental",IF('EDT-2niveaux'!F35="EG","MATHEMATIQUES"&amp;CHAR(10)&amp;"Espace et Géométrie",IF('EDT-2niveaux'!F35="NC","MATHEMATIQUES"&amp;CHAR(10)&amp;"Nombres et calculs",IF('EDT-2niveaux'!F35="GM","MATHEMATIQUES"&amp;CHAR(10)&amp;"Grand. et mes.",IF('EDT-2niveaux'!F35="S","Sciences et technologie",IF('EDT-2niveaux'!F35="H","Histoire",IF('EDT-2niveaux'!F35="Geo","Géographie",IF('EDT-2niveaux'!F35="EMC","Enseig. mor. et civ.",IF('EDT-2niveaux'!F35="EPS","Educ. phys. et sportive",IF('EDT-2niveaux'!F35="EM","Educ. musicale",IF('EDT-2niveaux'!F35="AP","Arts plastiques",IF('EDT-2niveaux'!F35="HDA","Hist. des arts",IF('EDT-2niveaux'!F35="QM","Questionner le monde",IF('EDT-2niveaux'!F35="LV","Langue vivante",IF('EDT-2niveaux'!F35="APC","APC",""))))))))))))))))))))))))))</f>
        <v/>
      </c>
      <c r="P31" s="14" t="str">
        <f t="shared" si="4"/>
        <v/>
      </c>
      <c r="Q31" s="101">
        <f>'EDT-2niveaux'!G35</f>
        <v>0</v>
      </c>
      <c r="R31" s="14" t="str">
        <f>IF('EDT-2niveaux'!G35="O","FRANCAIS"&amp;CHAR(10)&amp;"Orthographe",IF('EDT-2niveaux'!G35="rec","RECREATION",IF('EDT-2niveaux'!G35="p","Pause méridienne",IF('EDT-2niveaux'!G35="G","FRANCAIS"&amp;CHAR(10)&amp;"Grammaire",IF('EDT-2niveaux'!G35="LC","FRANCAIS"&amp;CHAR(10)&amp;"Lect. et comp.de l'écrit",IF('EDT-2niveaux'!G35="M","MATHEMATIQUES",IF('EDT-2niveaux'!G35="CLA","FRANCAIS"&amp;CHAR(10)&amp;"Culture litt. et art.",IF('EDT-2niveaux'!G35="F","FRANCAIS",IF('EDT-2niveaux'!G35="E","FRANCAIS"&amp;CHAR(10)&amp;"Ecriture",IF('EDT-2niveaux'!G35="L","FRANCAIS"&amp;CHAR(10)&amp;"Lexique",IF('EDT-2niveaux'!G35="LO","FRANCAIS"&amp;CHAR(10)&amp;"Langage oral",IF('EDT-2niveaux'!G35="CM","MATHEMATIQUES"&amp;CHAR(10)&amp;"Calcul mental",IF('EDT-2niveaux'!G35="EG","MATHEMATIQUES"&amp;CHAR(10)&amp;"Espace et Géométrie",IF('EDT-2niveaux'!G35="NC","MATHEMATIQUES"&amp;CHAR(10)&amp;"Nombres et calculs",IF('EDT-2niveaux'!G35="GM","MATHEMATIQUES"&amp;CHAR(10)&amp;"Grand. et mes.",IF('EDT-2niveaux'!G35="S","Sciences et technologie",IF('EDT-2niveaux'!G35="H","Histoire",IF('EDT-2niveaux'!G35="Geo","Géographie",IF('EDT-2niveaux'!G35="EMC","Enseig. mor. et civ.",IF('EDT-2niveaux'!G35="EPS","Educ. phys. et sportive",IF('EDT-2niveaux'!G35="EM","Educ. musicale",IF('EDT-2niveaux'!G35="AP","Arts plastiques",IF('EDT-2niveaux'!G35="HDA","Hist. des arts",IF('EDT-2niveaux'!G35="QM","Questionner le monde",IF('EDT-2niveaux'!G35="LV","Langue vivante",IF('EDT-2niveaux'!G35="APC","APC",""))))))))))))))))))))))))))</f>
        <v/>
      </c>
      <c r="S31" s="148" t="str">
        <f t="shared" si="5"/>
        <v/>
      </c>
      <c r="T31" s="101">
        <f>'EDT-2niveaux'!H35</f>
        <v>0</v>
      </c>
      <c r="U31" s="14" t="str">
        <f>IF('EDT-2niveaux'!H35="O","FRANCAIS"&amp;CHAR(10)&amp;"Orthographe",IF('EDT-2niveaux'!H35="rec","RECREATION",IF('EDT-2niveaux'!H35="p","Pause méridienne",IF('EDT-2niveaux'!H35="G","FRANCAIS"&amp;CHAR(10)&amp;"Grammaire",IF('EDT-2niveaux'!H35="LC","FRANCAIS"&amp;CHAR(10)&amp;"Lect. et comp.de l'écrit",IF('EDT-2niveaux'!H35="M","MATHEMATIQUES",IF('EDT-2niveaux'!H35="CLA","FRANCAIS"&amp;CHAR(10)&amp;"Culture litt. et art.",IF('EDT-2niveaux'!H35="F","FRANCAIS",IF('EDT-2niveaux'!H35="E","FRANCAIS"&amp;CHAR(10)&amp;"Ecriture",IF('EDT-2niveaux'!H35="L","FRANCAIS"&amp;CHAR(10)&amp;"Lexique",IF('EDT-2niveaux'!H35="LO","FRANCAIS"&amp;CHAR(10)&amp;"Langage oral",IF('EDT-2niveaux'!H35="CM","MATHEMATIQUES"&amp;CHAR(10)&amp;"Calcul mental",IF('EDT-2niveaux'!H35="EG","MATHEMATIQUES"&amp;CHAR(10)&amp;"Espace et Géométrie",IF('EDT-2niveaux'!H35="NC","MATHEMATIQUES"&amp;CHAR(10)&amp;"Nombres et calculs",IF('EDT-2niveaux'!H35="GM","MATHEMATIQUES"&amp;CHAR(10)&amp;"Grand. et mes.",IF('EDT-2niveaux'!H35="S","Sciences et technologie",IF('EDT-2niveaux'!H35="H","Histoire",IF('EDT-2niveaux'!H35="Geo","Géographie",IF('EDT-2niveaux'!H35="EMC","Enseig. mor. et civ.",IF('EDT-2niveaux'!H35="EPS","Educ. phys. et sportive",IF('EDT-2niveaux'!H35="EM","Educ. musicale",IF('EDT-2niveaux'!H35="AP","Arts plastiques",IF('EDT-2niveaux'!H35="HDA","Hist. des arts",IF('EDT-2niveaux'!H35="QM","Questionner le monde",IF('EDT-2niveaux'!H35="LV","Langue vivante",IF('EDT-2niveaux'!H35="APC","APC",""))))))))))))))))))))))))))</f>
        <v/>
      </c>
      <c r="V31" s="14" t="str">
        <f t="shared" si="6"/>
        <v/>
      </c>
      <c r="W31" s="101">
        <f>'EDT-2niveaux'!I35</f>
        <v>0</v>
      </c>
      <c r="X31" s="14" t="str">
        <f>IF('EDT-2niveaux'!I35="O","FRANCAIS"&amp;CHAR(10)&amp;"Orthographe",IF('EDT-2niveaux'!I35="rec","RECREATION",IF('EDT-2niveaux'!I35="p","Pause méridienne",IF('EDT-2niveaux'!I35="G","FRANCAIS"&amp;CHAR(10)&amp;"Grammaire",IF('EDT-2niveaux'!I35="LC","FRANCAIS"&amp;CHAR(10)&amp;"Lect. et comp.de l'écrit",IF('EDT-2niveaux'!I35="M","MATHEMATIQUES",IF('EDT-2niveaux'!I35="CLA","FRANCAIS"&amp;CHAR(10)&amp;"Culture litt. et art.",IF('EDT-2niveaux'!I35="F","FRANCAIS",IF('EDT-2niveaux'!I35="E","FRANCAIS"&amp;CHAR(10)&amp;"Ecriture",IF('EDT-2niveaux'!I35="L","FRANCAIS"&amp;CHAR(10)&amp;"Lexique",IF('EDT-2niveaux'!I35="LO","FRANCAIS"&amp;CHAR(10)&amp;"Langage oral",IF('EDT-2niveaux'!I35="CM","MATHEMATIQUES"&amp;CHAR(10)&amp;"Calcul mental",IF('EDT-2niveaux'!I35="EG","MATHEMATIQUES"&amp;CHAR(10)&amp;"Espace et Géométrie",IF('EDT-2niveaux'!I35="NC","MATHEMATIQUES"&amp;CHAR(10)&amp;"Nombres et calculs",IF('EDT-2niveaux'!I35="GM","MATHEMATIQUES"&amp;CHAR(10)&amp;"Grand. et mes.",IF('EDT-2niveaux'!I35="S","Sciences et technologie",IF('EDT-2niveaux'!I35="H","Histoire",IF('EDT-2niveaux'!I35="Geo","Géographie",IF('EDT-2niveaux'!I35="EMC","Enseig. mor. et civ.",IF('EDT-2niveaux'!I35="EPS","Educ. phys. et sportive",IF('EDT-2niveaux'!I35="EM","Educ. musicale",IF('EDT-2niveaux'!I35="AP","Arts plastiques",IF('EDT-2niveaux'!I35="HDA","Hist. des arts",IF('EDT-2niveaux'!I35="QM","Questionner le monde",IF('EDT-2niveaux'!I35="LV","Langue vivante",IF('EDT-2niveaux'!I35="APC","APC",""))))))))))))))))))))))))))</f>
        <v/>
      </c>
      <c r="Y31" s="14" t="str">
        <f t="shared" si="7"/>
        <v/>
      </c>
      <c r="Z31" s="101">
        <f>'EDT-2niveaux'!J35</f>
        <v>0</v>
      </c>
      <c r="AA31" s="14" t="str">
        <f>IF('EDT-2niveaux'!J35="O","FRANCAIS"&amp;CHAR(10)&amp;"Orthographe",IF('EDT-2niveaux'!J35="rec","RECREATION",IF('EDT-2niveaux'!J35="p","Pause méridienne",IF('EDT-2niveaux'!J35="G","FRANCAIS"&amp;CHAR(10)&amp;"Grammaire",IF('EDT-2niveaux'!J35="LC","FRANCAIS"&amp;CHAR(10)&amp;"Lect. et comp.de l'écrit",IF('EDT-2niveaux'!J35="M","MATHEMATIQUES",IF('EDT-2niveaux'!J35="CLA","FRANCAIS"&amp;CHAR(10)&amp;"Culture littéraire et artistiqueCulture litt. et art.",IF('EDT-2niveaux'!J35="F","FRANCAIS",IF('EDT-2niveaux'!J35="E","FRANCAIS"&amp;CHAR(10)&amp;"Ecriture",IF('EDT-2niveaux'!J35="L","FRANCAIS"&amp;CHAR(10)&amp;"Lexique",IF('EDT-2niveaux'!J35="LO","FRANCAIS"&amp;CHAR(10)&amp;"Langage oral",IF('EDT-2niveaux'!J35="CM","MATHEMATIQUES"&amp;CHAR(10)&amp;"Calcul mental",IF('EDT-2niveaux'!J35="EG","MATHEMATIQUES"&amp;CHAR(10)&amp;"Espace et Géométrie",IF('EDT-2niveaux'!J35="NC","MATHEMATIQUES"&amp;CHAR(10)&amp;"Nombres et calculs",IF('EDT-2niveaux'!J35="GM","MATHEMATIQUES"&amp;CHAR(10)&amp;"Grand. et mes.",IF('EDT-2niveaux'!J35="S","Sciences et technologie",IF('EDT-2niveaux'!J35="H","Histoire",IF('EDT-2niveaux'!J35="Geo","Géographie",IF('EDT-2niveaux'!J35="EMC","Enseig. mor. et civ.",IF('EDT-2niveaux'!J35="EPS","Educ. phys. et sportive",IF('EDT-2niveaux'!J35="EM","Educ. musicale",IF('EDT-2niveaux'!J35="AP","Arts plastiques",IF('EDT-2niveaux'!J35="HDA","Hist. des arts",IF('EDT-2niveaux'!J35="QM","Questionner le monde",IF('EDT-2niveaux'!J35="LV","Langue vivante",IF('EDT-2niveaux'!J35="APC","APC",""))))))))))))))))))))))))))</f>
        <v/>
      </c>
      <c r="AB31" s="49" t="str">
        <f t="shared" si="8"/>
        <v/>
      </c>
      <c r="AC31" s="101">
        <f>'EDT-2niveaux'!K35</f>
        <v>0</v>
      </c>
      <c r="AD31" s="14" t="str">
        <f>IF('EDT-2niveaux'!K35="O","FRANCAIS"&amp;CHAR(10)&amp;"Orthographe",IF('EDT-2niveaux'!K35="rec","RECREATION",IF('EDT-2niveaux'!K35="p","Pause méridienne",IF('EDT-2niveaux'!K35="G","FRANCAIS"&amp;CHAR(10)&amp;"Grammaire",IF('EDT-2niveaux'!K35="LC","FRANCAIS"&amp;CHAR(10)&amp;"Lect. et comp.de l'écrit",IF('EDT-2niveaux'!K35="M","MATHEMATIQUES",IF('EDT-2niveaux'!K35="CLA","FRANCAIS"&amp;CHAR(10)&amp;"Culture litt. et art.",IF('EDT-2niveaux'!K35="F","FRANCAIS",IF('EDT-2niveaux'!K35="E","FRANCAIS"&amp;CHAR(10)&amp;"Ecriture",IF('EDT-2niveaux'!K35="L","FRANCAIS"&amp;CHAR(10)&amp;"Lexique",IF('EDT-2niveaux'!K35="LO","FRANCAIS"&amp;CHAR(10)&amp;"Langage oral",IF('EDT-2niveaux'!K35="CM","MATHEMATIQUES"&amp;CHAR(10)&amp;"Calcul mental",IF('EDT-2niveaux'!K35="EG","MATHEMATIQUES"&amp;CHAR(10)&amp;"Espace et Géométrie",IF('EDT-2niveaux'!K35="NC","MATHEMATIQUES"&amp;CHAR(10)&amp;"Nombres et calculs",IF('EDT-2niveaux'!K35="GM","MATHEMATIQUES"&amp;CHAR(10)&amp;"Grand. et mes.",IF('EDT-2niveaux'!K35="S","Sciences et technologie",IF('EDT-2niveaux'!K35="H","Histoire",IF('EDT-2niveaux'!K35="Geo","Géographie",IF('EDT-2niveaux'!K35="EMC","Enseig. mor. et civ.",IF('EDT-2niveaux'!K35="EPS","Educ. phys. et sportive",IF('EDT-2niveaux'!K35="EM","Educ. musicale",IF('EDT-2niveaux'!K35="AP","Arts plastiques",IF('EDT-2niveaux'!K35="HDA","Hist. des arts",IF('EDT-2niveaux'!K35="QM","Questionner le monde",IF('EDT-2niveaux'!K35="LV","Langue vivante",IF('EDT-2niveaux'!K35="APC","APC",""))))))))))))))))))))))))))</f>
        <v/>
      </c>
      <c r="AE31" s="49" t="str">
        <f t="shared" si="9"/>
        <v/>
      </c>
      <c r="AG31" s="44" t="s">
        <v>132</v>
      </c>
      <c r="AH31" s="165">
        <f>COUNTIF(B$4:B$150,$AG31)*'POUR COMMENCER'!$H$29</f>
        <v>0</v>
      </c>
      <c r="AI31" s="165">
        <f>COUNTIF(H$4:H$150,$AG31)*'POUR COMMENCER'!$H$29</f>
        <v>0</v>
      </c>
      <c r="AJ31" s="165">
        <f>COUNTIF(N$4:N$150,$AG31)*'POUR COMMENCER'!$H$29</f>
        <v>0</v>
      </c>
      <c r="AK31" s="165">
        <f>COUNTIF(T$4:T$150,$AG31)*'POUR COMMENCER'!$H$29</f>
        <v>0</v>
      </c>
      <c r="AL31" s="165">
        <f>COUNTIF(Z$4:Z$150,$AG31)*'POUR COMMENCER'!$H$29</f>
        <v>0</v>
      </c>
      <c r="AM31" s="56">
        <f>SUM(AH31:AL31)</f>
        <v>0</v>
      </c>
      <c r="AN31" s="197">
        <f>COUNTIF(E$4:E$150,$AG31)*'POUR COMMENCER'!$H$29</f>
        <v>0</v>
      </c>
      <c r="AO31" s="165">
        <f>COUNTIF(K$4:K$150,$AG31)*'POUR COMMENCER'!$H$29</f>
        <v>0</v>
      </c>
      <c r="AP31" s="165">
        <f>COUNTIF(Q$4:Q$150,$AG31)*'POUR COMMENCER'!$H$29</f>
        <v>0</v>
      </c>
      <c r="AQ31" s="165">
        <f>COUNTIF(W$4:W$150,$AG31)*'POUR COMMENCER'!$H$29</f>
        <v>0</v>
      </c>
      <c r="AR31" s="165">
        <f>COUNTIF(AC$4:AC$150,$AG31)*'POUR COMMENCER'!$H$29</f>
        <v>0</v>
      </c>
      <c r="AS31" s="52">
        <f>SUM(AN31:AR31)</f>
        <v>0</v>
      </c>
    </row>
    <row r="32" spans="1:47" x14ac:dyDescent="0.3">
      <c r="A32" s="4" t="e">
        <f>IF('POUR COMMENCER'!$E$14&gt;=A31,A31+'POUR COMMENCER'!$H$29,"")</f>
        <v>#VALUE!</v>
      </c>
      <c r="B32" s="101">
        <f>'EDT-2niveaux'!B36</f>
        <v>0</v>
      </c>
      <c r="C32" s="14" t="str">
        <f>IF('EDT-2niveaux'!B36="O","FRANCAIS"&amp;CHAR(10)&amp;"Orthographe",IF('EDT-2niveaux'!B36="rec","RECREATION",IF('EDT-2niveaux'!B36="p","Pause méridienne",IF('EDT-2niveaux'!B36="G","FRANCAIS"&amp;CHAR(10)&amp;"Grammaire",IF('EDT-2niveaux'!B36="LC","FRANCAIS"&amp;CHAR(10)&amp;"Lect. et comp.de l'écrit",IF('EDT-2niveaux'!B36="M","MATHEMATIQUES",IF('EDT-2niveaux'!B36="CLA","FRANCAIS"&amp;CHAR(10)&amp;"Culture litt. et art.",IF('EDT-2niveaux'!B36="F","FRANCAIS",IF('EDT-2niveaux'!B36="E","FRANCAIS"&amp;CHAR(10)&amp;"Ecriture",IF('EDT-2niveaux'!B36="L","FRANCAIS"&amp;CHAR(10)&amp;"Lexique",IF('EDT-2niveaux'!B36="LO","FRANCAIS"&amp;CHAR(10)&amp;"Langage oral",IF('EDT-2niveaux'!B36="CM","MATHEMATIQUES"&amp;CHAR(10)&amp;"Calcul mental",IF('EDT-2niveaux'!B36="EG","MATHEMATIQUES"&amp;CHAR(10)&amp;"Espace et Géométrie",IF('EDT-2niveaux'!B36="NC","MATHEMATIQUES"&amp;CHAR(10)&amp;"Nombres et calculs",IF('EDT-2niveaux'!B36="GM","MATHEMATIQUES"&amp;CHAR(10)&amp;"Grand. et mes.",IF('EDT-2niveaux'!B36="S","Sciences et technologie",IF('EDT-2niveaux'!B36="H","Histoire",IF('EDT-2niveaux'!B36="Geo","Géographie",IF('EDT-2niveaux'!B36="EMC","Enseig. mor. et civ.",IF('EDT-2niveaux'!B36="EPS","Educ. phys. et sportive",IF('EDT-2niveaux'!B36="EM","Educ. musicale",IF('EDT-2niveaux'!B36="AP","Arts plastiques",IF('EDT-2niveaux'!B36="HDA","Hist. des arts",IF('EDT-2niveaux'!B36="QM","Questionner le monde",IF('EDT-2niveaux'!B36="LV","Langue vivante",IF('EDT-2niveaux'!B36="APC","APC",""))))))))))))))))))))))))))</f>
        <v/>
      </c>
      <c r="D32" s="14" t="str">
        <f t="shared" si="0"/>
        <v/>
      </c>
      <c r="E32" s="101">
        <f>'EDT-2niveaux'!C36</f>
        <v>0</v>
      </c>
      <c r="F32" s="14" t="str">
        <f>IF('EDT-2niveaux'!C36="O","FRANCAIS"&amp;CHAR(10)&amp;"Orthographe",IF('EDT-2niveaux'!C36="rec","RECREATION",IF('EDT-2niveaux'!C36="p","Pause méridienne",IF('EDT-2niveaux'!C36="G","FRANCAIS"&amp;CHAR(10)&amp;"Grammaire",IF('EDT-2niveaux'!C36="LC","FRANCAIS"&amp;CHAR(10)&amp;"Lect. et comp.de l'écrit",IF('EDT-2niveaux'!C36="M","MATHEMATIQUES",IF('EDT-2niveaux'!C36="CLA","FRANCAIS"&amp;CHAR(10)&amp;"Culture littéraire et artistiqueCulture litt. et art.",IF('EDT-2niveaux'!C36="F","FRANCAIS",IF('EDT-2niveaux'!C36="E","FRANCAIS"&amp;CHAR(10)&amp;"Ecriture",IF('EDT-2niveaux'!C36="L","FRANCAIS"&amp;CHAR(10)&amp;"Lexique",IF('EDT-2niveaux'!C36="LO","FRANCAIS"&amp;CHAR(10)&amp;"Langage oral",IF('EDT-2niveaux'!C36="CM","MATHEMATIQUES"&amp;CHAR(10)&amp;"Calcul mental",IF('EDT-2niveaux'!C36="EG","MATHEMATIQUES"&amp;CHAR(10)&amp;"Espace et Géométrie",IF('EDT-2niveaux'!C36="NC","MATHEMATIQUES"&amp;CHAR(10)&amp;"Nombres et calculs",IF('EDT-2niveaux'!C36="GM","MATHEMATIQUES"&amp;CHAR(10)&amp;"Grand. et mes.",IF('EDT-2niveaux'!C36="S","Sciences et technologie",IF('EDT-2niveaux'!C36="H","Histoire",IF('EDT-2niveaux'!C36="Geo","Géographie",IF('EDT-2niveaux'!C36="EMC","Enseig. mor. et civ.",IF('EDT-2niveaux'!C36="EPS","Educ. phys. et sportive",IF('EDT-2niveaux'!C36="EM","Educ. musicale",IF('EDT-2niveaux'!C36="AP","Arts plastiques",IF('EDT-2niveaux'!C36="HDA","Hist. des arts",IF('EDT-2niveaux'!C36="QM","Questionner le monde",IF('EDT-2niveaux'!C36="LV","Langue vivante",IF('EDT-2niveaux'!C36="APC","APC",""))))))))))))))))))))))))))</f>
        <v/>
      </c>
      <c r="G32" s="14" t="str">
        <f t="shared" si="1"/>
        <v/>
      </c>
      <c r="H32" s="101">
        <f>'EDT-2niveaux'!D36</f>
        <v>0</v>
      </c>
      <c r="I32" s="14" t="str">
        <f>IF('EDT-2niveaux'!D36="O","FRANCAIS"&amp;CHAR(10)&amp;"Orthographe",IF('EDT-2niveaux'!D36="rec","RECREATION",IF('EDT-2niveaux'!D36="p","Pause méridienne",IF('EDT-2niveaux'!D36="G","FRANCAIS"&amp;CHAR(10)&amp;"Grammaire",IF('EDT-2niveaux'!D36="LC","FRANCAIS"&amp;CHAR(10)&amp;"Lect. et comp.de l'écrit",IF('EDT-2niveaux'!D36="M","MATHEMATIQUES",IF('EDT-2niveaux'!D36="CLA","FRANCAIS"&amp;CHAR(10)&amp;"Culture litt. et art.",IF('EDT-2niveaux'!D36="F","FRANCAIS",IF('EDT-2niveaux'!D36="E","FRANCAIS"&amp;CHAR(10)&amp;"Ecriture",IF('EDT-2niveaux'!D36="L","FRANCAIS"&amp;CHAR(10)&amp;"Lexique",IF('EDT-2niveaux'!D36="LO","FRANCAIS"&amp;CHAR(10)&amp;"Langage oral",IF('EDT-2niveaux'!D36="CM","MATHEMATIQUES"&amp;CHAR(10)&amp;"Calcul mental",IF('EDT-2niveaux'!D36="EG","MATHEMATIQUES"&amp;CHAR(10)&amp;"Espace et Géométrie",IF('EDT-2niveaux'!D36="NC","MATHEMATIQUES"&amp;CHAR(10)&amp;"Nombres et calculs",IF('EDT-2niveaux'!D36="GM","MATHEMATIQUES"&amp;CHAR(10)&amp;"Grand. et mes.",IF('EDT-2niveaux'!D36="S","Sciences et technologie",IF('EDT-2niveaux'!D36="H","Histoire",IF('EDT-2niveaux'!D36="Geo","Géographie",IF('EDT-2niveaux'!D36="EMC","Enseig. mor. et civ.",IF('EDT-2niveaux'!D36="EPS","Educ. phys. et sportive",IF('EDT-2niveaux'!D36="EM","Educ. musicale",IF('EDT-2niveaux'!D36="AP","Arts plastiques",IF('EDT-2niveaux'!D36="HDA","Hist. des arts",IF('EDT-2niveaux'!D36="QM","Questionner le monde",IF('EDT-2niveaux'!D36="LV","Langue vivante",IF('EDT-2niveaux'!D36="APC","APC",""))))))))))))))))))))))))))</f>
        <v/>
      </c>
      <c r="J32" s="14" t="str">
        <f t="shared" si="2"/>
        <v/>
      </c>
      <c r="K32" s="101">
        <f>'EDT-2niveaux'!E36</f>
        <v>0</v>
      </c>
      <c r="L32" s="14" t="str">
        <f>IF('EDT-2niveaux'!E36="O","FRANCAIS"&amp;CHAR(10)&amp;"Orthographe",IF('EDT-2niveaux'!E36="rec","RECREATION",IF('EDT-2niveaux'!E36="p","Pause méridienne",IF('EDT-2niveaux'!E36="G","FRANCAIS"&amp;CHAR(10)&amp;"Grammaire",IF('EDT-2niveaux'!E36="LC","FRANCAIS"&amp;CHAR(10)&amp;"Lect. et comp.de l'écrit",IF('EDT-2niveaux'!E36="M","MATHEMATIQUES",IF('EDT-2niveaux'!E36="CLA","FRANCAIS"&amp;CHAR(10)&amp;"Culture litt. et art.",IF('EDT-2niveaux'!E36="F","FRANCAIS",IF('EDT-2niveaux'!E36="E","FRANCAIS"&amp;CHAR(10)&amp;"Ecriture",IF('EDT-2niveaux'!E36="L","FRANCAIS"&amp;CHAR(10)&amp;"Lexique",IF('EDT-2niveaux'!E36="LO","FRANCAIS"&amp;CHAR(10)&amp;"Langage oral",IF('EDT-2niveaux'!E36="CM","MATHEMATIQUES"&amp;CHAR(10)&amp;"Calcul mental",IF('EDT-2niveaux'!E36="EG","MATHEMATIQUES"&amp;CHAR(10)&amp;"Espace et Géométrie",IF('EDT-2niveaux'!E36="NC","MATHEMATIQUES"&amp;CHAR(10)&amp;"Nombres et calculs",IF('EDT-2niveaux'!E36="GM","MATHEMATIQUES"&amp;CHAR(10)&amp;"Grand. et mes.",IF('EDT-2niveaux'!E36="S","Sciences et technologie",IF('EDT-2niveaux'!E36="H","Histoire",IF('EDT-2niveaux'!E36="Geo","Géographie",IF('EDT-2niveaux'!E36="EMC","Enseig. mor. et civ.",IF('EDT-2niveaux'!E36="EPS","Educ. phys. et sportive",IF('EDT-2niveaux'!E36="EM","Educ. musicale",IF('EDT-2niveaux'!E36="AP","Arts plastiques",IF('EDT-2niveaux'!E36="HDA","Hist. des arts",IF('EDT-2niveaux'!E36="QM","Questionner le monde",IF('EDT-2niveaux'!E36="LV","Langue vivante",IF('EDT-2niveaux'!E36="APC","APC",""))))))))))))))))))))))))))</f>
        <v/>
      </c>
      <c r="M32" s="14" t="str">
        <f t="shared" si="3"/>
        <v/>
      </c>
      <c r="N32" s="101">
        <f>'EDT-2niveaux'!F36</f>
        <v>0</v>
      </c>
      <c r="O32" s="14" t="str">
        <f>IF('EDT-2niveaux'!F36="O","FRANCAIS"&amp;CHAR(10)&amp;"Orthographe",IF('EDT-2niveaux'!F36="rec","RECREATION",IF('EDT-2niveaux'!F36="p","Pause méridienne",IF('EDT-2niveaux'!F36="G","FRANCAIS"&amp;CHAR(10)&amp;"Grammaire",IF('EDT-2niveaux'!F36="LC","FRANCAIS"&amp;CHAR(10)&amp;"Lect. et comp.de l'écrit",IF('EDT-2niveaux'!F36="M","MATHEMATIQUES",IF('EDT-2niveaux'!F36="CLA","FRANCAIS"&amp;CHAR(10)&amp;"Culture litt. et art.",IF('EDT-2niveaux'!F36="F","FRANCAIS",IF('EDT-2niveaux'!F36="E","FRANCAIS"&amp;CHAR(10)&amp;"Ecriture",IF('EDT-2niveaux'!F36="L","FRANCAIS"&amp;CHAR(10)&amp;"Lexique",IF('EDT-2niveaux'!F36="LO","FRANCAIS"&amp;CHAR(10)&amp;"Langage oral",IF('EDT-2niveaux'!F36="CM","MATHEMATIQUES"&amp;CHAR(10)&amp;"Calcul mental",IF('EDT-2niveaux'!F36="EG","MATHEMATIQUES"&amp;CHAR(10)&amp;"Espace et Géométrie",IF('EDT-2niveaux'!F36="NC","MATHEMATIQUES"&amp;CHAR(10)&amp;"Nombres et calculs",IF('EDT-2niveaux'!F36="GM","MATHEMATIQUES"&amp;CHAR(10)&amp;"Grand. et mes.",IF('EDT-2niveaux'!F36="S","Sciences et technologie",IF('EDT-2niveaux'!F36="H","Histoire",IF('EDT-2niveaux'!F36="Geo","Géographie",IF('EDT-2niveaux'!F36="EMC","Enseig. mor. et civ.",IF('EDT-2niveaux'!F36="EPS","Educ. phys. et sportive",IF('EDT-2niveaux'!F36="EM","Educ. musicale",IF('EDT-2niveaux'!F36="AP","Arts plastiques",IF('EDT-2niveaux'!F36="HDA","Hist. des arts",IF('EDT-2niveaux'!F36="QM","Questionner le monde",IF('EDT-2niveaux'!F36="LV","Langue vivante",IF('EDT-2niveaux'!F36="APC","APC",""))))))))))))))))))))))))))</f>
        <v/>
      </c>
      <c r="P32" s="14" t="str">
        <f t="shared" si="4"/>
        <v/>
      </c>
      <c r="Q32" s="101">
        <f>'EDT-2niveaux'!G36</f>
        <v>0</v>
      </c>
      <c r="R32" s="14" t="str">
        <f>IF('EDT-2niveaux'!G36="O","FRANCAIS"&amp;CHAR(10)&amp;"Orthographe",IF('EDT-2niveaux'!G36="rec","RECREATION",IF('EDT-2niveaux'!G36="p","Pause méridienne",IF('EDT-2niveaux'!G36="G","FRANCAIS"&amp;CHAR(10)&amp;"Grammaire",IF('EDT-2niveaux'!G36="LC","FRANCAIS"&amp;CHAR(10)&amp;"Lect. et comp.de l'écrit",IF('EDT-2niveaux'!G36="M","MATHEMATIQUES",IF('EDT-2niveaux'!G36="CLA","FRANCAIS"&amp;CHAR(10)&amp;"Culture litt. et art.",IF('EDT-2niveaux'!G36="F","FRANCAIS",IF('EDT-2niveaux'!G36="E","FRANCAIS"&amp;CHAR(10)&amp;"Ecriture",IF('EDT-2niveaux'!G36="L","FRANCAIS"&amp;CHAR(10)&amp;"Lexique",IF('EDT-2niveaux'!G36="LO","FRANCAIS"&amp;CHAR(10)&amp;"Langage oral",IF('EDT-2niveaux'!G36="CM","MATHEMATIQUES"&amp;CHAR(10)&amp;"Calcul mental",IF('EDT-2niveaux'!G36="EG","MATHEMATIQUES"&amp;CHAR(10)&amp;"Espace et Géométrie",IF('EDT-2niveaux'!G36="NC","MATHEMATIQUES"&amp;CHAR(10)&amp;"Nombres et calculs",IF('EDT-2niveaux'!G36="GM","MATHEMATIQUES"&amp;CHAR(10)&amp;"Grand. et mes.",IF('EDT-2niveaux'!G36="S","Sciences et technologie",IF('EDT-2niveaux'!G36="H","Histoire",IF('EDT-2niveaux'!G36="Geo","Géographie",IF('EDT-2niveaux'!G36="EMC","Enseig. mor. et civ.",IF('EDT-2niveaux'!G36="EPS","Educ. phys. et sportive",IF('EDT-2niveaux'!G36="EM","Educ. musicale",IF('EDT-2niveaux'!G36="AP","Arts plastiques",IF('EDT-2niveaux'!G36="HDA","Hist. des arts",IF('EDT-2niveaux'!G36="QM","Questionner le monde",IF('EDT-2niveaux'!G36="LV","Langue vivante",IF('EDT-2niveaux'!G36="APC","APC",""))))))))))))))))))))))))))</f>
        <v/>
      </c>
      <c r="S32" s="148" t="str">
        <f t="shared" si="5"/>
        <v/>
      </c>
      <c r="T32" s="101">
        <f>'EDT-2niveaux'!H36</f>
        <v>0</v>
      </c>
      <c r="U32" s="14" t="str">
        <f>IF('EDT-2niveaux'!H36="O","FRANCAIS"&amp;CHAR(10)&amp;"Orthographe",IF('EDT-2niveaux'!H36="rec","RECREATION",IF('EDT-2niveaux'!H36="p","Pause méridienne",IF('EDT-2niveaux'!H36="G","FRANCAIS"&amp;CHAR(10)&amp;"Grammaire",IF('EDT-2niveaux'!H36="LC","FRANCAIS"&amp;CHAR(10)&amp;"Lect. et comp.de l'écrit",IF('EDT-2niveaux'!H36="M","MATHEMATIQUES",IF('EDT-2niveaux'!H36="CLA","FRANCAIS"&amp;CHAR(10)&amp;"Culture litt. et art.",IF('EDT-2niveaux'!H36="F","FRANCAIS",IF('EDT-2niveaux'!H36="E","FRANCAIS"&amp;CHAR(10)&amp;"Ecriture",IF('EDT-2niveaux'!H36="L","FRANCAIS"&amp;CHAR(10)&amp;"Lexique",IF('EDT-2niveaux'!H36="LO","FRANCAIS"&amp;CHAR(10)&amp;"Langage oral",IF('EDT-2niveaux'!H36="CM","MATHEMATIQUES"&amp;CHAR(10)&amp;"Calcul mental",IF('EDT-2niveaux'!H36="EG","MATHEMATIQUES"&amp;CHAR(10)&amp;"Espace et Géométrie",IF('EDT-2niveaux'!H36="NC","MATHEMATIQUES"&amp;CHAR(10)&amp;"Nombres et calculs",IF('EDT-2niveaux'!H36="GM","MATHEMATIQUES"&amp;CHAR(10)&amp;"Grand. et mes.",IF('EDT-2niveaux'!H36="S","Sciences et technologie",IF('EDT-2niveaux'!H36="H","Histoire",IF('EDT-2niveaux'!H36="Geo","Géographie",IF('EDT-2niveaux'!H36="EMC","Enseig. mor. et civ.",IF('EDT-2niveaux'!H36="EPS","Educ. phys. et sportive",IF('EDT-2niveaux'!H36="EM","Educ. musicale",IF('EDT-2niveaux'!H36="AP","Arts plastiques",IF('EDT-2niveaux'!H36="HDA","Hist. des arts",IF('EDT-2niveaux'!H36="QM","Questionner le monde",IF('EDT-2niveaux'!H36="LV","Langue vivante",IF('EDT-2niveaux'!H36="APC","APC",""))))))))))))))))))))))))))</f>
        <v/>
      </c>
      <c r="V32" s="14" t="str">
        <f t="shared" si="6"/>
        <v/>
      </c>
      <c r="W32" s="101">
        <f>'EDT-2niveaux'!I36</f>
        <v>0</v>
      </c>
      <c r="X32" s="14" t="str">
        <f>IF('EDT-2niveaux'!I36="O","FRANCAIS"&amp;CHAR(10)&amp;"Orthographe",IF('EDT-2niveaux'!I36="rec","RECREATION",IF('EDT-2niveaux'!I36="p","Pause méridienne",IF('EDT-2niveaux'!I36="G","FRANCAIS"&amp;CHAR(10)&amp;"Grammaire",IF('EDT-2niveaux'!I36="LC","FRANCAIS"&amp;CHAR(10)&amp;"Lect. et comp.de l'écrit",IF('EDT-2niveaux'!I36="M","MATHEMATIQUES",IF('EDT-2niveaux'!I36="CLA","FRANCAIS"&amp;CHAR(10)&amp;"Culture litt. et art.",IF('EDT-2niveaux'!I36="F","FRANCAIS",IF('EDT-2niveaux'!I36="E","FRANCAIS"&amp;CHAR(10)&amp;"Ecriture",IF('EDT-2niveaux'!I36="L","FRANCAIS"&amp;CHAR(10)&amp;"Lexique",IF('EDT-2niveaux'!I36="LO","FRANCAIS"&amp;CHAR(10)&amp;"Langage oral",IF('EDT-2niveaux'!I36="CM","MATHEMATIQUES"&amp;CHAR(10)&amp;"Calcul mental",IF('EDT-2niveaux'!I36="EG","MATHEMATIQUES"&amp;CHAR(10)&amp;"Espace et Géométrie",IF('EDT-2niveaux'!I36="NC","MATHEMATIQUES"&amp;CHAR(10)&amp;"Nombres et calculs",IF('EDT-2niveaux'!I36="GM","MATHEMATIQUES"&amp;CHAR(10)&amp;"Grand. et mes.",IF('EDT-2niveaux'!I36="S","Sciences et technologie",IF('EDT-2niveaux'!I36="H","Histoire",IF('EDT-2niveaux'!I36="Geo","Géographie",IF('EDT-2niveaux'!I36="EMC","Enseig. mor. et civ.",IF('EDT-2niveaux'!I36="EPS","Educ. phys. et sportive",IF('EDT-2niveaux'!I36="EM","Educ. musicale",IF('EDT-2niveaux'!I36="AP","Arts plastiques",IF('EDT-2niveaux'!I36="HDA","Hist. des arts",IF('EDT-2niveaux'!I36="QM","Questionner le monde",IF('EDT-2niveaux'!I36="LV","Langue vivante",IF('EDT-2niveaux'!I36="APC","APC",""))))))))))))))))))))))))))</f>
        <v/>
      </c>
      <c r="Y32" s="14" t="str">
        <f t="shared" si="7"/>
        <v/>
      </c>
      <c r="Z32" s="101">
        <f>'EDT-2niveaux'!J36</f>
        <v>0</v>
      </c>
      <c r="AA32" s="14" t="str">
        <f>IF('EDT-2niveaux'!J36="O","FRANCAIS"&amp;CHAR(10)&amp;"Orthographe",IF('EDT-2niveaux'!J36="rec","RECREATION",IF('EDT-2niveaux'!J36="p","Pause méridienne",IF('EDT-2niveaux'!J36="G","FRANCAIS"&amp;CHAR(10)&amp;"Grammaire",IF('EDT-2niveaux'!J36="LC","FRANCAIS"&amp;CHAR(10)&amp;"Lect. et comp.de l'écrit",IF('EDT-2niveaux'!J36="M","MATHEMATIQUES",IF('EDT-2niveaux'!J36="CLA","FRANCAIS"&amp;CHAR(10)&amp;"Culture littéraire et artistiqueCulture litt. et art.",IF('EDT-2niveaux'!J36="F","FRANCAIS",IF('EDT-2niveaux'!J36="E","FRANCAIS"&amp;CHAR(10)&amp;"Ecriture",IF('EDT-2niveaux'!J36="L","FRANCAIS"&amp;CHAR(10)&amp;"Lexique",IF('EDT-2niveaux'!J36="LO","FRANCAIS"&amp;CHAR(10)&amp;"Langage oral",IF('EDT-2niveaux'!J36="CM","MATHEMATIQUES"&amp;CHAR(10)&amp;"Calcul mental",IF('EDT-2niveaux'!J36="EG","MATHEMATIQUES"&amp;CHAR(10)&amp;"Espace et Géométrie",IF('EDT-2niveaux'!J36="NC","MATHEMATIQUES"&amp;CHAR(10)&amp;"Nombres et calculs",IF('EDT-2niveaux'!J36="GM","MATHEMATIQUES"&amp;CHAR(10)&amp;"Grand. et mes.",IF('EDT-2niveaux'!J36="S","Sciences et technologie",IF('EDT-2niveaux'!J36="H","Histoire",IF('EDT-2niveaux'!J36="Geo","Géographie",IF('EDT-2niveaux'!J36="EMC","Enseig. mor. et civ.",IF('EDT-2niveaux'!J36="EPS","Educ. phys. et sportive",IF('EDT-2niveaux'!J36="EM","Educ. musicale",IF('EDT-2niveaux'!J36="AP","Arts plastiques",IF('EDT-2niveaux'!J36="HDA","Hist. des arts",IF('EDT-2niveaux'!J36="QM","Questionner le monde",IF('EDT-2niveaux'!J36="LV","Langue vivante",IF('EDT-2niveaux'!J36="APC","APC",""))))))))))))))))))))))))))</f>
        <v/>
      </c>
      <c r="AB32" s="49" t="str">
        <f t="shared" si="8"/>
        <v/>
      </c>
      <c r="AC32" s="101">
        <f>'EDT-2niveaux'!K36</f>
        <v>0</v>
      </c>
      <c r="AD32" s="14" t="str">
        <f>IF('EDT-2niveaux'!K36="O","FRANCAIS"&amp;CHAR(10)&amp;"Orthographe",IF('EDT-2niveaux'!K36="rec","RECREATION",IF('EDT-2niveaux'!K36="p","Pause méridienne",IF('EDT-2niveaux'!K36="G","FRANCAIS"&amp;CHAR(10)&amp;"Grammaire",IF('EDT-2niveaux'!K36="LC","FRANCAIS"&amp;CHAR(10)&amp;"Lect. et comp.de l'écrit",IF('EDT-2niveaux'!K36="M","MATHEMATIQUES",IF('EDT-2niveaux'!K36="CLA","FRANCAIS"&amp;CHAR(10)&amp;"Culture litt. et art.",IF('EDT-2niveaux'!K36="F","FRANCAIS",IF('EDT-2niveaux'!K36="E","FRANCAIS"&amp;CHAR(10)&amp;"Ecriture",IF('EDT-2niveaux'!K36="L","FRANCAIS"&amp;CHAR(10)&amp;"Lexique",IF('EDT-2niveaux'!K36="LO","FRANCAIS"&amp;CHAR(10)&amp;"Langage oral",IF('EDT-2niveaux'!K36="CM","MATHEMATIQUES"&amp;CHAR(10)&amp;"Calcul mental",IF('EDT-2niveaux'!K36="EG","MATHEMATIQUES"&amp;CHAR(10)&amp;"Espace et Géométrie",IF('EDT-2niveaux'!K36="NC","MATHEMATIQUES"&amp;CHAR(10)&amp;"Nombres et calculs",IF('EDT-2niveaux'!K36="GM","MATHEMATIQUES"&amp;CHAR(10)&amp;"Grand. et mes.",IF('EDT-2niveaux'!K36="S","Sciences et technologie",IF('EDT-2niveaux'!K36="H","Histoire",IF('EDT-2niveaux'!K36="Geo","Géographie",IF('EDT-2niveaux'!K36="EMC","Enseig. mor. et civ.",IF('EDT-2niveaux'!K36="EPS","Educ. phys. et sportive",IF('EDT-2niveaux'!K36="EM","Educ. musicale",IF('EDT-2niveaux'!K36="AP","Arts plastiques",IF('EDT-2niveaux'!K36="HDA","Hist. des arts",IF('EDT-2niveaux'!K36="QM","Questionner le monde",IF('EDT-2niveaux'!K36="LV","Langue vivante",IF('EDT-2niveaux'!K36="APC","APC",""))))))))))))))))))))))))))</f>
        <v/>
      </c>
      <c r="AE32" s="49" t="str">
        <f t="shared" si="9"/>
        <v/>
      </c>
      <c r="AG32" s="44" t="s">
        <v>106</v>
      </c>
      <c r="AH32" s="165">
        <f>COUNTIF(B$4:B$150,$AG32)*'POUR COMMENCER'!$H$29</f>
        <v>0</v>
      </c>
      <c r="AI32" s="165">
        <f>COUNTIF(H$4:H$150,$AG32)*'POUR COMMENCER'!$H$29</f>
        <v>0</v>
      </c>
      <c r="AJ32" s="165">
        <f>COUNTIF(N$4:N$150,$AG32)*'POUR COMMENCER'!$H$29</f>
        <v>0</v>
      </c>
      <c r="AK32" s="165">
        <f>COUNTIF(T$4:T$150,$AG32)*'POUR COMMENCER'!$H$29</f>
        <v>0</v>
      </c>
      <c r="AL32" s="165">
        <f>COUNTIF(Z$4:Z$150,$AG32)*'POUR COMMENCER'!$H$29</f>
        <v>0</v>
      </c>
      <c r="AM32" s="56">
        <f>SUM(AH32:AL32)</f>
        <v>0</v>
      </c>
      <c r="AN32" s="197">
        <f>COUNTIF(E$4:E$150,$AG32)*'POUR COMMENCER'!$H$29</f>
        <v>0</v>
      </c>
      <c r="AO32" s="165">
        <f>COUNTIF(K$4:K$150,$AG32)*'POUR COMMENCER'!$H$29</f>
        <v>0</v>
      </c>
      <c r="AP32" s="165">
        <f>COUNTIF(Q$4:Q$150,$AG32)*'POUR COMMENCER'!$H$29</f>
        <v>0</v>
      </c>
      <c r="AQ32" s="165">
        <f>COUNTIF(W$4:W$150,$AG32)*'POUR COMMENCER'!$H$29</f>
        <v>0</v>
      </c>
      <c r="AR32" s="165">
        <f>COUNTIF(AC$4:AC$150,$AG32)*'POUR COMMENCER'!$H$29</f>
        <v>0</v>
      </c>
      <c r="AS32" s="52">
        <f>SUM(AN32:AR32)</f>
        <v>0</v>
      </c>
    </row>
    <row r="33" spans="1:45" x14ac:dyDescent="0.3">
      <c r="A33" s="4" t="e">
        <f>IF('POUR COMMENCER'!$E$14&gt;=A32,A32+'POUR COMMENCER'!$H$29,"")</f>
        <v>#VALUE!</v>
      </c>
      <c r="B33" s="101">
        <f>'EDT-2niveaux'!B37</f>
        <v>0</v>
      </c>
      <c r="C33" s="14" t="str">
        <f>IF('EDT-2niveaux'!B37="O","FRANCAIS"&amp;CHAR(10)&amp;"Orthographe",IF('EDT-2niveaux'!B37="rec","RECREATION",IF('EDT-2niveaux'!B37="p","Pause méridienne",IF('EDT-2niveaux'!B37="G","FRANCAIS"&amp;CHAR(10)&amp;"Grammaire",IF('EDT-2niveaux'!B37="LC","FRANCAIS"&amp;CHAR(10)&amp;"Lect. et comp.de l'écrit",IF('EDT-2niveaux'!B37="M","MATHEMATIQUES",IF('EDT-2niveaux'!B37="CLA","FRANCAIS"&amp;CHAR(10)&amp;"Culture litt. et art.",IF('EDT-2niveaux'!B37="F","FRANCAIS",IF('EDT-2niveaux'!B37="E","FRANCAIS"&amp;CHAR(10)&amp;"Ecriture",IF('EDT-2niveaux'!B37="L","FRANCAIS"&amp;CHAR(10)&amp;"Lexique",IF('EDT-2niveaux'!B37="LO","FRANCAIS"&amp;CHAR(10)&amp;"Langage oral",IF('EDT-2niveaux'!B37="CM","MATHEMATIQUES"&amp;CHAR(10)&amp;"Calcul mental",IF('EDT-2niveaux'!B37="EG","MATHEMATIQUES"&amp;CHAR(10)&amp;"Espace et Géométrie",IF('EDT-2niveaux'!B37="NC","MATHEMATIQUES"&amp;CHAR(10)&amp;"Nombres et calculs",IF('EDT-2niveaux'!B37="GM","MATHEMATIQUES"&amp;CHAR(10)&amp;"Grand. et mes.",IF('EDT-2niveaux'!B37="S","Sciences et technologie",IF('EDT-2niveaux'!B37="H","Histoire",IF('EDT-2niveaux'!B37="Geo","Géographie",IF('EDT-2niveaux'!B37="EMC","Enseig. mor. et civ.",IF('EDT-2niveaux'!B37="EPS","Educ. phys. et sportive",IF('EDT-2niveaux'!B37="EM","Educ. musicale",IF('EDT-2niveaux'!B37="AP","Arts plastiques",IF('EDT-2niveaux'!B37="HDA","Hist. des arts",IF('EDT-2niveaux'!B37="QM","Questionner le monde",IF('EDT-2niveaux'!B37="LV","Langue vivante",IF('EDT-2niveaux'!B37="APC","APC",""))))))))))))))))))))))))))</f>
        <v/>
      </c>
      <c r="D33" s="14" t="str">
        <f t="shared" si="0"/>
        <v/>
      </c>
      <c r="E33" s="101">
        <f>'EDT-2niveaux'!C37</f>
        <v>0</v>
      </c>
      <c r="F33" s="14" t="str">
        <f>IF('EDT-2niveaux'!C37="O","FRANCAIS"&amp;CHAR(10)&amp;"Orthographe",IF('EDT-2niveaux'!C37="rec","RECREATION",IF('EDT-2niveaux'!C37="p","Pause méridienne",IF('EDT-2niveaux'!C37="G","FRANCAIS"&amp;CHAR(10)&amp;"Grammaire",IF('EDT-2niveaux'!C37="LC","FRANCAIS"&amp;CHAR(10)&amp;"Lect. et comp.de l'écrit",IF('EDT-2niveaux'!C37="M","MATHEMATIQUES",IF('EDT-2niveaux'!C37="CLA","FRANCAIS"&amp;CHAR(10)&amp;"Culture littéraire et artistiqueCulture litt. et art.",IF('EDT-2niveaux'!C37="F","FRANCAIS",IF('EDT-2niveaux'!C37="E","FRANCAIS"&amp;CHAR(10)&amp;"Ecriture",IF('EDT-2niveaux'!C37="L","FRANCAIS"&amp;CHAR(10)&amp;"Lexique",IF('EDT-2niveaux'!C37="LO","FRANCAIS"&amp;CHAR(10)&amp;"Langage oral",IF('EDT-2niveaux'!C37="CM","MATHEMATIQUES"&amp;CHAR(10)&amp;"Calcul mental",IF('EDT-2niveaux'!C37="EG","MATHEMATIQUES"&amp;CHAR(10)&amp;"Espace et Géométrie",IF('EDT-2niveaux'!C37="NC","MATHEMATIQUES"&amp;CHAR(10)&amp;"Nombres et calculs",IF('EDT-2niveaux'!C37="GM","MATHEMATIQUES"&amp;CHAR(10)&amp;"Grand. et mes.",IF('EDT-2niveaux'!C37="S","Sciences et technologie",IF('EDT-2niveaux'!C37="H","Histoire",IF('EDT-2niveaux'!C37="Geo","Géographie",IF('EDT-2niveaux'!C37="EMC","Enseig. mor. et civ.",IF('EDT-2niveaux'!C37="EPS","Educ. phys. et sportive",IF('EDT-2niveaux'!C37="EM","Educ. musicale",IF('EDT-2niveaux'!C37="AP","Arts plastiques",IF('EDT-2niveaux'!C37="HDA","Hist. des arts",IF('EDT-2niveaux'!C37="QM","Questionner le monde",IF('EDT-2niveaux'!C37="LV","Langue vivante",IF('EDT-2niveaux'!C37="APC","APC",""))))))))))))))))))))))))))</f>
        <v/>
      </c>
      <c r="G33" s="14" t="str">
        <f t="shared" si="1"/>
        <v/>
      </c>
      <c r="H33" s="101">
        <f>'EDT-2niveaux'!D37</f>
        <v>0</v>
      </c>
      <c r="I33" s="14" t="str">
        <f>IF('EDT-2niveaux'!D37="O","FRANCAIS"&amp;CHAR(10)&amp;"Orthographe",IF('EDT-2niveaux'!D37="rec","RECREATION",IF('EDT-2niveaux'!D37="p","Pause méridienne",IF('EDT-2niveaux'!D37="G","FRANCAIS"&amp;CHAR(10)&amp;"Grammaire",IF('EDT-2niveaux'!D37="LC","FRANCAIS"&amp;CHAR(10)&amp;"Lect. et comp.de l'écrit",IF('EDT-2niveaux'!D37="M","MATHEMATIQUES",IF('EDT-2niveaux'!D37="CLA","FRANCAIS"&amp;CHAR(10)&amp;"Culture litt. et art.",IF('EDT-2niveaux'!D37="F","FRANCAIS",IF('EDT-2niveaux'!D37="E","FRANCAIS"&amp;CHAR(10)&amp;"Ecriture",IF('EDT-2niveaux'!D37="L","FRANCAIS"&amp;CHAR(10)&amp;"Lexique",IF('EDT-2niveaux'!D37="LO","FRANCAIS"&amp;CHAR(10)&amp;"Langage oral",IF('EDT-2niveaux'!D37="CM","MATHEMATIQUES"&amp;CHAR(10)&amp;"Calcul mental",IF('EDT-2niveaux'!D37="EG","MATHEMATIQUES"&amp;CHAR(10)&amp;"Espace et Géométrie",IF('EDT-2niveaux'!D37="NC","MATHEMATIQUES"&amp;CHAR(10)&amp;"Nombres et calculs",IF('EDT-2niveaux'!D37="GM","MATHEMATIQUES"&amp;CHAR(10)&amp;"Grand. et mes.",IF('EDT-2niveaux'!D37="S","Sciences et technologie",IF('EDT-2niveaux'!D37="H","Histoire",IF('EDT-2niveaux'!D37="Geo","Géographie",IF('EDT-2niveaux'!D37="EMC","Enseig. mor. et civ.",IF('EDT-2niveaux'!D37="EPS","Educ. phys. et sportive",IF('EDT-2niveaux'!D37="EM","Educ. musicale",IF('EDT-2niveaux'!D37="AP","Arts plastiques",IF('EDT-2niveaux'!D37="HDA","Hist. des arts",IF('EDT-2niveaux'!D37="QM","Questionner le monde",IF('EDT-2niveaux'!D37="LV","Langue vivante",IF('EDT-2niveaux'!D37="APC","APC",""))))))))))))))))))))))))))</f>
        <v/>
      </c>
      <c r="J33" s="14" t="str">
        <f t="shared" si="2"/>
        <v/>
      </c>
      <c r="K33" s="101">
        <f>'EDT-2niveaux'!E37</f>
        <v>0</v>
      </c>
      <c r="L33" s="14" t="str">
        <f>IF('EDT-2niveaux'!E37="O","FRANCAIS"&amp;CHAR(10)&amp;"Orthographe",IF('EDT-2niveaux'!E37="rec","RECREATION",IF('EDT-2niveaux'!E37="p","Pause méridienne",IF('EDT-2niveaux'!E37="G","FRANCAIS"&amp;CHAR(10)&amp;"Grammaire",IF('EDT-2niveaux'!E37="LC","FRANCAIS"&amp;CHAR(10)&amp;"Lect. et comp.de l'écrit",IF('EDT-2niveaux'!E37="M","MATHEMATIQUES",IF('EDT-2niveaux'!E37="CLA","FRANCAIS"&amp;CHAR(10)&amp;"Culture litt. et art.",IF('EDT-2niveaux'!E37="F","FRANCAIS",IF('EDT-2niveaux'!E37="E","FRANCAIS"&amp;CHAR(10)&amp;"Ecriture",IF('EDT-2niveaux'!E37="L","FRANCAIS"&amp;CHAR(10)&amp;"Lexique",IF('EDT-2niveaux'!E37="LO","FRANCAIS"&amp;CHAR(10)&amp;"Langage oral",IF('EDT-2niveaux'!E37="CM","MATHEMATIQUES"&amp;CHAR(10)&amp;"Calcul mental",IF('EDT-2niveaux'!E37="EG","MATHEMATIQUES"&amp;CHAR(10)&amp;"Espace et Géométrie",IF('EDT-2niveaux'!E37="NC","MATHEMATIQUES"&amp;CHAR(10)&amp;"Nombres et calculs",IF('EDT-2niveaux'!E37="GM","MATHEMATIQUES"&amp;CHAR(10)&amp;"Grand. et mes.",IF('EDT-2niveaux'!E37="S","Sciences et technologie",IF('EDT-2niveaux'!E37="H","Histoire",IF('EDT-2niveaux'!E37="Geo","Géographie",IF('EDT-2niveaux'!E37="EMC","Enseig. mor. et civ.",IF('EDT-2niveaux'!E37="EPS","Educ. phys. et sportive",IF('EDT-2niveaux'!E37="EM","Educ. musicale",IF('EDT-2niveaux'!E37="AP","Arts plastiques",IF('EDT-2niveaux'!E37="HDA","Hist. des arts",IF('EDT-2niveaux'!E37="QM","Questionner le monde",IF('EDT-2niveaux'!E37="LV","Langue vivante",IF('EDT-2niveaux'!E37="APC","APC",""))))))))))))))))))))))))))</f>
        <v/>
      </c>
      <c r="M33" s="14" t="str">
        <f t="shared" si="3"/>
        <v/>
      </c>
      <c r="N33" s="101">
        <f>'EDT-2niveaux'!F37</f>
        <v>0</v>
      </c>
      <c r="O33" s="14" t="str">
        <f>IF('EDT-2niveaux'!F37="O","FRANCAIS"&amp;CHAR(10)&amp;"Orthographe",IF('EDT-2niveaux'!F37="rec","RECREATION",IF('EDT-2niveaux'!F37="p","Pause méridienne",IF('EDT-2niveaux'!F37="G","FRANCAIS"&amp;CHAR(10)&amp;"Grammaire",IF('EDT-2niveaux'!F37="LC","FRANCAIS"&amp;CHAR(10)&amp;"Lect. et comp.de l'écrit",IF('EDT-2niveaux'!F37="M","MATHEMATIQUES",IF('EDT-2niveaux'!F37="CLA","FRANCAIS"&amp;CHAR(10)&amp;"Culture litt. et art.",IF('EDT-2niveaux'!F37="F","FRANCAIS",IF('EDT-2niveaux'!F37="E","FRANCAIS"&amp;CHAR(10)&amp;"Ecriture",IF('EDT-2niveaux'!F37="L","FRANCAIS"&amp;CHAR(10)&amp;"Lexique",IF('EDT-2niveaux'!F37="LO","FRANCAIS"&amp;CHAR(10)&amp;"Langage oral",IF('EDT-2niveaux'!F37="CM","MATHEMATIQUES"&amp;CHAR(10)&amp;"Calcul mental",IF('EDT-2niveaux'!F37="EG","MATHEMATIQUES"&amp;CHAR(10)&amp;"Espace et Géométrie",IF('EDT-2niveaux'!F37="NC","MATHEMATIQUES"&amp;CHAR(10)&amp;"Nombres et calculs",IF('EDT-2niveaux'!F37="GM","MATHEMATIQUES"&amp;CHAR(10)&amp;"Grand. et mes.",IF('EDT-2niveaux'!F37="S","Sciences et technologie",IF('EDT-2niveaux'!F37="H","Histoire",IF('EDT-2niveaux'!F37="Geo","Géographie",IF('EDT-2niveaux'!F37="EMC","Enseig. mor. et civ.",IF('EDT-2niveaux'!F37="EPS","Educ. phys. et sportive",IF('EDT-2niveaux'!F37="EM","Educ. musicale",IF('EDT-2niveaux'!F37="AP","Arts plastiques",IF('EDT-2niveaux'!F37="HDA","Hist. des arts",IF('EDT-2niveaux'!F37="QM","Questionner le monde",IF('EDT-2niveaux'!F37="LV","Langue vivante",IF('EDT-2niveaux'!F37="APC","APC",""))))))))))))))))))))))))))</f>
        <v/>
      </c>
      <c r="P33" s="14" t="str">
        <f t="shared" si="4"/>
        <v/>
      </c>
      <c r="Q33" s="101">
        <f>'EDT-2niveaux'!G37</f>
        <v>0</v>
      </c>
      <c r="R33" s="14" t="str">
        <f>IF('EDT-2niveaux'!G37="O","FRANCAIS"&amp;CHAR(10)&amp;"Orthographe",IF('EDT-2niveaux'!G37="rec","RECREATION",IF('EDT-2niveaux'!G37="p","Pause méridienne",IF('EDT-2niveaux'!G37="G","FRANCAIS"&amp;CHAR(10)&amp;"Grammaire",IF('EDT-2niveaux'!G37="LC","FRANCAIS"&amp;CHAR(10)&amp;"Lect. et comp.de l'écrit",IF('EDT-2niveaux'!G37="M","MATHEMATIQUES",IF('EDT-2niveaux'!G37="CLA","FRANCAIS"&amp;CHAR(10)&amp;"Culture litt. et art.",IF('EDT-2niveaux'!G37="F","FRANCAIS",IF('EDT-2niveaux'!G37="E","FRANCAIS"&amp;CHAR(10)&amp;"Ecriture",IF('EDT-2niveaux'!G37="L","FRANCAIS"&amp;CHAR(10)&amp;"Lexique",IF('EDT-2niveaux'!G37="LO","FRANCAIS"&amp;CHAR(10)&amp;"Langage oral",IF('EDT-2niveaux'!G37="CM","MATHEMATIQUES"&amp;CHAR(10)&amp;"Calcul mental",IF('EDT-2niveaux'!G37="EG","MATHEMATIQUES"&amp;CHAR(10)&amp;"Espace et Géométrie",IF('EDT-2niveaux'!G37="NC","MATHEMATIQUES"&amp;CHAR(10)&amp;"Nombres et calculs",IF('EDT-2niveaux'!G37="GM","MATHEMATIQUES"&amp;CHAR(10)&amp;"Grand. et mes.",IF('EDT-2niveaux'!G37="S","Sciences et technologie",IF('EDT-2niveaux'!G37="H","Histoire",IF('EDT-2niveaux'!G37="Geo","Géographie",IF('EDT-2niveaux'!G37="EMC","Enseig. mor. et civ.",IF('EDT-2niveaux'!G37="EPS","Educ. phys. et sportive",IF('EDT-2niveaux'!G37="EM","Educ. musicale",IF('EDT-2niveaux'!G37="AP","Arts plastiques",IF('EDT-2niveaux'!G37="HDA","Hist. des arts",IF('EDT-2niveaux'!G37="QM","Questionner le monde",IF('EDT-2niveaux'!G37="LV","Langue vivante",IF('EDT-2niveaux'!G37="APC","APC",""))))))))))))))))))))))))))</f>
        <v/>
      </c>
      <c r="S33" s="148" t="str">
        <f t="shared" si="5"/>
        <v/>
      </c>
      <c r="T33" s="101">
        <f>'EDT-2niveaux'!H37</f>
        <v>0</v>
      </c>
      <c r="U33" s="14" t="str">
        <f>IF('EDT-2niveaux'!H37="O","FRANCAIS"&amp;CHAR(10)&amp;"Orthographe",IF('EDT-2niveaux'!H37="rec","RECREATION",IF('EDT-2niveaux'!H37="p","Pause méridienne",IF('EDT-2niveaux'!H37="G","FRANCAIS"&amp;CHAR(10)&amp;"Grammaire",IF('EDT-2niveaux'!H37="LC","FRANCAIS"&amp;CHAR(10)&amp;"Lect. et comp.de l'écrit",IF('EDT-2niveaux'!H37="M","MATHEMATIQUES",IF('EDT-2niveaux'!H37="CLA","FRANCAIS"&amp;CHAR(10)&amp;"Culture litt. et art.",IF('EDT-2niveaux'!H37="F","FRANCAIS",IF('EDT-2niveaux'!H37="E","FRANCAIS"&amp;CHAR(10)&amp;"Ecriture",IF('EDT-2niveaux'!H37="L","FRANCAIS"&amp;CHAR(10)&amp;"Lexique",IF('EDT-2niveaux'!H37="LO","FRANCAIS"&amp;CHAR(10)&amp;"Langage oral",IF('EDT-2niveaux'!H37="CM","MATHEMATIQUES"&amp;CHAR(10)&amp;"Calcul mental",IF('EDT-2niveaux'!H37="EG","MATHEMATIQUES"&amp;CHAR(10)&amp;"Espace et Géométrie",IF('EDT-2niveaux'!H37="NC","MATHEMATIQUES"&amp;CHAR(10)&amp;"Nombres et calculs",IF('EDT-2niveaux'!H37="GM","MATHEMATIQUES"&amp;CHAR(10)&amp;"Grand. et mes.",IF('EDT-2niveaux'!H37="S","Sciences et technologie",IF('EDT-2niveaux'!H37="H","Histoire",IF('EDT-2niveaux'!H37="Geo","Géographie",IF('EDT-2niveaux'!H37="EMC","Enseig. mor. et civ.",IF('EDT-2niveaux'!H37="EPS","Educ. phys. et sportive",IF('EDT-2niveaux'!H37="EM","Educ. musicale",IF('EDT-2niveaux'!H37="AP","Arts plastiques",IF('EDT-2niveaux'!H37="HDA","Hist. des arts",IF('EDT-2niveaux'!H37="QM","Questionner le monde",IF('EDT-2niveaux'!H37="LV","Langue vivante",IF('EDT-2niveaux'!H37="APC","APC",""))))))))))))))))))))))))))</f>
        <v/>
      </c>
      <c r="V33" s="14" t="str">
        <f t="shared" si="6"/>
        <v/>
      </c>
      <c r="W33" s="101">
        <f>'EDT-2niveaux'!I37</f>
        <v>0</v>
      </c>
      <c r="X33" s="14" t="str">
        <f>IF('EDT-2niveaux'!I37="O","FRANCAIS"&amp;CHAR(10)&amp;"Orthographe",IF('EDT-2niveaux'!I37="rec","RECREATION",IF('EDT-2niveaux'!I37="p","Pause méridienne",IF('EDT-2niveaux'!I37="G","FRANCAIS"&amp;CHAR(10)&amp;"Grammaire",IF('EDT-2niveaux'!I37="LC","FRANCAIS"&amp;CHAR(10)&amp;"Lect. et comp.de l'écrit",IF('EDT-2niveaux'!I37="M","MATHEMATIQUES",IF('EDT-2niveaux'!I37="CLA","FRANCAIS"&amp;CHAR(10)&amp;"Culture litt. et art.",IF('EDT-2niveaux'!I37="F","FRANCAIS",IF('EDT-2niveaux'!I37="E","FRANCAIS"&amp;CHAR(10)&amp;"Ecriture",IF('EDT-2niveaux'!I37="L","FRANCAIS"&amp;CHAR(10)&amp;"Lexique",IF('EDT-2niveaux'!I37="LO","FRANCAIS"&amp;CHAR(10)&amp;"Langage oral",IF('EDT-2niveaux'!I37="CM","MATHEMATIQUES"&amp;CHAR(10)&amp;"Calcul mental",IF('EDT-2niveaux'!I37="EG","MATHEMATIQUES"&amp;CHAR(10)&amp;"Espace et Géométrie",IF('EDT-2niveaux'!I37="NC","MATHEMATIQUES"&amp;CHAR(10)&amp;"Nombres et calculs",IF('EDT-2niveaux'!I37="GM","MATHEMATIQUES"&amp;CHAR(10)&amp;"Grand. et mes.",IF('EDT-2niveaux'!I37="S","Sciences et technologie",IF('EDT-2niveaux'!I37="H","Histoire",IF('EDT-2niveaux'!I37="Geo","Géographie",IF('EDT-2niveaux'!I37="EMC","Enseig. mor. et civ.",IF('EDT-2niveaux'!I37="EPS","Educ. phys. et sportive",IF('EDT-2niveaux'!I37="EM","Educ. musicale",IF('EDT-2niveaux'!I37="AP","Arts plastiques",IF('EDT-2niveaux'!I37="HDA","Hist. des arts",IF('EDT-2niveaux'!I37="QM","Questionner le monde",IF('EDT-2niveaux'!I37="LV","Langue vivante",IF('EDT-2niveaux'!I37="APC","APC",""))))))))))))))))))))))))))</f>
        <v/>
      </c>
      <c r="Y33" s="14" t="str">
        <f t="shared" si="7"/>
        <v/>
      </c>
      <c r="Z33" s="101">
        <f>'EDT-2niveaux'!J37</f>
        <v>0</v>
      </c>
      <c r="AA33" s="14" t="str">
        <f>IF('EDT-2niveaux'!J37="O","FRANCAIS"&amp;CHAR(10)&amp;"Orthographe",IF('EDT-2niveaux'!J37="rec","RECREATION",IF('EDT-2niveaux'!J37="p","Pause méridienne",IF('EDT-2niveaux'!J37="G","FRANCAIS"&amp;CHAR(10)&amp;"Grammaire",IF('EDT-2niveaux'!J37="LC","FRANCAIS"&amp;CHAR(10)&amp;"Lect. et comp.de l'écrit",IF('EDT-2niveaux'!J37="M","MATHEMATIQUES",IF('EDT-2niveaux'!J37="CLA","FRANCAIS"&amp;CHAR(10)&amp;"Culture littéraire et artistiqueCulture litt. et art.",IF('EDT-2niveaux'!J37="F","FRANCAIS",IF('EDT-2niveaux'!J37="E","FRANCAIS"&amp;CHAR(10)&amp;"Ecriture",IF('EDT-2niveaux'!J37="L","FRANCAIS"&amp;CHAR(10)&amp;"Lexique",IF('EDT-2niveaux'!J37="LO","FRANCAIS"&amp;CHAR(10)&amp;"Langage oral",IF('EDT-2niveaux'!J37="CM","MATHEMATIQUES"&amp;CHAR(10)&amp;"Calcul mental",IF('EDT-2niveaux'!J37="EG","MATHEMATIQUES"&amp;CHAR(10)&amp;"Espace et Géométrie",IF('EDT-2niveaux'!J37="NC","MATHEMATIQUES"&amp;CHAR(10)&amp;"Nombres et calculs",IF('EDT-2niveaux'!J37="GM","MATHEMATIQUES"&amp;CHAR(10)&amp;"Grand. et mes.",IF('EDT-2niveaux'!J37="S","Sciences et technologie",IF('EDT-2niveaux'!J37="H","Histoire",IF('EDT-2niveaux'!J37="Geo","Géographie",IF('EDT-2niveaux'!J37="EMC","Enseig. mor. et civ.",IF('EDT-2niveaux'!J37="EPS","Educ. phys. et sportive",IF('EDT-2niveaux'!J37="EM","Educ. musicale",IF('EDT-2niveaux'!J37="AP","Arts plastiques",IF('EDT-2niveaux'!J37="HDA","Hist. des arts",IF('EDT-2niveaux'!J37="QM","Questionner le monde",IF('EDT-2niveaux'!J37="LV","Langue vivante",IF('EDT-2niveaux'!J37="APC","APC",""))))))))))))))))))))))))))</f>
        <v/>
      </c>
      <c r="AB33" s="49" t="str">
        <f t="shared" si="8"/>
        <v/>
      </c>
      <c r="AC33" s="101">
        <f>'EDT-2niveaux'!K37</f>
        <v>0</v>
      </c>
      <c r="AD33" s="14" t="str">
        <f>IF('EDT-2niveaux'!K37="O","FRANCAIS"&amp;CHAR(10)&amp;"Orthographe",IF('EDT-2niveaux'!K37="rec","RECREATION",IF('EDT-2niveaux'!K37="p","Pause méridienne",IF('EDT-2niveaux'!K37="G","FRANCAIS"&amp;CHAR(10)&amp;"Grammaire",IF('EDT-2niveaux'!K37="LC","FRANCAIS"&amp;CHAR(10)&amp;"Lect. et comp.de l'écrit",IF('EDT-2niveaux'!K37="M","MATHEMATIQUES",IF('EDT-2niveaux'!K37="CLA","FRANCAIS"&amp;CHAR(10)&amp;"Culture litt. et art.",IF('EDT-2niveaux'!K37="F","FRANCAIS",IF('EDT-2niveaux'!K37="E","FRANCAIS"&amp;CHAR(10)&amp;"Ecriture",IF('EDT-2niveaux'!K37="L","FRANCAIS"&amp;CHAR(10)&amp;"Lexique",IF('EDT-2niveaux'!K37="LO","FRANCAIS"&amp;CHAR(10)&amp;"Langage oral",IF('EDT-2niveaux'!K37="CM","MATHEMATIQUES"&amp;CHAR(10)&amp;"Calcul mental",IF('EDT-2niveaux'!K37="EG","MATHEMATIQUES"&amp;CHAR(10)&amp;"Espace et Géométrie",IF('EDT-2niveaux'!K37="NC","MATHEMATIQUES"&amp;CHAR(10)&amp;"Nombres et calculs",IF('EDT-2niveaux'!K37="GM","MATHEMATIQUES"&amp;CHAR(10)&amp;"Grand. et mes.",IF('EDT-2niveaux'!K37="S","Sciences et technologie",IF('EDT-2niveaux'!K37="H","Histoire",IF('EDT-2niveaux'!K37="Geo","Géographie",IF('EDT-2niveaux'!K37="EMC","Enseig. mor. et civ.",IF('EDT-2niveaux'!K37="EPS","Educ. phys. et sportive",IF('EDT-2niveaux'!K37="EM","Educ. musicale",IF('EDT-2niveaux'!K37="AP","Arts plastiques",IF('EDT-2niveaux'!K37="HDA","Hist. des arts",IF('EDT-2niveaux'!K37="QM","Questionner le monde",IF('EDT-2niveaux'!K37="LV","Langue vivante",IF('EDT-2niveaux'!K37="APC","APC",""))))))))))))))))))))))))))</f>
        <v/>
      </c>
      <c r="AE33" s="49" t="str">
        <f t="shared" si="9"/>
        <v/>
      </c>
      <c r="AG33" s="6"/>
      <c r="AH33" s="7"/>
      <c r="AI33" s="7"/>
      <c r="AJ33" s="7"/>
      <c r="AK33" s="7"/>
      <c r="AL33" s="7"/>
      <c r="AM33" s="7"/>
      <c r="AN33" s="198"/>
      <c r="AO33" s="7"/>
      <c r="AP33" s="7"/>
      <c r="AQ33" s="7"/>
      <c r="AR33" s="7"/>
      <c r="AS33" s="193"/>
    </row>
    <row r="34" spans="1:45" x14ac:dyDescent="0.3">
      <c r="A34" s="4" t="e">
        <f>IF('POUR COMMENCER'!$E$14&gt;=A33,A33+'POUR COMMENCER'!$H$29,"")</f>
        <v>#VALUE!</v>
      </c>
      <c r="B34" s="101">
        <f>'EDT-2niveaux'!B38</f>
        <v>0</v>
      </c>
      <c r="C34" s="14" t="str">
        <f>IF('EDT-2niveaux'!B38="O","FRANCAIS"&amp;CHAR(10)&amp;"Orthographe",IF('EDT-2niveaux'!B38="rec","RECREATION",IF('EDT-2niveaux'!B38="p","Pause méridienne",IF('EDT-2niveaux'!B38="G","FRANCAIS"&amp;CHAR(10)&amp;"Grammaire",IF('EDT-2niveaux'!B38="LC","FRANCAIS"&amp;CHAR(10)&amp;"Lect. et comp.de l'écrit",IF('EDT-2niveaux'!B38="M","MATHEMATIQUES",IF('EDT-2niveaux'!B38="CLA","FRANCAIS"&amp;CHAR(10)&amp;"Culture litt. et art.",IF('EDT-2niveaux'!B38="F","FRANCAIS",IF('EDT-2niveaux'!B38="E","FRANCAIS"&amp;CHAR(10)&amp;"Ecriture",IF('EDT-2niveaux'!B38="L","FRANCAIS"&amp;CHAR(10)&amp;"Lexique",IF('EDT-2niveaux'!B38="LO","FRANCAIS"&amp;CHAR(10)&amp;"Langage oral",IF('EDT-2niveaux'!B38="CM","MATHEMATIQUES"&amp;CHAR(10)&amp;"Calcul mental",IF('EDT-2niveaux'!B38="EG","MATHEMATIQUES"&amp;CHAR(10)&amp;"Espace et Géométrie",IF('EDT-2niveaux'!B38="NC","MATHEMATIQUES"&amp;CHAR(10)&amp;"Nombres et calculs",IF('EDT-2niveaux'!B38="GM","MATHEMATIQUES"&amp;CHAR(10)&amp;"Grand. et mes.",IF('EDT-2niveaux'!B38="S","Sciences et technologie",IF('EDT-2niveaux'!B38="H","Histoire",IF('EDT-2niveaux'!B38="Geo","Géographie",IF('EDT-2niveaux'!B38="EMC","Enseig. mor. et civ.",IF('EDT-2niveaux'!B38="EPS","Educ. phys. et sportive",IF('EDT-2niveaux'!B38="EM","Educ. musicale",IF('EDT-2niveaux'!B38="AP","Arts plastiques",IF('EDT-2niveaux'!B38="HDA","Hist. des arts",IF('EDT-2niveaux'!B38="QM","Questionner le monde",IF('EDT-2niveaux'!B38="LV","Langue vivante",IF('EDT-2niveaux'!B38="APC","APC",""))))))))))))))))))))))))))</f>
        <v/>
      </c>
      <c r="D34" s="14" t="str">
        <f t="shared" si="0"/>
        <v/>
      </c>
      <c r="E34" s="101">
        <f>'EDT-2niveaux'!C38</f>
        <v>0</v>
      </c>
      <c r="F34" s="14" t="str">
        <f>IF('EDT-2niveaux'!C38="O","FRANCAIS"&amp;CHAR(10)&amp;"Orthographe",IF('EDT-2niveaux'!C38="rec","RECREATION",IF('EDT-2niveaux'!C38="p","Pause méridienne",IF('EDT-2niveaux'!C38="G","FRANCAIS"&amp;CHAR(10)&amp;"Grammaire",IF('EDT-2niveaux'!C38="LC","FRANCAIS"&amp;CHAR(10)&amp;"Lect. et comp.de l'écrit",IF('EDT-2niveaux'!C38="M","MATHEMATIQUES",IF('EDT-2niveaux'!C38="CLA","FRANCAIS"&amp;CHAR(10)&amp;"Culture littéraire et artistiqueCulture litt. et art.",IF('EDT-2niveaux'!C38="F","FRANCAIS",IF('EDT-2niveaux'!C38="E","FRANCAIS"&amp;CHAR(10)&amp;"Ecriture",IF('EDT-2niveaux'!C38="L","FRANCAIS"&amp;CHAR(10)&amp;"Lexique",IF('EDT-2niveaux'!C38="LO","FRANCAIS"&amp;CHAR(10)&amp;"Langage oral",IF('EDT-2niveaux'!C38="CM","MATHEMATIQUES"&amp;CHAR(10)&amp;"Calcul mental",IF('EDT-2niveaux'!C38="EG","MATHEMATIQUES"&amp;CHAR(10)&amp;"Espace et Géométrie",IF('EDT-2niveaux'!C38="NC","MATHEMATIQUES"&amp;CHAR(10)&amp;"Nombres et calculs",IF('EDT-2niveaux'!C38="GM","MATHEMATIQUES"&amp;CHAR(10)&amp;"Grand. et mes.",IF('EDT-2niveaux'!C38="S","Sciences et technologie",IF('EDT-2niveaux'!C38="H","Histoire",IF('EDT-2niveaux'!C38="Geo","Géographie",IF('EDT-2niveaux'!C38="EMC","Enseig. mor. et civ.",IF('EDT-2niveaux'!C38="EPS","Educ. phys. et sportive",IF('EDT-2niveaux'!C38="EM","Educ. musicale",IF('EDT-2niveaux'!C38="AP","Arts plastiques",IF('EDT-2niveaux'!C38="HDA","Hist. des arts",IF('EDT-2niveaux'!C38="QM","Questionner le monde",IF('EDT-2niveaux'!C38="LV","Langue vivante",IF('EDT-2niveaux'!C38="APC","APC",""))))))))))))))))))))))))))</f>
        <v/>
      </c>
      <c r="G34" s="14" t="str">
        <f t="shared" si="1"/>
        <v/>
      </c>
      <c r="H34" s="101">
        <f>'EDT-2niveaux'!D38</f>
        <v>0</v>
      </c>
      <c r="I34" s="14" t="str">
        <f>IF('EDT-2niveaux'!D38="O","FRANCAIS"&amp;CHAR(10)&amp;"Orthographe",IF('EDT-2niveaux'!D38="rec","RECREATION",IF('EDT-2niveaux'!D38="p","Pause méridienne",IF('EDT-2niveaux'!D38="G","FRANCAIS"&amp;CHAR(10)&amp;"Grammaire",IF('EDT-2niveaux'!D38="LC","FRANCAIS"&amp;CHAR(10)&amp;"Lect. et comp.de l'écrit",IF('EDT-2niveaux'!D38="M","MATHEMATIQUES",IF('EDT-2niveaux'!D38="CLA","FRANCAIS"&amp;CHAR(10)&amp;"Culture litt. et art.",IF('EDT-2niveaux'!D38="F","FRANCAIS",IF('EDT-2niveaux'!D38="E","FRANCAIS"&amp;CHAR(10)&amp;"Ecriture",IF('EDT-2niveaux'!D38="L","FRANCAIS"&amp;CHAR(10)&amp;"Lexique",IF('EDT-2niveaux'!D38="LO","FRANCAIS"&amp;CHAR(10)&amp;"Langage oral",IF('EDT-2niveaux'!D38="CM","MATHEMATIQUES"&amp;CHAR(10)&amp;"Calcul mental",IF('EDT-2niveaux'!D38="EG","MATHEMATIQUES"&amp;CHAR(10)&amp;"Espace et Géométrie",IF('EDT-2niveaux'!D38="NC","MATHEMATIQUES"&amp;CHAR(10)&amp;"Nombres et calculs",IF('EDT-2niveaux'!D38="GM","MATHEMATIQUES"&amp;CHAR(10)&amp;"Grand. et mes.",IF('EDT-2niveaux'!D38="S","Sciences et technologie",IF('EDT-2niveaux'!D38="H","Histoire",IF('EDT-2niveaux'!D38="Geo","Géographie",IF('EDT-2niveaux'!D38="EMC","Enseig. mor. et civ.",IF('EDT-2niveaux'!D38="EPS","Educ. phys. et sportive",IF('EDT-2niveaux'!D38="EM","Educ. musicale",IF('EDT-2niveaux'!D38="AP","Arts plastiques",IF('EDT-2niveaux'!D38="HDA","Hist. des arts",IF('EDT-2niveaux'!D38="QM","Questionner le monde",IF('EDT-2niveaux'!D38="LV","Langue vivante",IF('EDT-2niveaux'!D38="APC","APC",""))))))))))))))))))))))))))</f>
        <v/>
      </c>
      <c r="J34" s="14" t="str">
        <f t="shared" si="2"/>
        <v/>
      </c>
      <c r="K34" s="101">
        <f>'EDT-2niveaux'!E38</f>
        <v>0</v>
      </c>
      <c r="L34" s="14" t="str">
        <f>IF('EDT-2niveaux'!E38="O","FRANCAIS"&amp;CHAR(10)&amp;"Orthographe",IF('EDT-2niveaux'!E38="rec","RECREATION",IF('EDT-2niveaux'!E38="p","Pause méridienne",IF('EDT-2niveaux'!E38="G","FRANCAIS"&amp;CHAR(10)&amp;"Grammaire",IF('EDT-2niveaux'!E38="LC","FRANCAIS"&amp;CHAR(10)&amp;"Lect. et comp.de l'écrit",IF('EDT-2niveaux'!E38="M","MATHEMATIQUES",IF('EDT-2niveaux'!E38="CLA","FRANCAIS"&amp;CHAR(10)&amp;"Culture litt. et art.",IF('EDT-2niveaux'!E38="F","FRANCAIS",IF('EDT-2niveaux'!E38="E","FRANCAIS"&amp;CHAR(10)&amp;"Ecriture",IF('EDT-2niveaux'!E38="L","FRANCAIS"&amp;CHAR(10)&amp;"Lexique",IF('EDT-2niveaux'!E38="LO","FRANCAIS"&amp;CHAR(10)&amp;"Langage oral",IF('EDT-2niveaux'!E38="CM","MATHEMATIQUES"&amp;CHAR(10)&amp;"Calcul mental",IF('EDT-2niveaux'!E38="EG","MATHEMATIQUES"&amp;CHAR(10)&amp;"Espace et Géométrie",IF('EDT-2niveaux'!E38="NC","MATHEMATIQUES"&amp;CHAR(10)&amp;"Nombres et calculs",IF('EDT-2niveaux'!E38="GM","MATHEMATIQUES"&amp;CHAR(10)&amp;"Grand. et mes.",IF('EDT-2niveaux'!E38="S","Sciences et technologie",IF('EDT-2niveaux'!E38="H","Histoire",IF('EDT-2niveaux'!E38="Geo","Géographie",IF('EDT-2niveaux'!E38="EMC","Enseig. mor. et civ.",IF('EDT-2niveaux'!E38="EPS","Educ. phys. et sportive",IF('EDT-2niveaux'!E38="EM","Educ. musicale",IF('EDT-2niveaux'!E38="AP","Arts plastiques",IF('EDT-2niveaux'!E38="HDA","Hist. des arts",IF('EDT-2niveaux'!E38="QM","Questionner le monde",IF('EDT-2niveaux'!E38="LV","Langue vivante",IF('EDT-2niveaux'!E38="APC","APC",""))))))))))))))))))))))))))</f>
        <v/>
      </c>
      <c r="M34" s="14" t="str">
        <f t="shared" si="3"/>
        <v/>
      </c>
      <c r="N34" s="101">
        <f>'EDT-2niveaux'!F38</f>
        <v>0</v>
      </c>
      <c r="O34" s="14" t="str">
        <f>IF('EDT-2niveaux'!F38="O","FRANCAIS"&amp;CHAR(10)&amp;"Orthographe",IF('EDT-2niveaux'!F38="rec","RECREATION",IF('EDT-2niveaux'!F38="p","Pause méridienne",IF('EDT-2niveaux'!F38="G","FRANCAIS"&amp;CHAR(10)&amp;"Grammaire",IF('EDT-2niveaux'!F38="LC","FRANCAIS"&amp;CHAR(10)&amp;"Lect. et comp.de l'écrit",IF('EDT-2niveaux'!F38="M","MATHEMATIQUES",IF('EDT-2niveaux'!F38="CLA","FRANCAIS"&amp;CHAR(10)&amp;"Culture litt. et art.",IF('EDT-2niveaux'!F38="F","FRANCAIS",IF('EDT-2niveaux'!F38="E","FRANCAIS"&amp;CHAR(10)&amp;"Ecriture",IF('EDT-2niveaux'!F38="L","FRANCAIS"&amp;CHAR(10)&amp;"Lexique",IF('EDT-2niveaux'!F38="LO","FRANCAIS"&amp;CHAR(10)&amp;"Langage oral",IF('EDT-2niveaux'!F38="CM","MATHEMATIQUES"&amp;CHAR(10)&amp;"Calcul mental",IF('EDT-2niveaux'!F38="EG","MATHEMATIQUES"&amp;CHAR(10)&amp;"Espace et Géométrie",IF('EDT-2niveaux'!F38="NC","MATHEMATIQUES"&amp;CHAR(10)&amp;"Nombres et calculs",IF('EDT-2niveaux'!F38="GM","MATHEMATIQUES"&amp;CHAR(10)&amp;"Grand. et mes.",IF('EDT-2niveaux'!F38="S","Sciences et technologie",IF('EDT-2niveaux'!F38="H","Histoire",IF('EDT-2niveaux'!F38="Geo","Géographie",IF('EDT-2niveaux'!F38="EMC","Enseig. mor. et civ.",IF('EDT-2niveaux'!F38="EPS","Educ. phys. et sportive",IF('EDT-2niveaux'!F38="EM","Educ. musicale",IF('EDT-2niveaux'!F38="AP","Arts plastiques",IF('EDT-2niveaux'!F38="HDA","Hist. des arts",IF('EDT-2niveaux'!F38="QM","Questionner le monde",IF('EDT-2niveaux'!F38="LV","Langue vivante",IF('EDT-2niveaux'!F38="APC","APC",""))))))))))))))))))))))))))</f>
        <v/>
      </c>
      <c r="P34" s="14" t="str">
        <f t="shared" si="4"/>
        <v/>
      </c>
      <c r="Q34" s="101">
        <f>'EDT-2niveaux'!G38</f>
        <v>0</v>
      </c>
      <c r="R34" s="14" t="str">
        <f>IF('EDT-2niveaux'!G38="O","FRANCAIS"&amp;CHAR(10)&amp;"Orthographe",IF('EDT-2niveaux'!G38="rec","RECREATION",IF('EDT-2niveaux'!G38="p","Pause méridienne",IF('EDT-2niveaux'!G38="G","FRANCAIS"&amp;CHAR(10)&amp;"Grammaire",IF('EDT-2niveaux'!G38="LC","FRANCAIS"&amp;CHAR(10)&amp;"Lect. et comp.de l'écrit",IF('EDT-2niveaux'!G38="M","MATHEMATIQUES",IF('EDT-2niveaux'!G38="CLA","FRANCAIS"&amp;CHAR(10)&amp;"Culture litt. et art.",IF('EDT-2niveaux'!G38="F","FRANCAIS",IF('EDT-2niveaux'!G38="E","FRANCAIS"&amp;CHAR(10)&amp;"Ecriture",IF('EDT-2niveaux'!G38="L","FRANCAIS"&amp;CHAR(10)&amp;"Lexique",IF('EDT-2niveaux'!G38="LO","FRANCAIS"&amp;CHAR(10)&amp;"Langage oral",IF('EDT-2niveaux'!G38="CM","MATHEMATIQUES"&amp;CHAR(10)&amp;"Calcul mental",IF('EDT-2niveaux'!G38="EG","MATHEMATIQUES"&amp;CHAR(10)&amp;"Espace et Géométrie",IF('EDT-2niveaux'!G38="NC","MATHEMATIQUES"&amp;CHAR(10)&amp;"Nombres et calculs",IF('EDT-2niveaux'!G38="GM","MATHEMATIQUES"&amp;CHAR(10)&amp;"Grand. et mes.",IF('EDT-2niveaux'!G38="S","Sciences et technologie",IF('EDT-2niveaux'!G38="H","Histoire",IF('EDT-2niveaux'!G38="Geo","Géographie",IF('EDT-2niveaux'!G38="EMC","Enseig. mor. et civ.",IF('EDT-2niveaux'!G38="EPS","Educ. phys. et sportive",IF('EDT-2niveaux'!G38="EM","Educ. musicale",IF('EDT-2niveaux'!G38="AP","Arts plastiques",IF('EDT-2niveaux'!G38="HDA","Hist. des arts",IF('EDT-2niveaux'!G38="QM","Questionner le monde",IF('EDT-2niveaux'!G38="LV","Langue vivante",IF('EDT-2niveaux'!G38="APC","APC",""))))))))))))))))))))))))))</f>
        <v/>
      </c>
      <c r="S34" s="148" t="str">
        <f t="shared" si="5"/>
        <v/>
      </c>
      <c r="T34" s="101">
        <f>'EDT-2niveaux'!H38</f>
        <v>0</v>
      </c>
      <c r="U34" s="14" t="str">
        <f>IF('EDT-2niveaux'!H38="O","FRANCAIS"&amp;CHAR(10)&amp;"Orthographe",IF('EDT-2niveaux'!H38="rec","RECREATION",IF('EDT-2niveaux'!H38="p","Pause méridienne",IF('EDT-2niveaux'!H38="G","FRANCAIS"&amp;CHAR(10)&amp;"Grammaire",IF('EDT-2niveaux'!H38="LC","FRANCAIS"&amp;CHAR(10)&amp;"Lect. et comp.de l'écrit",IF('EDT-2niveaux'!H38="M","MATHEMATIQUES",IF('EDT-2niveaux'!H38="CLA","FRANCAIS"&amp;CHAR(10)&amp;"Culture litt. et art.",IF('EDT-2niveaux'!H38="F","FRANCAIS",IF('EDT-2niveaux'!H38="E","FRANCAIS"&amp;CHAR(10)&amp;"Ecriture",IF('EDT-2niveaux'!H38="L","FRANCAIS"&amp;CHAR(10)&amp;"Lexique",IF('EDT-2niveaux'!H38="LO","FRANCAIS"&amp;CHAR(10)&amp;"Langage oral",IF('EDT-2niveaux'!H38="CM","MATHEMATIQUES"&amp;CHAR(10)&amp;"Calcul mental",IF('EDT-2niveaux'!H38="EG","MATHEMATIQUES"&amp;CHAR(10)&amp;"Espace et Géométrie",IF('EDT-2niveaux'!H38="NC","MATHEMATIQUES"&amp;CHAR(10)&amp;"Nombres et calculs",IF('EDT-2niveaux'!H38="GM","MATHEMATIQUES"&amp;CHAR(10)&amp;"Grand. et mes.",IF('EDT-2niveaux'!H38="S","Sciences et technologie",IF('EDT-2niveaux'!H38="H","Histoire",IF('EDT-2niveaux'!H38="Geo","Géographie",IF('EDT-2niveaux'!H38="EMC","Enseig. mor. et civ.",IF('EDT-2niveaux'!H38="EPS","Educ. phys. et sportive",IF('EDT-2niveaux'!H38="EM","Educ. musicale",IF('EDT-2niveaux'!H38="AP","Arts plastiques",IF('EDT-2niveaux'!H38="HDA","Hist. des arts",IF('EDT-2niveaux'!H38="QM","Questionner le monde",IF('EDT-2niveaux'!H38="LV","Langue vivante",IF('EDT-2niveaux'!H38="APC","APC",""))))))))))))))))))))))))))</f>
        <v/>
      </c>
      <c r="V34" s="14" t="str">
        <f t="shared" si="6"/>
        <v/>
      </c>
      <c r="W34" s="101">
        <f>'EDT-2niveaux'!I38</f>
        <v>0</v>
      </c>
      <c r="X34" s="14" t="str">
        <f>IF('EDT-2niveaux'!I38="O","FRANCAIS"&amp;CHAR(10)&amp;"Orthographe",IF('EDT-2niveaux'!I38="rec","RECREATION",IF('EDT-2niveaux'!I38="p","Pause méridienne",IF('EDT-2niveaux'!I38="G","FRANCAIS"&amp;CHAR(10)&amp;"Grammaire",IF('EDT-2niveaux'!I38="LC","FRANCAIS"&amp;CHAR(10)&amp;"Lect. et comp.de l'écrit",IF('EDT-2niveaux'!I38="M","MATHEMATIQUES",IF('EDT-2niveaux'!I38="CLA","FRANCAIS"&amp;CHAR(10)&amp;"Culture litt. et art.",IF('EDT-2niveaux'!I38="F","FRANCAIS",IF('EDT-2niveaux'!I38="E","FRANCAIS"&amp;CHAR(10)&amp;"Ecriture",IF('EDT-2niveaux'!I38="L","FRANCAIS"&amp;CHAR(10)&amp;"Lexique",IF('EDT-2niveaux'!I38="LO","FRANCAIS"&amp;CHAR(10)&amp;"Langage oral",IF('EDT-2niveaux'!I38="CM","MATHEMATIQUES"&amp;CHAR(10)&amp;"Calcul mental",IF('EDT-2niveaux'!I38="EG","MATHEMATIQUES"&amp;CHAR(10)&amp;"Espace et Géométrie",IF('EDT-2niveaux'!I38="NC","MATHEMATIQUES"&amp;CHAR(10)&amp;"Nombres et calculs",IF('EDT-2niveaux'!I38="GM","MATHEMATIQUES"&amp;CHAR(10)&amp;"Grand. et mes.",IF('EDT-2niveaux'!I38="S","Sciences et technologie",IF('EDT-2niveaux'!I38="H","Histoire",IF('EDT-2niveaux'!I38="Geo","Géographie",IF('EDT-2niveaux'!I38="EMC","Enseig. mor. et civ.",IF('EDT-2niveaux'!I38="EPS","Educ. phys. et sportive",IF('EDT-2niveaux'!I38="EM","Educ. musicale",IF('EDT-2niveaux'!I38="AP","Arts plastiques",IF('EDT-2niveaux'!I38="HDA","Hist. des arts",IF('EDT-2niveaux'!I38="QM","Questionner le monde",IF('EDT-2niveaux'!I38="LV","Langue vivante",IF('EDT-2niveaux'!I38="APC","APC",""))))))))))))))))))))))))))</f>
        <v/>
      </c>
      <c r="Y34" s="14" t="str">
        <f t="shared" si="7"/>
        <v/>
      </c>
      <c r="Z34" s="101">
        <f>'EDT-2niveaux'!J38</f>
        <v>0</v>
      </c>
      <c r="AA34" s="14" t="str">
        <f>IF('EDT-2niveaux'!J38="O","FRANCAIS"&amp;CHAR(10)&amp;"Orthographe",IF('EDT-2niveaux'!J38="rec","RECREATION",IF('EDT-2niveaux'!J38="p","Pause méridienne",IF('EDT-2niveaux'!J38="G","FRANCAIS"&amp;CHAR(10)&amp;"Grammaire",IF('EDT-2niveaux'!J38="LC","FRANCAIS"&amp;CHAR(10)&amp;"Lect. et comp.de l'écrit",IF('EDT-2niveaux'!J38="M","MATHEMATIQUES",IF('EDT-2niveaux'!J38="CLA","FRANCAIS"&amp;CHAR(10)&amp;"Culture littéraire et artistiqueCulture litt. et art.",IF('EDT-2niveaux'!J38="F","FRANCAIS",IF('EDT-2niveaux'!J38="E","FRANCAIS"&amp;CHAR(10)&amp;"Ecriture",IF('EDT-2niveaux'!J38="L","FRANCAIS"&amp;CHAR(10)&amp;"Lexique",IF('EDT-2niveaux'!J38="LO","FRANCAIS"&amp;CHAR(10)&amp;"Langage oral",IF('EDT-2niveaux'!J38="CM","MATHEMATIQUES"&amp;CHAR(10)&amp;"Calcul mental",IF('EDT-2niveaux'!J38="EG","MATHEMATIQUES"&amp;CHAR(10)&amp;"Espace et Géométrie",IF('EDT-2niveaux'!J38="NC","MATHEMATIQUES"&amp;CHAR(10)&amp;"Nombres et calculs",IF('EDT-2niveaux'!J38="GM","MATHEMATIQUES"&amp;CHAR(10)&amp;"Grand. et mes.",IF('EDT-2niveaux'!J38="S","Sciences et technologie",IF('EDT-2niveaux'!J38="H","Histoire",IF('EDT-2niveaux'!J38="Geo","Géographie",IF('EDT-2niveaux'!J38="EMC","Enseig. mor. et civ.",IF('EDT-2niveaux'!J38="EPS","Educ. phys. et sportive",IF('EDT-2niveaux'!J38="EM","Educ. musicale",IF('EDT-2niveaux'!J38="AP","Arts plastiques",IF('EDT-2niveaux'!J38="HDA","Hist. des arts",IF('EDT-2niveaux'!J38="QM","Questionner le monde",IF('EDT-2niveaux'!J38="LV","Langue vivante",IF('EDT-2niveaux'!J38="APC","APC",""))))))))))))))))))))))))))</f>
        <v/>
      </c>
      <c r="AB34" s="49" t="str">
        <f t="shared" si="8"/>
        <v/>
      </c>
      <c r="AC34" s="101">
        <f>'EDT-2niveaux'!K38</f>
        <v>0</v>
      </c>
      <c r="AD34" s="14" t="str">
        <f>IF('EDT-2niveaux'!K38="O","FRANCAIS"&amp;CHAR(10)&amp;"Orthographe",IF('EDT-2niveaux'!K38="rec","RECREATION",IF('EDT-2niveaux'!K38="p","Pause méridienne",IF('EDT-2niveaux'!K38="G","FRANCAIS"&amp;CHAR(10)&amp;"Grammaire",IF('EDT-2niveaux'!K38="LC","FRANCAIS"&amp;CHAR(10)&amp;"Lect. et comp.de l'écrit",IF('EDT-2niveaux'!K38="M","MATHEMATIQUES",IF('EDT-2niveaux'!K38="CLA","FRANCAIS"&amp;CHAR(10)&amp;"Culture litt. et art.",IF('EDT-2niveaux'!K38="F","FRANCAIS",IF('EDT-2niveaux'!K38="E","FRANCAIS"&amp;CHAR(10)&amp;"Ecriture",IF('EDT-2niveaux'!K38="L","FRANCAIS"&amp;CHAR(10)&amp;"Lexique",IF('EDT-2niveaux'!K38="LO","FRANCAIS"&amp;CHAR(10)&amp;"Langage oral",IF('EDT-2niveaux'!K38="CM","MATHEMATIQUES"&amp;CHAR(10)&amp;"Calcul mental",IF('EDT-2niveaux'!K38="EG","MATHEMATIQUES"&amp;CHAR(10)&amp;"Espace et Géométrie",IF('EDT-2niveaux'!K38="NC","MATHEMATIQUES"&amp;CHAR(10)&amp;"Nombres et calculs",IF('EDT-2niveaux'!K38="GM","MATHEMATIQUES"&amp;CHAR(10)&amp;"Grand. et mes.",IF('EDT-2niveaux'!K38="S","Sciences et technologie",IF('EDT-2niveaux'!K38="H","Histoire",IF('EDT-2niveaux'!K38="Geo","Géographie",IF('EDT-2niveaux'!K38="EMC","Enseig. mor. et civ.",IF('EDT-2niveaux'!K38="EPS","Educ. phys. et sportive",IF('EDT-2niveaux'!K38="EM","Educ. musicale",IF('EDT-2niveaux'!K38="AP","Arts plastiques",IF('EDT-2niveaux'!K38="HDA","Hist. des arts",IF('EDT-2niveaux'!K38="QM","Questionner le monde",IF('EDT-2niveaux'!K38="LV","Langue vivante",IF('EDT-2niveaux'!K38="APC","APC",""))))))))))))))))))))))))))</f>
        <v/>
      </c>
      <c r="AE34" s="49" t="str">
        <f t="shared" si="9"/>
        <v/>
      </c>
      <c r="AG34" s="46" t="s">
        <v>31</v>
      </c>
      <c r="AH34" s="268">
        <f>AH27</f>
        <v>0</v>
      </c>
      <c r="AI34" s="268"/>
      <c r="AJ34" s="268"/>
      <c r="AK34" s="268"/>
      <c r="AL34" s="268"/>
      <c r="AM34" s="194">
        <f>AM35</f>
        <v>0</v>
      </c>
      <c r="AN34" s="270">
        <f>AN30</f>
        <v>0</v>
      </c>
      <c r="AO34" s="269"/>
      <c r="AP34" s="269"/>
      <c r="AQ34" s="269"/>
      <c r="AR34" s="271"/>
      <c r="AS34" s="53">
        <f>AS35</f>
        <v>0</v>
      </c>
    </row>
    <row r="35" spans="1:45" x14ac:dyDescent="0.3">
      <c r="A35" s="4" t="e">
        <f>IF('POUR COMMENCER'!$E$14&gt;=A34,A34+'POUR COMMENCER'!$H$29,"")</f>
        <v>#VALUE!</v>
      </c>
      <c r="B35" s="101">
        <f>'EDT-2niveaux'!B39</f>
        <v>0</v>
      </c>
      <c r="C35" s="14" t="str">
        <f>IF('EDT-2niveaux'!B39="O","FRANCAIS"&amp;CHAR(10)&amp;"Orthographe",IF('EDT-2niveaux'!B39="rec","RECREATION",IF('EDT-2niveaux'!B39="p","Pause méridienne",IF('EDT-2niveaux'!B39="G","FRANCAIS"&amp;CHAR(10)&amp;"Grammaire",IF('EDT-2niveaux'!B39="LC","FRANCAIS"&amp;CHAR(10)&amp;"Lect. et comp.de l'écrit",IF('EDT-2niveaux'!B39="M","MATHEMATIQUES",IF('EDT-2niveaux'!B39="CLA","FRANCAIS"&amp;CHAR(10)&amp;"Culture litt. et art.",IF('EDT-2niveaux'!B39="F","FRANCAIS",IF('EDT-2niveaux'!B39="E","FRANCAIS"&amp;CHAR(10)&amp;"Ecriture",IF('EDT-2niveaux'!B39="L","FRANCAIS"&amp;CHAR(10)&amp;"Lexique",IF('EDT-2niveaux'!B39="LO","FRANCAIS"&amp;CHAR(10)&amp;"Langage oral",IF('EDT-2niveaux'!B39="CM","MATHEMATIQUES"&amp;CHAR(10)&amp;"Calcul mental",IF('EDT-2niveaux'!B39="EG","MATHEMATIQUES"&amp;CHAR(10)&amp;"Espace et Géométrie",IF('EDT-2niveaux'!B39="NC","MATHEMATIQUES"&amp;CHAR(10)&amp;"Nombres et calculs",IF('EDT-2niveaux'!B39="GM","MATHEMATIQUES"&amp;CHAR(10)&amp;"Grand. et mes.",IF('EDT-2niveaux'!B39="S","Sciences et technologie",IF('EDT-2niveaux'!B39="H","Histoire",IF('EDT-2niveaux'!B39="Geo","Géographie",IF('EDT-2niveaux'!B39="EMC","Enseig. mor. et civ.",IF('EDT-2niveaux'!B39="EPS","Educ. phys. et sportive",IF('EDT-2niveaux'!B39="EM","Educ. musicale",IF('EDT-2niveaux'!B39="AP","Arts plastiques",IF('EDT-2niveaux'!B39="HDA","Hist. des arts",IF('EDT-2niveaux'!B39="QM","Questionner le monde",IF('EDT-2niveaux'!B39="LV","Langue vivante",IF('EDT-2niveaux'!B39="APC","APC",""))))))))))))))))))))))))))</f>
        <v/>
      </c>
      <c r="D35" s="14" t="str">
        <f t="shared" si="0"/>
        <v/>
      </c>
      <c r="E35" s="101">
        <f>'EDT-2niveaux'!C39</f>
        <v>0</v>
      </c>
      <c r="F35" s="14" t="str">
        <f>IF('EDT-2niveaux'!C39="O","FRANCAIS"&amp;CHAR(10)&amp;"Orthographe",IF('EDT-2niveaux'!C39="rec","RECREATION",IF('EDT-2niveaux'!C39="p","Pause méridienne",IF('EDT-2niveaux'!C39="G","FRANCAIS"&amp;CHAR(10)&amp;"Grammaire",IF('EDT-2niveaux'!C39="LC","FRANCAIS"&amp;CHAR(10)&amp;"Lect. et comp.de l'écrit",IF('EDT-2niveaux'!C39="M","MATHEMATIQUES",IF('EDT-2niveaux'!C39="CLA","FRANCAIS"&amp;CHAR(10)&amp;"Culture littéraire et artistiqueCulture litt. et art.",IF('EDT-2niveaux'!C39="F","FRANCAIS",IF('EDT-2niveaux'!C39="E","FRANCAIS"&amp;CHAR(10)&amp;"Ecriture",IF('EDT-2niveaux'!C39="L","FRANCAIS"&amp;CHAR(10)&amp;"Lexique",IF('EDT-2niveaux'!C39="LO","FRANCAIS"&amp;CHAR(10)&amp;"Langage oral",IF('EDT-2niveaux'!C39="CM","MATHEMATIQUES"&amp;CHAR(10)&amp;"Calcul mental",IF('EDT-2niveaux'!C39="EG","MATHEMATIQUES"&amp;CHAR(10)&amp;"Espace et Géométrie",IF('EDT-2niveaux'!C39="NC","MATHEMATIQUES"&amp;CHAR(10)&amp;"Nombres et calculs",IF('EDT-2niveaux'!C39="GM","MATHEMATIQUES"&amp;CHAR(10)&amp;"Grand. et mes.",IF('EDT-2niveaux'!C39="S","Sciences et technologie",IF('EDT-2niveaux'!C39="H","Histoire",IF('EDT-2niveaux'!C39="Geo","Géographie",IF('EDT-2niveaux'!C39="EMC","Enseig. mor. et civ.",IF('EDT-2niveaux'!C39="EPS","Educ. phys. et sportive",IF('EDT-2niveaux'!C39="EM","Educ. musicale",IF('EDT-2niveaux'!C39="AP","Arts plastiques",IF('EDT-2niveaux'!C39="HDA","Hist. des arts",IF('EDT-2niveaux'!C39="QM","Questionner le monde",IF('EDT-2niveaux'!C39="LV","Langue vivante",IF('EDT-2niveaux'!C39="APC","APC",""))))))))))))))))))))))))))</f>
        <v/>
      </c>
      <c r="G35" s="14" t="str">
        <f t="shared" si="1"/>
        <v/>
      </c>
      <c r="H35" s="101">
        <f>'EDT-2niveaux'!D39</f>
        <v>0</v>
      </c>
      <c r="I35" s="14" t="str">
        <f>IF('EDT-2niveaux'!D39="O","FRANCAIS"&amp;CHAR(10)&amp;"Orthographe",IF('EDT-2niveaux'!D39="rec","RECREATION",IF('EDT-2niveaux'!D39="p","Pause méridienne",IF('EDT-2niveaux'!D39="G","FRANCAIS"&amp;CHAR(10)&amp;"Grammaire",IF('EDT-2niveaux'!D39="LC","FRANCAIS"&amp;CHAR(10)&amp;"Lect. et comp.de l'écrit",IF('EDT-2niveaux'!D39="M","MATHEMATIQUES",IF('EDT-2niveaux'!D39="CLA","FRANCAIS"&amp;CHAR(10)&amp;"Culture litt. et art.",IF('EDT-2niveaux'!D39="F","FRANCAIS",IF('EDT-2niveaux'!D39="E","FRANCAIS"&amp;CHAR(10)&amp;"Ecriture",IF('EDT-2niveaux'!D39="L","FRANCAIS"&amp;CHAR(10)&amp;"Lexique",IF('EDT-2niveaux'!D39="LO","FRANCAIS"&amp;CHAR(10)&amp;"Langage oral",IF('EDT-2niveaux'!D39="CM","MATHEMATIQUES"&amp;CHAR(10)&amp;"Calcul mental",IF('EDT-2niveaux'!D39="EG","MATHEMATIQUES"&amp;CHAR(10)&amp;"Espace et Géométrie",IF('EDT-2niveaux'!D39="NC","MATHEMATIQUES"&amp;CHAR(10)&amp;"Nombres et calculs",IF('EDT-2niveaux'!D39="GM","MATHEMATIQUES"&amp;CHAR(10)&amp;"Grand. et mes.",IF('EDT-2niveaux'!D39="S","Sciences et technologie",IF('EDT-2niveaux'!D39="H","Histoire",IF('EDT-2niveaux'!D39="Geo","Géographie",IF('EDT-2niveaux'!D39="EMC","Enseig. mor. et civ.",IF('EDT-2niveaux'!D39="EPS","Educ. phys. et sportive",IF('EDT-2niveaux'!D39="EM","Educ. musicale",IF('EDT-2niveaux'!D39="AP","Arts plastiques",IF('EDT-2niveaux'!D39="HDA","Hist. des arts",IF('EDT-2niveaux'!D39="QM","Questionner le monde",IF('EDT-2niveaux'!D39="LV","Langue vivante",IF('EDT-2niveaux'!D39="APC","APC",""))))))))))))))))))))))))))</f>
        <v/>
      </c>
      <c r="J35" s="14" t="str">
        <f t="shared" si="2"/>
        <v/>
      </c>
      <c r="K35" s="101">
        <f>'EDT-2niveaux'!E39</f>
        <v>0</v>
      </c>
      <c r="L35" s="14" t="str">
        <f>IF('EDT-2niveaux'!E39="O","FRANCAIS"&amp;CHAR(10)&amp;"Orthographe",IF('EDT-2niveaux'!E39="rec","RECREATION",IF('EDT-2niveaux'!E39="p","Pause méridienne",IF('EDT-2niveaux'!E39="G","FRANCAIS"&amp;CHAR(10)&amp;"Grammaire",IF('EDT-2niveaux'!E39="LC","FRANCAIS"&amp;CHAR(10)&amp;"Lect. et comp.de l'écrit",IF('EDT-2niveaux'!E39="M","MATHEMATIQUES",IF('EDT-2niveaux'!E39="CLA","FRANCAIS"&amp;CHAR(10)&amp;"Culture litt. et art.",IF('EDT-2niveaux'!E39="F","FRANCAIS",IF('EDT-2niveaux'!E39="E","FRANCAIS"&amp;CHAR(10)&amp;"Ecriture",IF('EDT-2niveaux'!E39="L","FRANCAIS"&amp;CHAR(10)&amp;"Lexique",IF('EDT-2niveaux'!E39="LO","FRANCAIS"&amp;CHAR(10)&amp;"Langage oral",IF('EDT-2niveaux'!E39="CM","MATHEMATIQUES"&amp;CHAR(10)&amp;"Calcul mental",IF('EDT-2niveaux'!E39="EG","MATHEMATIQUES"&amp;CHAR(10)&amp;"Espace et Géométrie",IF('EDT-2niveaux'!E39="NC","MATHEMATIQUES"&amp;CHAR(10)&amp;"Nombres et calculs",IF('EDT-2niveaux'!E39="GM","MATHEMATIQUES"&amp;CHAR(10)&amp;"Grand. et mes.",IF('EDT-2niveaux'!E39="S","Sciences et technologie",IF('EDT-2niveaux'!E39="H","Histoire",IF('EDT-2niveaux'!E39="Geo","Géographie",IF('EDT-2niveaux'!E39="EMC","Enseig. mor. et civ.",IF('EDT-2niveaux'!E39="EPS","Educ. phys. et sportive",IF('EDT-2niveaux'!E39="EM","Educ. musicale",IF('EDT-2niveaux'!E39="AP","Arts plastiques",IF('EDT-2niveaux'!E39="HDA","Hist. des arts",IF('EDT-2niveaux'!E39="QM","Questionner le monde",IF('EDT-2niveaux'!E39="LV","Langue vivante",IF('EDT-2niveaux'!E39="APC","APC",""))))))))))))))))))))))))))</f>
        <v/>
      </c>
      <c r="M35" s="14" t="str">
        <f t="shared" si="3"/>
        <v/>
      </c>
      <c r="N35" s="101">
        <f>'EDT-2niveaux'!F39</f>
        <v>0</v>
      </c>
      <c r="O35" s="14" t="str">
        <f>IF('EDT-2niveaux'!F39="O","FRANCAIS"&amp;CHAR(10)&amp;"Orthographe",IF('EDT-2niveaux'!F39="rec","RECREATION",IF('EDT-2niveaux'!F39="p","Pause méridienne",IF('EDT-2niveaux'!F39="G","FRANCAIS"&amp;CHAR(10)&amp;"Grammaire",IF('EDT-2niveaux'!F39="LC","FRANCAIS"&amp;CHAR(10)&amp;"Lect. et comp.de l'écrit",IF('EDT-2niveaux'!F39="M","MATHEMATIQUES",IF('EDT-2niveaux'!F39="CLA","FRANCAIS"&amp;CHAR(10)&amp;"Culture litt. et art.",IF('EDT-2niveaux'!F39="F","FRANCAIS",IF('EDT-2niveaux'!F39="E","FRANCAIS"&amp;CHAR(10)&amp;"Ecriture",IF('EDT-2niveaux'!F39="L","FRANCAIS"&amp;CHAR(10)&amp;"Lexique",IF('EDT-2niveaux'!F39="LO","FRANCAIS"&amp;CHAR(10)&amp;"Langage oral",IF('EDT-2niveaux'!F39="CM","MATHEMATIQUES"&amp;CHAR(10)&amp;"Calcul mental",IF('EDT-2niveaux'!F39="EG","MATHEMATIQUES"&amp;CHAR(10)&amp;"Espace et Géométrie",IF('EDT-2niveaux'!F39="NC","MATHEMATIQUES"&amp;CHAR(10)&amp;"Nombres et calculs",IF('EDT-2niveaux'!F39="GM","MATHEMATIQUES"&amp;CHAR(10)&amp;"Grand. et mes.",IF('EDT-2niveaux'!F39="S","Sciences et technologie",IF('EDT-2niveaux'!F39="H","Histoire",IF('EDT-2niveaux'!F39="Geo","Géographie",IF('EDT-2niveaux'!F39="EMC","Enseig. mor. et civ.",IF('EDT-2niveaux'!F39="EPS","Educ. phys. et sportive",IF('EDT-2niveaux'!F39="EM","Educ. musicale",IF('EDT-2niveaux'!F39="AP","Arts plastiques",IF('EDT-2niveaux'!F39="HDA","Hist. des arts",IF('EDT-2niveaux'!F39="QM","Questionner le monde",IF('EDT-2niveaux'!F39="LV","Langue vivante",IF('EDT-2niveaux'!F39="APC","APC",""))))))))))))))))))))))))))</f>
        <v/>
      </c>
      <c r="P35" s="14" t="str">
        <f t="shared" si="4"/>
        <v/>
      </c>
      <c r="Q35" s="101">
        <f>'EDT-2niveaux'!G39</f>
        <v>0</v>
      </c>
      <c r="R35" s="14" t="str">
        <f>IF('EDT-2niveaux'!G39="O","FRANCAIS"&amp;CHAR(10)&amp;"Orthographe",IF('EDT-2niveaux'!G39="rec","RECREATION",IF('EDT-2niveaux'!G39="p","Pause méridienne",IF('EDT-2niveaux'!G39="G","FRANCAIS"&amp;CHAR(10)&amp;"Grammaire",IF('EDT-2niveaux'!G39="LC","FRANCAIS"&amp;CHAR(10)&amp;"Lect. et comp.de l'écrit",IF('EDT-2niveaux'!G39="M","MATHEMATIQUES",IF('EDT-2niveaux'!G39="CLA","FRANCAIS"&amp;CHAR(10)&amp;"Culture litt. et art.",IF('EDT-2niveaux'!G39="F","FRANCAIS",IF('EDT-2niveaux'!G39="E","FRANCAIS"&amp;CHAR(10)&amp;"Ecriture",IF('EDT-2niveaux'!G39="L","FRANCAIS"&amp;CHAR(10)&amp;"Lexique",IF('EDT-2niveaux'!G39="LO","FRANCAIS"&amp;CHAR(10)&amp;"Langage oral",IF('EDT-2niveaux'!G39="CM","MATHEMATIQUES"&amp;CHAR(10)&amp;"Calcul mental",IF('EDT-2niveaux'!G39="EG","MATHEMATIQUES"&amp;CHAR(10)&amp;"Espace et Géométrie",IF('EDT-2niveaux'!G39="NC","MATHEMATIQUES"&amp;CHAR(10)&amp;"Nombres et calculs",IF('EDT-2niveaux'!G39="GM","MATHEMATIQUES"&amp;CHAR(10)&amp;"Grand. et mes.",IF('EDT-2niveaux'!G39="S","Sciences et technologie",IF('EDT-2niveaux'!G39="H","Histoire",IF('EDT-2niveaux'!G39="Geo","Géographie",IF('EDT-2niveaux'!G39="EMC","Enseig. mor. et civ.",IF('EDT-2niveaux'!G39="EPS","Educ. phys. et sportive",IF('EDT-2niveaux'!G39="EM","Educ. musicale",IF('EDT-2niveaux'!G39="AP","Arts plastiques",IF('EDT-2niveaux'!G39="HDA","Hist. des arts",IF('EDT-2niveaux'!G39="QM","Questionner le monde",IF('EDT-2niveaux'!G39="LV","Langue vivante",IF('EDT-2niveaux'!G39="APC","APC",""))))))))))))))))))))))))))</f>
        <v/>
      </c>
      <c r="S35" s="148" t="str">
        <f t="shared" si="5"/>
        <v/>
      </c>
      <c r="T35" s="101">
        <f>'EDT-2niveaux'!H39</f>
        <v>0</v>
      </c>
      <c r="U35" s="14" t="str">
        <f>IF('EDT-2niveaux'!H39="O","FRANCAIS"&amp;CHAR(10)&amp;"Orthographe",IF('EDT-2niveaux'!H39="rec","RECREATION",IF('EDT-2niveaux'!H39="p","Pause méridienne",IF('EDT-2niveaux'!H39="G","FRANCAIS"&amp;CHAR(10)&amp;"Grammaire",IF('EDT-2niveaux'!H39="LC","FRANCAIS"&amp;CHAR(10)&amp;"Lect. et comp.de l'écrit",IF('EDT-2niveaux'!H39="M","MATHEMATIQUES",IF('EDT-2niveaux'!H39="CLA","FRANCAIS"&amp;CHAR(10)&amp;"Culture litt. et art.",IF('EDT-2niveaux'!H39="F","FRANCAIS",IF('EDT-2niveaux'!H39="E","FRANCAIS"&amp;CHAR(10)&amp;"Ecriture",IF('EDT-2niveaux'!H39="L","FRANCAIS"&amp;CHAR(10)&amp;"Lexique",IF('EDT-2niveaux'!H39="LO","FRANCAIS"&amp;CHAR(10)&amp;"Langage oral",IF('EDT-2niveaux'!H39="CM","MATHEMATIQUES"&amp;CHAR(10)&amp;"Calcul mental",IF('EDT-2niveaux'!H39="EG","MATHEMATIQUES"&amp;CHAR(10)&amp;"Espace et Géométrie",IF('EDT-2niveaux'!H39="NC","MATHEMATIQUES"&amp;CHAR(10)&amp;"Nombres et calculs",IF('EDT-2niveaux'!H39="GM","MATHEMATIQUES"&amp;CHAR(10)&amp;"Grand. et mes.",IF('EDT-2niveaux'!H39="S","Sciences et technologie",IF('EDT-2niveaux'!H39="H","Histoire",IF('EDT-2niveaux'!H39="Geo","Géographie",IF('EDT-2niveaux'!H39="EMC","Enseig. mor. et civ.",IF('EDT-2niveaux'!H39="EPS","Educ. phys. et sportive",IF('EDT-2niveaux'!H39="EM","Educ. musicale",IF('EDT-2niveaux'!H39="AP","Arts plastiques",IF('EDT-2niveaux'!H39="HDA","Hist. des arts",IF('EDT-2niveaux'!H39="QM","Questionner le monde",IF('EDT-2niveaux'!H39="LV","Langue vivante",IF('EDT-2niveaux'!H39="APC","APC",""))))))))))))))))))))))))))</f>
        <v/>
      </c>
      <c r="V35" s="14" t="str">
        <f t="shared" si="6"/>
        <v/>
      </c>
      <c r="W35" s="101">
        <f>'EDT-2niveaux'!I39</f>
        <v>0</v>
      </c>
      <c r="X35" s="14" t="str">
        <f>IF('EDT-2niveaux'!I39="O","FRANCAIS"&amp;CHAR(10)&amp;"Orthographe",IF('EDT-2niveaux'!I39="rec","RECREATION",IF('EDT-2niveaux'!I39="p","Pause méridienne",IF('EDT-2niveaux'!I39="G","FRANCAIS"&amp;CHAR(10)&amp;"Grammaire",IF('EDT-2niveaux'!I39="LC","FRANCAIS"&amp;CHAR(10)&amp;"Lect. et comp.de l'écrit",IF('EDT-2niveaux'!I39="M","MATHEMATIQUES",IF('EDT-2niveaux'!I39="CLA","FRANCAIS"&amp;CHAR(10)&amp;"Culture litt. et art.",IF('EDT-2niveaux'!I39="F","FRANCAIS",IF('EDT-2niveaux'!I39="E","FRANCAIS"&amp;CHAR(10)&amp;"Ecriture",IF('EDT-2niveaux'!I39="L","FRANCAIS"&amp;CHAR(10)&amp;"Lexique",IF('EDT-2niveaux'!I39="LO","FRANCAIS"&amp;CHAR(10)&amp;"Langage oral",IF('EDT-2niveaux'!I39="CM","MATHEMATIQUES"&amp;CHAR(10)&amp;"Calcul mental",IF('EDT-2niveaux'!I39="EG","MATHEMATIQUES"&amp;CHAR(10)&amp;"Espace et Géométrie",IF('EDT-2niveaux'!I39="NC","MATHEMATIQUES"&amp;CHAR(10)&amp;"Nombres et calculs",IF('EDT-2niveaux'!I39="GM","MATHEMATIQUES"&amp;CHAR(10)&amp;"Grand. et mes.",IF('EDT-2niveaux'!I39="S","Sciences et technologie",IF('EDT-2niveaux'!I39="H","Histoire",IF('EDT-2niveaux'!I39="Geo","Géographie",IF('EDT-2niveaux'!I39="EMC","Enseig. mor. et civ.",IF('EDT-2niveaux'!I39="EPS","Educ. phys. et sportive",IF('EDT-2niveaux'!I39="EM","Educ. musicale",IF('EDT-2niveaux'!I39="AP","Arts plastiques",IF('EDT-2niveaux'!I39="HDA","Hist. des arts",IF('EDT-2niveaux'!I39="QM","Questionner le monde",IF('EDT-2niveaux'!I39="LV","Langue vivante",IF('EDT-2niveaux'!I39="APC","APC",""))))))))))))))))))))))))))</f>
        <v/>
      </c>
      <c r="Y35" s="14" t="str">
        <f t="shared" si="7"/>
        <v/>
      </c>
      <c r="Z35" s="101">
        <f>'EDT-2niveaux'!J39</f>
        <v>0</v>
      </c>
      <c r="AA35" s="14" t="str">
        <f>IF('EDT-2niveaux'!J39="O","FRANCAIS"&amp;CHAR(10)&amp;"Orthographe",IF('EDT-2niveaux'!J39="rec","RECREATION",IF('EDT-2niveaux'!J39="p","Pause méridienne",IF('EDT-2niveaux'!J39="G","FRANCAIS"&amp;CHAR(10)&amp;"Grammaire",IF('EDT-2niveaux'!J39="LC","FRANCAIS"&amp;CHAR(10)&amp;"Lect. et comp.de l'écrit",IF('EDT-2niveaux'!J39="M","MATHEMATIQUES",IF('EDT-2niveaux'!J39="CLA","FRANCAIS"&amp;CHAR(10)&amp;"Culture littéraire et artistiqueCulture litt. et art.",IF('EDT-2niveaux'!J39="F","FRANCAIS",IF('EDT-2niveaux'!J39="E","FRANCAIS"&amp;CHAR(10)&amp;"Ecriture",IF('EDT-2niveaux'!J39="L","FRANCAIS"&amp;CHAR(10)&amp;"Lexique",IF('EDT-2niveaux'!J39="LO","FRANCAIS"&amp;CHAR(10)&amp;"Langage oral",IF('EDT-2niveaux'!J39="CM","MATHEMATIQUES"&amp;CHAR(10)&amp;"Calcul mental",IF('EDT-2niveaux'!J39="EG","MATHEMATIQUES"&amp;CHAR(10)&amp;"Espace et Géométrie",IF('EDT-2niveaux'!J39="NC","MATHEMATIQUES"&amp;CHAR(10)&amp;"Nombres et calculs",IF('EDT-2niveaux'!J39="GM","MATHEMATIQUES"&amp;CHAR(10)&amp;"Grand. et mes.",IF('EDT-2niveaux'!J39="S","Sciences et technologie",IF('EDT-2niveaux'!J39="H","Histoire",IF('EDT-2niveaux'!J39="Geo","Géographie",IF('EDT-2niveaux'!J39="EMC","Enseig. mor. et civ.",IF('EDT-2niveaux'!J39="EPS","Educ. phys. et sportive",IF('EDT-2niveaux'!J39="EM","Educ. musicale",IF('EDT-2niveaux'!J39="AP","Arts plastiques",IF('EDT-2niveaux'!J39="HDA","Hist. des arts",IF('EDT-2niveaux'!J39="QM","Questionner le monde",IF('EDT-2niveaux'!J39="LV","Langue vivante",IF('EDT-2niveaux'!J39="APC","APC",""))))))))))))))))))))))))))</f>
        <v/>
      </c>
      <c r="AB35" s="49" t="str">
        <f t="shared" si="8"/>
        <v/>
      </c>
      <c r="AC35" s="101">
        <f>'EDT-2niveaux'!K39</f>
        <v>0</v>
      </c>
      <c r="AD35" s="14" t="str">
        <f>IF('EDT-2niveaux'!K39="O","FRANCAIS"&amp;CHAR(10)&amp;"Orthographe",IF('EDT-2niveaux'!K39="rec","RECREATION",IF('EDT-2niveaux'!K39="p","Pause méridienne",IF('EDT-2niveaux'!K39="G","FRANCAIS"&amp;CHAR(10)&amp;"Grammaire",IF('EDT-2niveaux'!K39="LC","FRANCAIS"&amp;CHAR(10)&amp;"Lect. et comp.de l'écrit",IF('EDT-2niveaux'!K39="M","MATHEMATIQUES",IF('EDT-2niveaux'!K39="CLA","FRANCAIS"&amp;CHAR(10)&amp;"Culture litt. et art.",IF('EDT-2niveaux'!K39="F","FRANCAIS",IF('EDT-2niveaux'!K39="E","FRANCAIS"&amp;CHAR(10)&amp;"Ecriture",IF('EDT-2niveaux'!K39="L","FRANCAIS"&amp;CHAR(10)&amp;"Lexique",IF('EDT-2niveaux'!K39="LO","FRANCAIS"&amp;CHAR(10)&amp;"Langage oral",IF('EDT-2niveaux'!K39="CM","MATHEMATIQUES"&amp;CHAR(10)&amp;"Calcul mental",IF('EDT-2niveaux'!K39="EG","MATHEMATIQUES"&amp;CHAR(10)&amp;"Espace et Géométrie",IF('EDT-2niveaux'!K39="NC","MATHEMATIQUES"&amp;CHAR(10)&amp;"Nombres et calculs",IF('EDT-2niveaux'!K39="GM","MATHEMATIQUES"&amp;CHAR(10)&amp;"Grand. et mes.",IF('EDT-2niveaux'!K39="S","Sciences et technologie",IF('EDT-2niveaux'!K39="H","Histoire",IF('EDT-2niveaux'!K39="Geo","Géographie",IF('EDT-2niveaux'!K39="EMC","Enseig. mor. et civ.",IF('EDT-2niveaux'!K39="EPS","Educ. phys. et sportive",IF('EDT-2niveaux'!K39="EM","Educ. musicale",IF('EDT-2niveaux'!K39="AP","Arts plastiques",IF('EDT-2niveaux'!K39="HDA","Hist. des arts",IF('EDT-2niveaux'!K39="QM","Questionner le monde",IF('EDT-2niveaux'!K39="LV","Langue vivante",IF('EDT-2niveaux'!K39="APC","APC",""))))))))))))))))))))))))))</f>
        <v/>
      </c>
      <c r="AE35" s="49" t="str">
        <f t="shared" si="9"/>
        <v/>
      </c>
      <c r="AG35" s="44" t="s">
        <v>32</v>
      </c>
      <c r="AH35" s="165">
        <f>COUNTIF(B$4:B$150,$AG35)*'POUR COMMENCER'!$H$29</f>
        <v>0</v>
      </c>
      <c r="AI35" s="165">
        <f>COUNTIF(H$4:H$150,$AG35)*'POUR COMMENCER'!$H$29</f>
        <v>0</v>
      </c>
      <c r="AJ35" s="165">
        <f>COUNTIF(N$4:N$150,$AG35)*'POUR COMMENCER'!$H$29</f>
        <v>0</v>
      </c>
      <c r="AK35" s="165">
        <f>COUNTIF(T$4:T$150,$AG35)*'POUR COMMENCER'!$H$29</f>
        <v>0</v>
      </c>
      <c r="AL35" s="165">
        <f>COUNTIF(Z$4:Z$150,$AG35)*'POUR COMMENCER'!$H$29</f>
        <v>0</v>
      </c>
      <c r="AM35" s="56">
        <f>SUM(AH35:AL35)</f>
        <v>0</v>
      </c>
      <c r="AN35" s="197">
        <f>COUNTIF(E$4:E$150,$AG35)*'POUR COMMENCER'!$H$29</f>
        <v>0</v>
      </c>
      <c r="AO35" s="165">
        <f>COUNTIF(K$4:K$150,$AG35)*'POUR COMMENCER'!$H$29</f>
        <v>0</v>
      </c>
      <c r="AP35" s="165">
        <f>COUNTIF(Q$4:Q$150,$AG35)*'POUR COMMENCER'!$H$29</f>
        <v>0</v>
      </c>
      <c r="AQ35" s="165">
        <f>COUNTIF(W$4:W$150,$AG35)*'POUR COMMENCER'!$H$29</f>
        <v>0</v>
      </c>
      <c r="AR35" s="165">
        <f>COUNTIF(AC$4:AC$150,$AG35)*'POUR COMMENCER'!$H$29</f>
        <v>0</v>
      </c>
      <c r="AS35" s="52">
        <f>SUM(AN35:AR35)</f>
        <v>0</v>
      </c>
    </row>
    <row r="36" spans="1:45" x14ac:dyDescent="0.3">
      <c r="A36" s="4" t="e">
        <f>IF('POUR COMMENCER'!$E$14&gt;=A35,A35+'POUR COMMENCER'!$H$29,"")</f>
        <v>#VALUE!</v>
      </c>
      <c r="B36" s="101">
        <f>'EDT-2niveaux'!B40</f>
        <v>0</v>
      </c>
      <c r="C36" s="14" t="str">
        <f>IF('EDT-2niveaux'!B40="O","FRANCAIS"&amp;CHAR(10)&amp;"Orthographe",IF('EDT-2niveaux'!B40="rec","RECREATION",IF('EDT-2niveaux'!B40="p","Pause méridienne",IF('EDT-2niveaux'!B40="G","FRANCAIS"&amp;CHAR(10)&amp;"Grammaire",IF('EDT-2niveaux'!B40="LC","FRANCAIS"&amp;CHAR(10)&amp;"Lect. et comp.de l'écrit",IF('EDT-2niveaux'!B40="M","MATHEMATIQUES",IF('EDT-2niveaux'!B40="CLA","FRANCAIS"&amp;CHAR(10)&amp;"Culture litt. et art.",IF('EDT-2niveaux'!B40="F","FRANCAIS",IF('EDT-2niveaux'!B40="E","FRANCAIS"&amp;CHAR(10)&amp;"Ecriture",IF('EDT-2niveaux'!B40="L","FRANCAIS"&amp;CHAR(10)&amp;"Lexique",IF('EDT-2niveaux'!B40="LO","FRANCAIS"&amp;CHAR(10)&amp;"Langage oral",IF('EDT-2niveaux'!B40="CM","MATHEMATIQUES"&amp;CHAR(10)&amp;"Calcul mental",IF('EDT-2niveaux'!B40="EG","MATHEMATIQUES"&amp;CHAR(10)&amp;"Espace et Géométrie",IF('EDT-2niveaux'!B40="NC","MATHEMATIQUES"&amp;CHAR(10)&amp;"Nombres et calculs",IF('EDT-2niveaux'!B40="GM","MATHEMATIQUES"&amp;CHAR(10)&amp;"Grand. et mes.",IF('EDT-2niveaux'!B40="S","Sciences et technologie",IF('EDT-2niveaux'!B40="H","Histoire",IF('EDT-2niveaux'!B40="Geo","Géographie",IF('EDT-2niveaux'!B40="EMC","Enseig. mor. et civ.",IF('EDT-2niveaux'!B40="EPS","Educ. phys. et sportive",IF('EDT-2niveaux'!B40="EM","Educ. musicale",IF('EDT-2niveaux'!B40="AP","Arts plastiques",IF('EDT-2niveaux'!B40="HDA","Hist. des arts",IF('EDT-2niveaux'!B40="QM","Questionner le monde",IF('EDT-2niveaux'!B40="LV","Langue vivante",IF('EDT-2niveaux'!B40="APC","APC",""))))))))))))))))))))))))))</f>
        <v/>
      </c>
      <c r="D36" s="14" t="str">
        <f t="shared" si="0"/>
        <v/>
      </c>
      <c r="E36" s="101">
        <f>'EDT-2niveaux'!C40</f>
        <v>0</v>
      </c>
      <c r="F36" s="14" t="str">
        <f>IF('EDT-2niveaux'!C40="O","FRANCAIS"&amp;CHAR(10)&amp;"Orthographe",IF('EDT-2niveaux'!C40="rec","RECREATION",IF('EDT-2niveaux'!C40="p","Pause méridienne",IF('EDT-2niveaux'!C40="G","FRANCAIS"&amp;CHAR(10)&amp;"Grammaire",IF('EDT-2niveaux'!C40="LC","FRANCAIS"&amp;CHAR(10)&amp;"Lect. et comp.de l'écrit",IF('EDT-2niveaux'!C40="M","MATHEMATIQUES",IF('EDT-2niveaux'!C40="CLA","FRANCAIS"&amp;CHAR(10)&amp;"Culture littéraire et artistiqueCulture litt. et art.",IF('EDT-2niveaux'!C40="F","FRANCAIS",IF('EDT-2niveaux'!C40="E","FRANCAIS"&amp;CHAR(10)&amp;"Ecriture",IF('EDT-2niveaux'!C40="L","FRANCAIS"&amp;CHAR(10)&amp;"Lexique",IF('EDT-2niveaux'!C40="LO","FRANCAIS"&amp;CHAR(10)&amp;"Langage oral",IF('EDT-2niveaux'!C40="CM","MATHEMATIQUES"&amp;CHAR(10)&amp;"Calcul mental",IF('EDT-2niveaux'!C40="EG","MATHEMATIQUES"&amp;CHAR(10)&amp;"Espace et Géométrie",IF('EDT-2niveaux'!C40="NC","MATHEMATIQUES"&amp;CHAR(10)&amp;"Nombres et calculs",IF('EDT-2niveaux'!C40="GM","MATHEMATIQUES"&amp;CHAR(10)&amp;"Grand. et mes.",IF('EDT-2niveaux'!C40="S","Sciences et technologie",IF('EDT-2niveaux'!C40="H","Histoire",IF('EDT-2niveaux'!C40="Geo","Géographie",IF('EDT-2niveaux'!C40="EMC","Enseig. mor. et civ.",IF('EDT-2niveaux'!C40="EPS","Educ. phys. et sportive",IF('EDT-2niveaux'!C40="EM","Educ. musicale",IF('EDT-2niveaux'!C40="AP","Arts plastiques",IF('EDT-2niveaux'!C40="HDA","Hist. des arts",IF('EDT-2niveaux'!C40="QM","Questionner le monde",IF('EDT-2niveaux'!C40="LV","Langue vivante",IF('EDT-2niveaux'!C40="APC","APC",""))))))))))))))))))))))))))</f>
        <v/>
      </c>
      <c r="G36" s="14" t="str">
        <f t="shared" si="1"/>
        <v/>
      </c>
      <c r="H36" s="101">
        <f>'EDT-2niveaux'!D40</f>
        <v>0</v>
      </c>
      <c r="I36" s="14" t="str">
        <f>IF('EDT-2niveaux'!D40="O","FRANCAIS"&amp;CHAR(10)&amp;"Orthographe",IF('EDT-2niveaux'!D40="rec","RECREATION",IF('EDT-2niveaux'!D40="p","Pause méridienne",IF('EDT-2niveaux'!D40="G","FRANCAIS"&amp;CHAR(10)&amp;"Grammaire",IF('EDT-2niveaux'!D40="LC","FRANCAIS"&amp;CHAR(10)&amp;"Lect. et comp.de l'écrit",IF('EDT-2niveaux'!D40="M","MATHEMATIQUES",IF('EDT-2niveaux'!D40="CLA","FRANCAIS"&amp;CHAR(10)&amp;"Culture litt. et art.",IF('EDT-2niveaux'!D40="F","FRANCAIS",IF('EDT-2niveaux'!D40="E","FRANCAIS"&amp;CHAR(10)&amp;"Ecriture",IF('EDT-2niveaux'!D40="L","FRANCAIS"&amp;CHAR(10)&amp;"Lexique",IF('EDT-2niveaux'!D40="LO","FRANCAIS"&amp;CHAR(10)&amp;"Langage oral",IF('EDT-2niveaux'!D40="CM","MATHEMATIQUES"&amp;CHAR(10)&amp;"Calcul mental",IF('EDT-2niveaux'!D40="EG","MATHEMATIQUES"&amp;CHAR(10)&amp;"Espace et Géométrie",IF('EDT-2niveaux'!D40="NC","MATHEMATIQUES"&amp;CHAR(10)&amp;"Nombres et calculs",IF('EDT-2niveaux'!D40="GM","MATHEMATIQUES"&amp;CHAR(10)&amp;"Grand. et mes.",IF('EDT-2niveaux'!D40="S","Sciences et technologie",IF('EDT-2niveaux'!D40="H","Histoire",IF('EDT-2niveaux'!D40="Geo","Géographie",IF('EDT-2niveaux'!D40="EMC","Enseig. mor. et civ.",IF('EDT-2niveaux'!D40="EPS","Educ. phys. et sportive",IF('EDT-2niveaux'!D40="EM","Educ. musicale",IF('EDT-2niveaux'!D40="AP","Arts plastiques",IF('EDT-2niveaux'!D40="HDA","Hist. des arts",IF('EDT-2niveaux'!D40="QM","Questionner le monde",IF('EDT-2niveaux'!D40="LV","Langue vivante",IF('EDT-2niveaux'!D40="APC","APC",""))))))))))))))))))))))))))</f>
        <v/>
      </c>
      <c r="J36" s="14" t="str">
        <f t="shared" si="2"/>
        <v/>
      </c>
      <c r="K36" s="101">
        <f>'EDT-2niveaux'!E40</f>
        <v>0</v>
      </c>
      <c r="L36" s="14" t="str">
        <f>IF('EDT-2niveaux'!E40="O","FRANCAIS"&amp;CHAR(10)&amp;"Orthographe",IF('EDT-2niveaux'!E40="rec","RECREATION",IF('EDT-2niveaux'!E40="p","Pause méridienne",IF('EDT-2niveaux'!E40="G","FRANCAIS"&amp;CHAR(10)&amp;"Grammaire",IF('EDT-2niveaux'!E40="LC","FRANCAIS"&amp;CHAR(10)&amp;"Lect. et comp.de l'écrit",IF('EDT-2niveaux'!E40="M","MATHEMATIQUES",IF('EDT-2niveaux'!E40="CLA","FRANCAIS"&amp;CHAR(10)&amp;"Culture litt. et art.",IF('EDT-2niveaux'!E40="F","FRANCAIS",IF('EDT-2niveaux'!E40="E","FRANCAIS"&amp;CHAR(10)&amp;"Ecriture",IF('EDT-2niveaux'!E40="L","FRANCAIS"&amp;CHAR(10)&amp;"Lexique",IF('EDT-2niveaux'!E40="LO","FRANCAIS"&amp;CHAR(10)&amp;"Langage oral",IF('EDT-2niveaux'!E40="CM","MATHEMATIQUES"&amp;CHAR(10)&amp;"Calcul mental",IF('EDT-2niveaux'!E40="EG","MATHEMATIQUES"&amp;CHAR(10)&amp;"Espace et Géométrie",IF('EDT-2niveaux'!E40="NC","MATHEMATIQUES"&amp;CHAR(10)&amp;"Nombres et calculs",IF('EDT-2niveaux'!E40="GM","MATHEMATIQUES"&amp;CHAR(10)&amp;"Grand. et mes.",IF('EDT-2niveaux'!E40="S","Sciences et technologie",IF('EDT-2niveaux'!E40="H","Histoire",IF('EDT-2niveaux'!E40="Geo","Géographie",IF('EDT-2niveaux'!E40="EMC","Enseig. mor. et civ.",IF('EDT-2niveaux'!E40="EPS","Educ. phys. et sportive",IF('EDT-2niveaux'!E40="EM","Educ. musicale",IF('EDT-2niveaux'!E40="AP","Arts plastiques",IF('EDT-2niveaux'!E40="HDA","Hist. des arts",IF('EDT-2niveaux'!E40="QM","Questionner le monde",IF('EDT-2niveaux'!E40="LV","Langue vivante",IF('EDT-2niveaux'!E40="APC","APC",""))))))))))))))))))))))))))</f>
        <v/>
      </c>
      <c r="M36" s="14" t="str">
        <f t="shared" si="3"/>
        <v/>
      </c>
      <c r="N36" s="101">
        <f>'EDT-2niveaux'!F40</f>
        <v>0</v>
      </c>
      <c r="O36" s="14" t="str">
        <f>IF('EDT-2niveaux'!F40="O","FRANCAIS"&amp;CHAR(10)&amp;"Orthographe",IF('EDT-2niveaux'!F40="rec","RECREATION",IF('EDT-2niveaux'!F40="p","Pause méridienne",IF('EDT-2niveaux'!F40="G","FRANCAIS"&amp;CHAR(10)&amp;"Grammaire",IF('EDT-2niveaux'!F40="LC","FRANCAIS"&amp;CHAR(10)&amp;"Lect. et comp.de l'écrit",IF('EDT-2niveaux'!F40="M","MATHEMATIQUES",IF('EDT-2niveaux'!F40="CLA","FRANCAIS"&amp;CHAR(10)&amp;"Culture litt. et art.",IF('EDT-2niveaux'!F40="F","FRANCAIS",IF('EDT-2niveaux'!F40="E","FRANCAIS"&amp;CHAR(10)&amp;"Ecriture",IF('EDT-2niveaux'!F40="L","FRANCAIS"&amp;CHAR(10)&amp;"Lexique",IF('EDT-2niveaux'!F40="LO","FRANCAIS"&amp;CHAR(10)&amp;"Langage oral",IF('EDT-2niveaux'!F40="CM","MATHEMATIQUES"&amp;CHAR(10)&amp;"Calcul mental",IF('EDT-2niveaux'!F40="EG","MATHEMATIQUES"&amp;CHAR(10)&amp;"Espace et Géométrie",IF('EDT-2niveaux'!F40="NC","MATHEMATIQUES"&amp;CHAR(10)&amp;"Nombres et calculs",IF('EDT-2niveaux'!F40="GM","MATHEMATIQUES"&amp;CHAR(10)&amp;"Grand. et mes.",IF('EDT-2niveaux'!F40="S","Sciences et technologie",IF('EDT-2niveaux'!F40="H","Histoire",IF('EDT-2niveaux'!F40="Geo","Géographie",IF('EDT-2niveaux'!F40="EMC","Enseig. mor. et civ.",IF('EDT-2niveaux'!F40="EPS","Educ. phys. et sportive",IF('EDT-2niveaux'!F40="EM","Educ. musicale",IF('EDT-2niveaux'!F40="AP","Arts plastiques",IF('EDT-2niveaux'!F40="HDA","Hist. des arts",IF('EDT-2niveaux'!F40="QM","Questionner le monde",IF('EDT-2niveaux'!F40="LV","Langue vivante",IF('EDT-2niveaux'!F40="APC","APC",""))))))))))))))))))))))))))</f>
        <v/>
      </c>
      <c r="P36" s="14" t="str">
        <f t="shared" si="4"/>
        <v/>
      </c>
      <c r="Q36" s="101">
        <f>'EDT-2niveaux'!G40</f>
        <v>0</v>
      </c>
      <c r="R36" s="14" t="str">
        <f>IF('EDT-2niveaux'!G40="O","FRANCAIS"&amp;CHAR(10)&amp;"Orthographe",IF('EDT-2niveaux'!G40="rec","RECREATION",IF('EDT-2niveaux'!G40="p","Pause méridienne",IF('EDT-2niveaux'!G40="G","FRANCAIS"&amp;CHAR(10)&amp;"Grammaire",IF('EDT-2niveaux'!G40="LC","FRANCAIS"&amp;CHAR(10)&amp;"Lect. et comp.de l'écrit",IF('EDT-2niveaux'!G40="M","MATHEMATIQUES",IF('EDT-2niveaux'!G40="CLA","FRANCAIS"&amp;CHAR(10)&amp;"Culture litt. et art.",IF('EDT-2niveaux'!G40="F","FRANCAIS",IF('EDT-2niveaux'!G40="E","FRANCAIS"&amp;CHAR(10)&amp;"Ecriture",IF('EDT-2niveaux'!G40="L","FRANCAIS"&amp;CHAR(10)&amp;"Lexique",IF('EDT-2niveaux'!G40="LO","FRANCAIS"&amp;CHAR(10)&amp;"Langage oral",IF('EDT-2niveaux'!G40="CM","MATHEMATIQUES"&amp;CHAR(10)&amp;"Calcul mental",IF('EDT-2niveaux'!G40="EG","MATHEMATIQUES"&amp;CHAR(10)&amp;"Espace et Géométrie",IF('EDT-2niveaux'!G40="NC","MATHEMATIQUES"&amp;CHAR(10)&amp;"Nombres et calculs",IF('EDT-2niveaux'!G40="GM","MATHEMATIQUES"&amp;CHAR(10)&amp;"Grand. et mes.",IF('EDT-2niveaux'!G40="S","Sciences et technologie",IF('EDT-2niveaux'!G40="H","Histoire",IF('EDT-2niveaux'!G40="Geo","Géographie",IF('EDT-2niveaux'!G40="EMC","Enseig. mor. et civ.",IF('EDT-2niveaux'!G40="EPS","Educ. phys. et sportive",IF('EDT-2niveaux'!G40="EM","Educ. musicale",IF('EDT-2niveaux'!G40="AP","Arts plastiques",IF('EDT-2niveaux'!G40="HDA","Hist. des arts",IF('EDT-2niveaux'!G40="QM","Questionner le monde",IF('EDT-2niveaux'!G40="LV","Langue vivante",IF('EDT-2niveaux'!G40="APC","APC",""))))))))))))))))))))))))))</f>
        <v/>
      </c>
      <c r="S36" s="148" t="str">
        <f t="shared" si="5"/>
        <v/>
      </c>
      <c r="T36" s="101">
        <f>'EDT-2niveaux'!H40</f>
        <v>0</v>
      </c>
      <c r="U36" s="14" t="str">
        <f>IF('EDT-2niveaux'!H40="O","FRANCAIS"&amp;CHAR(10)&amp;"Orthographe",IF('EDT-2niveaux'!H40="rec","RECREATION",IF('EDT-2niveaux'!H40="p","Pause méridienne",IF('EDT-2niveaux'!H40="G","FRANCAIS"&amp;CHAR(10)&amp;"Grammaire",IF('EDT-2niveaux'!H40="LC","FRANCAIS"&amp;CHAR(10)&amp;"Lect. et comp.de l'écrit",IF('EDT-2niveaux'!H40="M","MATHEMATIQUES",IF('EDT-2niveaux'!H40="CLA","FRANCAIS"&amp;CHAR(10)&amp;"Culture litt. et art.",IF('EDT-2niveaux'!H40="F","FRANCAIS",IF('EDT-2niveaux'!H40="E","FRANCAIS"&amp;CHAR(10)&amp;"Ecriture",IF('EDT-2niveaux'!H40="L","FRANCAIS"&amp;CHAR(10)&amp;"Lexique",IF('EDT-2niveaux'!H40="LO","FRANCAIS"&amp;CHAR(10)&amp;"Langage oral",IF('EDT-2niveaux'!H40="CM","MATHEMATIQUES"&amp;CHAR(10)&amp;"Calcul mental",IF('EDT-2niveaux'!H40="EG","MATHEMATIQUES"&amp;CHAR(10)&amp;"Espace et Géométrie",IF('EDT-2niveaux'!H40="NC","MATHEMATIQUES"&amp;CHAR(10)&amp;"Nombres et calculs",IF('EDT-2niveaux'!H40="GM","MATHEMATIQUES"&amp;CHAR(10)&amp;"Grand. et mes.",IF('EDT-2niveaux'!H40="S","Sciences et technologie",IF('EDT-2niveaux'!H40="H","Histoire",IF('EDT-2niveaux'!H40="Geo","Géographie",IF('EDT-2niveaux'!H40="EMC","Enseig. mor. et civ.",IF('EDT-2niveaux'!H40="EPS","Educ. phys. et sportive",IF('EDT-2niveaux'!H40="EM","Educ. musicale",IF('EDT-2niveaux'!H40="AP","Arts plastiques",IF('EDT-2niveaux'!H40="HDA","Hist. des arts",IF('EDT-2niveaux'!H40="QM","Questionner le monde",IF('EDT-2niveaux'!H40="LV","Langue vivante",IF('EDT-2niveaux'!H40="APC","APC",""))))))))))))))))))))))))))</f>
        <v/>
      </c>
      <c r="V36" s="14" t="str">
        <f t="shared" si="6"/>
        <v/>
      </c>
      <c r="W36" s="101">
        <f>'EDT-2niveaux'!I40</f>
        <v>0</v>
      </c>
      <c r="X36" s="14" t="str">
        <f>IF('EDT-2niveaux'!I40="O","FRANCAIS"&amp;CHAR(10)&amp;"Orthographe",IF('EDT-2niveaux'!I40="rec","RECREATION",IF('EDT-2niveaux'!I40="p","Pause méridienne",IF('EDT-2niveaux'!I40="G","FRANCAIS"&amp;CHAR(10)&amp;"Grammaire",IF('EDT-2niveaux'!I40="LC","FRANCAIS"&amp;CHAR(10)&amp;"Lect. et comp.de l'écrit",IF('EDT-2niveaux'!I40="M","MATHEMATIQUES",IF('EDT-2niveaux'!I40="CLA","FRANCAIS"&amp;CHAR(10)&amp;"Culture litt. et art.",IF('EDT-2niveaux'!I40="F","FRANCAIS",IF('EDT-2niveaux'!I40="E","FRANCAIS"&amp;CHAR(10)&amp;"Ecriture",IF('EDT-2niveaux'!I40="L","FRANCAIS"&amp;CHAR(10)&amp;"Lexique",IF('EDT-2niveaux'!I40="LO","FRANCAIS"&amp;CHAR(10)&amp;"Langage oral",IF('EDT-2niveaux'!I40="CM","MATHEMATIQUES"&amp;CHAR(10)&amp;"Calcul mental",IF('EDT-2niveaux'!I40="EG","MATHEMATIQUES"&amp;CHAR(10)&amp;"Espace et Géométrie",IF('EDT-2niveaux'!I40="NC","MATHEMATIQUES"&amp;CHAR(10)&amp;"Nombres et calculs",IF('EDT-2niveaux'!I40="GM","MATHEMATIQUES"&amp;CHAR(10)&amp;"Grand. et mes.",IF('EDT-2niveaux'!I40="S","Sciences et technologie",IF('EDT-2niveaux'!I40="H","Histoire",IF('EDT-2niveaux'!I40="Geo","Géographie",IF('EDT-2niveaux'!I40="EMC","Enseig. mor. et civ.",IF('EDT-2niveaux'!I40="EPS","Educ. phys. et sportive",IF('EDT-2niveaux'!I40="EM","Educ. musicale",IF('EDT-2niveaux'!I40="AP","Arts plastiques",IF('EDT-2niveaux'!I40="HDA","Hist. des arts",IF('EDT-2niveaux'!I40="QM","Questionner le monde",IF('EDT-2niveaux'!I40="LV","Langue vivante",IF('EDT-2niveaux'!I40="APC","APC",""))))))))))))))))))))))))))</f>
        <v/>
      </c>
      <c r="Y36" s="14" t="str">
        <f t="shared" si="7"/>
        <v/>
      </c>
      <c r="Z36" s="101">
        <f>'EDT-2niveaux'!J40</f>
        <v>0</v>
      </c>
      <c r="AA36" s="14" t="str">
        <f>IF('EDT-2niveaux'!J40="O","FRANCAIS"&amp;CHAR(10)&amp;"Orthographe",IF('EDT-2niveaux'!J40="rec","RECREATION",IF('EDT-2niveaux'!J40="p","Pause méridienne",IF('EDT-2niveaux'!J40="G","FRANCAIS"&amp;CHAR(10)&amp;"Grammaire",IF('EDT-2niveaux'!J40="LC","FRANCAIS"&amp;CHAR(10)&amp;"Lect. et comp.de l'écrit",IF('EDT-2niveaux'!J40="M","MATHEMATIQUES",IF('EDT-2niveaux'!J40="CLA","FRANCAIS"&amp;CHAR(10)&amp;"Culture littéraire et artistiqueCulture litt. et art.",IF('EDT-2niveaux'!J40="F","FRANCAIS",IF('EDT-2niveaux'!J40="E","FRANCAIS"&amp;CHAR(10)&amp;"Ecriture",IF('EDT-2niveaux'!J40="L","FRANCAIS"&amp;CHAR(10)&amp;"Lexique",IF('EDT-2niveaux'!J40="LO","FRANCAIS"&amp;CHAR(10)&amp;"Langage oral",IF('EDT-2niveaux'!J40="CM","MATHEMATIQUES"&amp;CHAR(10)&amp;"Calcul mental",IF('EDT-2niveaux'!J40="EG","MATHEMATIQUES"&amp;CHAR(10)&amp;"Espace et Géométrie",IF('EDT-2niveaux'!J40="NC","MATHEMATIQUES"&amp;CHAR(10)&amp;"Nombres et calculs",IF('EDT-2niveaux'!J40="GM","MATHEMATIQUES"&amp;CHAR(10)&amp;"Grand. et mes.",IF('EDT-2niveaux'!J40="S","Sciences et technologie",IF('EDT-2niveaux'!J40="H","Histoire",IF('EDT-2niveaux'!J40="Geo","Géographie",IF('EDT-2niveaux'!J40="EMC","Enseig. mor. et civ.",IF('EDT-2niveaux'!J40="EPS","Educ. phys. et sportive",IF('EDT-2niveaux'!J40="EM","Educ. musicale",IF('EDT-2niveaux'!J40="AP","Arts plastiques",IF('EDT-2niveaux'!J40="HDA","Hist. des arts",IF('EDT-2niveaux'!J40="QM","Questionner le monde",IF('EDT-2niveaux'!J40="LV","Langue vivante",IF('EDT-2niveaux'!J40="APC","APC",""))))))))))))))))))))))))))</f>
        <v/>
      </c>
      <c r="AB36" s="49" t="str">
        <f t="shared" si="8"/>
        <v/>
      </c>
      <c r="AC36" s="101">
        <f>'EDT-2niveaux'!K40</f>
        <v>0</v>
      </c>
      <c r="AD36" s="14" t="str">
        <f>IF('EDT-2niveaux'!K40="O","FRANCAIS"&amp;CHAR(10)&amp;"Orthographe",IF('EDT-2niveaux'!K40="rec","RECREATION",IF('EDT-2niveaux'!K40="p","Pause méridienne",IF('EDT-2niveaux'!K40="G","FRANCAIS"&amp;CHAR(10)&amp;"Grammaire",IF('EDT-2niveaux'!K40="LC","FRANCAIS"&amp;CHAR(10)&amp;"Lect. et comp.de l'écrit",IF('EDT-2niveaux'!K40="M","MATHEMATIQUES",IF('EDT-2niveaux'!K40="CLA","FRANCAIS"&amp;CHAR(10)&amp;"Culture litt. et art.",IF('EDT-2niveaux'!K40="F","FRANCAIS",IF('EDT-2niveaux'!K40="E","FRANCAIS"&amp;CHAR(10)&amp;"Ecriture",IF('EDT-2niveaux'!K40="L","FRANCAIS"&amp;CHAR(10)&amp;"Lexique",IF('EDT-2niveaux'!K40="LO","FRANCAIS"&amp;CHAR(10)&amp;"Langage oral",IF('EDT-2niveaux'!K40="CM","MATHEMATIQUES"&amp;CHAR(10)&amp;"Calcul mental",IF('EDT-2niveaux'!K40="EG","MATHEMATIQUES"&amp;CHAR(10)&amp;"Espace et Géométrie",IF('EDT-2niveaux'!K40="NC","MATHEMATIQUES"&amp;CHAR(10)&amp;"Nombres et calculs",IF('EDT-2niveaux'!K40="GM","MATHEMATIQUES"&amp;CHAR(10)&amp;"Grand. et mes.",IF('EDT-2niveaux'!K40="S","Sciences et technologie",IF('EDT-2niveaux'!K40="H","Histoire",IF('EDT-2niveaux'!K40="Geo","Géographie",IF('EDT-2niveaux'!K40="EMC","Enseig. mor. et civ.",IF('EDT-2niveaux'!K40="EPS","Educ. phys. et sportive",IF('EDT-2niveaux'!K40="EM","Educ. musicale",IF('EDT-2niveaux'!K40="AP","Arts plastiques",IF('EDT-2niveaux'!K40="HDA","Hist. des arts",IF('EDT-2niveaux'!K40="QM","Questionner le monde",IF('EDT-2niveaux'!K40="LV","Langue vivante",IF('EDT-2niveaux'!K40="APC","APC",""))))))))))))))))))))))))))</f>
        <v/>
      </c>
      <c r="AE36" s="49" t="str">
        <f t="shared" si="9"/>
        <v/>
      </c>
      <c r="AG36" s="45"/>
      <c r="AH36" s="3"/>
      <c r="AI36" s="3"/>
      <c r="AJ36" s="3"/>
      <c r="AK36" s="3"/>
      <c r="AL36" s="3"/>
      <c r="AM36" s="56"/>
      <c r="AN36" s="56"/>
      <c r="AO36" s="56"/>
      <c r="AP36" s="56"/>
      <c r="AQ36" s="56"/>
      <c r="AR36" s="56"/>
      <c r="AS36" s="52"/>
    </row>
    <row r="37" spans="1:45" x14ac:dyDescent="0.3">
      <c r="A37" s="4" t="e">
        <f>IF('POUR COMMENCER'!$E$14&gt;=A36,A36+'POUR COMMENCER'!$H$29,"")</f>
        <v>#VALUE!</v>
      </c>
      <c r="B37" s="101">
        <f>'EDT-2niveaux'!B41</f>
        <v>0</v>
      </c>
      <c r="C37" s="14" t="str">
        <f>IF('EDT-2niveaux'!B41="O","FRANCAIS"&amp;CHAR(10)&amp;"Orthographe",IF('EDT-2niveaux'!B41="rec","RECREATION",IF('EDT-2niveaux'!B41="p","Pause méridienne",IF('EDT-2niveaux'!B41="G","FRANCAIS"&amp;CHAR(10)&amp;"Grammaire",IF('EDT-2niveaux'!B41="LC","FRANCAIS"&amp;CHAR(10)&amp;"Lect. et comp.de l'écrit",IF('EDT-2niveaux'!B41="M","MATHEMATIQUES",IF('EDT-2niveaux'!B41="CLA","FRANCAIS"&amp;CHAR(10)&amp;"Culture litt. et art.",IF('EDT-2niveaux'!B41="F","FRANCAIS",IF('EDT-2niveaux'!B41="E","FRANCAIS"&amp;CHAR(10)&amp;"Ecriture",IF('EDT-2niveaux'!B41="L","FRANCAIS"&amp;CHAR(10)&amp;"Lexique",IF('EDT-2niveaux'!B41="LO","FRANCAIS"&amp;CHAR(10)&amp;"Langage oral",IF('EDT-2niveaux'!B41="CM","MATHEMATIQUES"&amp;CHAR(10)&amp;"Calcul mental",IF('EDT-2niveaux'!B41="EG","MATHEMATIQUES"&amp;CHAR(10)&amp;"Espace et Géométrie",IF('EDT-2niveaux'!B41="NC","MATHEMATIQUES"&amp;CHAR(10)&amp;"Nombres et calculs",IF('EDT-2niveaux'!B41="GM","MATHEMATIQUES"&amp;CHAR(10)&amp;"Grand. et mes.",IF('EDT-2niveaux'!B41="S","Sciences et technologie",IF('EDT-2niveaux'!B41="H","Histoire",IF('EDT-2niveaux'!B41="Geo","Géographie",IF('EDT-2niveaux'!B41="EMC","Enseig. mor. et civ.",IF('EDT-2niveaux'!B41="EPS","Educ. phys. et sportive",IF('EDT-2niveaux'!B41="EM","Educ. musicale",IF('EDT-2niveaux'!B41="AP","Arts plastiques",IF('EDT-2niveaux'!B41="HDA","Hist. des arts",IF('EDT-2niveaux'!B41="QM","Questionner le monde",IF('EDT-2niveaux'!B41="LV","Langue vivante",IF('EDT-2niveaux'!B41="APC","APC",""))))))))))))))))))))))))))</f>
        <v/>
      </c>
      <c r="D37" s="14" t="str">
        <f t="shared" si="0"/>
        <v/>
      </c>
      <c r="E37" s="101">
        <f>'EDT-2niveaux'!C41</f>
        <v>0</v>
      </c>
      <c r="F37" s="14" t="str">
        <f>IF('EDT-2niveaux'!C41="O","FRANCAIS"&amp;CHAR(10)&amp;"Orthographe",IF('EDT-2niveaux'!C41="rec","RECREATION",IF('EDT-2niveaux'!C41="p","Pause méridienne",IF('EDT-2niveaux'!C41="G","FRANCAIS"&amp;CHAR(10)&amp;"Grammaire",IF('EDT-2niveaux'!C41="LC","FRANCAIS"&amp;CHAR(10)&amp;"Lect. et comp.de l'écrit",IF('EDT-2niveaux'!C41="M","MATHEMATIQUES",IF('EDT-2niveaux'!C41="CLA","FRANCAIS"&amp;CHAR(10)&amp;"Culture littéraire et artistiqueCulture litt. et art.",IF('EDT-2niveaux'!C41="F","FRANCAIS",IF('EDT-2niveaux'!C41="E","FRANCAIS"&amp;CHAR(10)&amp;"Ecriture",IF('EDT-2niveaux'!C41="L","FRANCAIS"&amp;CHAR(10)&amp;"Lexique",IF('EDT-2niveaux'!C41="LO","FRANCAIS"&amp;CHAR(10)&amp;"Langage oral",IF('EDT-2niveaux'!C41="CM","MATHEMATIQUES"&amp;CHAR(10)&amp;"Calcul mental",IF('EDT-2niveaux'!C41="EG","MATHEMATIQUES"&amp;CHAR(10)&amp;"Espace et Géométrie",IF('EDT-2niveaux'!C41="NC","MATHEMATIQUES"&amp;CHAR(10)&amp;"Nombres et calculs",IF('EDT-2niveaux'!C41="GM","MATHEMATIQUES"&amp;CHAR(10)&amp;"Grand. et mes.",IF('EDT-2niveaux'!C41="S","Sciences et technologie",IF('EDT-2niveaux'!C41="H","Histoire",IF('EDT-2niveaux'!C41="Geo","Géographie",IF('EDT-2niveaux'!C41="EMC","Enseig. mor. et civ.",IF('EDT-2niveaux'!C41="EPS","Educ. phys. et sportive",IF('EDT-2niveaux'!C41="EM","Educ. musicale",IF('EDT-2niveaux'!C41="AP","Arts plastiques",IF('EDT-2niveaux'!C41="HDA","Hist. des arts",IF('EDT-2niveaux'!C41="QM","Questionner le monde",IF('EDT-2niveaux'!C41="LV","Langue vivante",IF('EDT-2niveaux'!C41="APC","APC",""))))))))))))))))))))))))))</f>
        <v/>
      </c>
      <c r="G37" s="14" t="str">
        <f t="shared" si="1"/>
        <v/>
      </c>
      <c r="H37" s="101">
        <f>'EDT-2niveaux'!D41</f>
        <v>0</v>
      </c>
      <c r="I37" s="14" t="str">
        <f>IF('EDT-2niveaux'!D41="O","FRANCAIS"&amp;CHAR(10)&amp;"Orthographe",IF('EDT-2niveaux'!D41="rec","RECREATION",IF('EDT-2niveaux'!D41="p","Pause méridienne",IF('EDT-2niveaux'!D41="G","FRANCAIS"&amp;CHAR(10)&amp;"Grammaire",IF('EDT-2niveaux'!D41="LC","FRANCAIS"&amp;CHAR(10)&amp;"Lect. et comp.de l'écrit",IF('EDT-2niveaux'!D41="M","MATHEMATIQUES",IF('EDT-2niveaux'!D41="CLA","FRANCAIS"&amp;CHAR(10)&amp;"Culture litt. et art.",IF('EDT-2niveaux'!D41="F","FRANCAIS",IF('EDT-2niveaux'!D41="E","FRANCAIS"&amp;CHAR(10)&amp;"Ecriture",IF('EDT-2niveaux'!D41="L","FRANCAIS"&amp;CHAR(10)&amp;"Lexique",IF('EDT-2niveaux'!D41="LO","FRANCAIS"&amp;CHAR(10)&amp;"Langage oral",IF('EDT-2niveaux'!D41="CM","MATHEMATIQUES"&amp;CHAR(10)&amp;"Calcul mental",IF('EDT-2niveaux'!D41="EG","MATHEMATIQUES"&amp;CHAR(10)&amp;"Espace et Géométrie",IF('EDT-2niveaux'!D41="NC","MATHEMATIQUES"&amp;CHAR(10)&amp;"Nombres et calculs",IF('EDT-2niveaux'!D41="GM","MATHEMATIQUES"&amp;CHAR(10)&amp;"Grand. et mes.",IF('EDT-2niveaux'!D41="S","Sciences et technologie",IF('EDT-2niveaux'!D41="H","Histoire",IF('EDT-2niveaux'!D41="Geo","Géographie",IF('EDT-2niveaux'!D41="EMC","Enseig. mor. et civ.",IF('EDT-2niveaux'!D41="EPS","Educ. phys. et sportive",IF('EDT-2niveaux'!D41="EM","Educ. musicale",IF('EDT-2niveaux'!D41="AP","Arts plastiques",IF('EDT-2niveaux'!D41="HDA","Hist. des arts",IF('EDT-2niveaux'!D41="QM","Questionner le monde",IF('EDT-2niveaux'!D41="LV","Langue vivante",IF('EDT-2niveaux'!D41="APC","APC",""))))))))))))))))))))))))))</f>
        <v/>
      </c>
      <c r="J37" s="14" t="str">
        <f t="shared" si="2"/>
        <v/>
      </c>
      <c r="K37" s="101">
        <f>'EDT-2niveaux'!E41</f>
        <v>0</v>
      </c>
      <c r="L37" s="14" t="str">
        <f>IF('EDT-2niveaux'!E41="O","FRANCAIS"&amp;CHAR(10)&amp;"Orthographe",IF('EDT-2niveaux'!E41="rec","RECREATION",IF('EDT-2niveaux'!E41="p","Pause méridienne",IF('EDT-2niveaux'!E41="G","FRANCAIS"&amp;CHAR(10)&amp;"Grammaire",IF('EDT-2niveaux'!E41="LC","FRANCAIS"&amp;CHAR(10)&amp;"Lect. et comp.de l'écrit",IF('EDT-2niveaux'!E41="M","MATHEMATIQUES",IF('EDT-2niveaux'!E41="CLA","FRANCAIS"&amp;CHAR(10)&amp;"Culture litt. et art.",IF('EDT-2niveaux'!E41="F","FRANCAIS",IF('EDT-2niveaux'!E41="E","FRANCAIS"&amp;CHAR(10)&amp;"Ecriture",IF('EDT-2niveaux'!E41="L","FRANCAIS"&amp;CHAR(10)&amp;"Lexique",IF('EDT-2niveaux'!E41="LO","FRANCAIS"&amp;CHAR(10)&amp;"Langage oral",IF('EDT-2niveaux'!E41="CM","MATHEMATIQUES"&amp;CHAR(10)&amp;"Calcul mental",IF('EDT-2niveaux'!E41="EG","MATHEMATIQUES"&amp;CHAR(10)&amp;"Espace et Géométrie",IF('EDT-2niveaux'!E41="NC","MATHEMATIQUES"&amp;CHAR(10)&amp;"Nombres et calculs",IF('EDT-2niveaux'!E41="GM","MATHEMATIQUES"&amp;CHAR(10)&amp;"Grand. et mes.",IF('EDT-2niveaux'!E41="S","Sciences et technologie",IF('EDT-2niveaux'!E41="H","Histoire",IF('EDT-2niveaux'!E41="Geo","Géographie",IF('EDT-2niveaux'!E41="EMC","Enseig. mor. et civ.",IF('EDT-2niveaux'!E41="EPS","Educ. phys. et sportive",IF('EDT-2niveaux'!E41="EM","Educ. musicale",IF('EDT-2niveaux'!E41="AP","Arts plastiques",IF('EDT-2niveaux'!E41="HDA","Hist. des arts",IF('EDT-2niveaux'!E41="QM","Questionner le monde",IF('EDT-2niveaux'!E41="LV","Langue vivante",IF('EDT-2niveaux'!E41="APC","APC",""))))))))))))))))))))))))))</f>
        <v/>
      </c>
      <c r="M37" s="14" t="str">
        <f t="shared" si="3"/>
        <v/>
      </c>
      <c r="N37" s="101">
        <f>'EDT-2niveaux'!F41</f>
        <v>0</v>
      </c>
      <c r="O37" s="14" t="str">
        <f>IF('EDT-2niveaux'!F41="O","FRANCAIS"&amp;CHAR(10)&amp;"Orthographe",IF('EDT-2niveaux'!F41="rec","RECREATION",IF('EDT-2niveaux'!F41="p","Pause méridienne",IF('EDT-2niveaux'!F41="G","FRANCAIS"&amp;CHAR(10)&amp;"Grammaire",IF('EDT-2niveaux'!F41="LC","FRANCAIS"&amp;CHAR(10)&amp;"Lect. et comp.de l'écrit",IF('EDT-2niveaux'!F41="M","MATHEMATIQUES",IF('EDT-2niveaux'!F41="CLA","FRANCAIS"&amp;CHAR(10)&amp;"Culture litt. et art.",IF('EDT-2niveaux'!F41="F","FRANCAIS",IF('EDT-2niveaux'!F41="E","FRANCAIS"&amp;CHAR(10)&amp;"Ecriture",IF('EDT-2niveaux'!F41="L","FRANCAIS"&amp;CHAR(10)&amp;"Lexique",IF('EDT-2niveaux'!F41="LO","FRANCAIS"&amp;CHAR(10)&amp;"Langage oral",IF('EDT-2niveaux'!F41="CM","MATHEMATIQUES"&amp;CHAR(10)&amp;"Calcul mental",IF('EDT-2niveaux'!F41="EG","MATHEMATIQUES"&amp;CHAR(10)&amp;"Espace et Géométrie",IF('EDT-2niveaux'!F41="NC","MATHEMATIQUES"&amp;CHAR(10)&amp;"Nombres et calculs",IF('EDT-2niveaux'!F41="GM","MATHEMATIQUES"&amp;CHAR(10)&amp;"Grand. et mes.",IF('EDT-2niveaux'!F41="S","Sciences et technologie",IF('EDT-2niveaux'!F41="H","Histoire",IF('EDT-2niveaux'!F41="Geo","Géographie",IF('EDT-2niveaux'!F41="EMC","Enseig. mor. et civ.",IF('EDT-2niveaux'!F41="EPS","Educ. phys. et sportive",IF('EDT-2niveaux'!F41="EM","Educ. musicale",IF('EDT-2niveaux'!F41="AP","Arts plastiques",IF('EDT-2niveaux'!F41="HDA","Hist. des arts",IF('EDT-2niveaux'!F41="QM","Questionner le monde",IF('EDT-2niveaux'!F41="LV","Langue vivante",IF('EDT-2niveaux'!F41="APC","APC",""))))))))))))))))))))))))))</f>
        <v/>
      </c>
      <c r="P37" s="14" t="str">
        <f t="shared" si="4"/>
        <v/>
      </c>
      <c r="Q37" s="101">
        <f>'EDT-2niveaux'!G41</f>
        <v>0</v>
      </c>
      <c r="R37" s="14" t="str">
        <f>IF('EDT-2niveaux'!G41="O","FRANCAIS"&amp;CHAR(10)&amp;"Orthographe",IF('EDT-2niveaux'!G41="rec","RECREATION",IF('EDT-2niveaux'!G41="p","Pause méridienne",IF('EDT-2niveaux'!G41="G","FRANCAIS"&amp;CHAR(10)&amp;"Grammaire",IF('EDT-2niveaux'!G41="LC","FRANCAIS"&amp;CHAR(10)&amp;"Lect. et comp.de l'écrit",IF('EDT-2niveaux'!G41="M","MATHEMATIQUES",IF('EDT-2niveaux'!G41="CLA","FRANCAIS"&amp;CHAR(10)&amp;"Culture litt. et art.",IF('EDT-2niveaux'!G41="F","FRANCAIS",IF('EDT-2niveaux'!G41="E","FRANCAIS"&amp;CHAR(10)&amp;"Ecriture",IF('EDT-2niveaux'!G41="L","FRANCAIS"&amp;CHAR(10)&amp;"Lexique",IF('EDT-2niveaux'!G41="LO","FRANCAIS"&amp;CHAR(10)&amp;"Langage oral",IF('EDT-2niveaux'!G41="CM","MATHEMATIQUES"&amp;CHAR(10)&amp;"Calcul mental",IF('EDT-2niveaux'!G41="EG","MATHEMATIQUES"&amp;CHAR(10)&amp;"Espace et Géométrie",IF('EDT-2niveaux'!G41="NC","MATHEMATIQUES"&amp;CHAR(10)&amp;"Nombres et calculs",IF('EDT-2niveaux'!G41="GM","MATHEMATIQUES"&amp;CHAR(10)&amp;"Grand. et mes.",IF('EDT-2niveaux'!G41="S","Sciences et technologie",IF('EDT-2niveaux'!G41="H","Histoire",IF('EDT-2niveaux'!G41="Geo","Géographie",IF('EDT-2niveaux'!G41="EMC","Enseig. mor. et civ.",IF('EDT-2niveaux'!G41="EPS","Educ. phys. et sportive",IF('EDT-2niveaux'!G41="EM","Educ. musicale",IF('EDT-2niveaux'!G41="AP","Arts plastiques",IF('EDT-2niveaux'!G41="HDA","Hist. des arts",IF('EDT-2niveaux'!G41="QM","Questionner le monde",IF('EDT-2niveaux'!G41="LV","Langue vivante",IF('EDT-2niveaux'!G41="APC","APC",""))))))))))))))))))))))))))</f>
        <v/>
      </c>
      <c r="S37" s="148" t="str">
        <f t="shared" si="5"/>
        <v/>
      </c>
      <c r="T37" s="101">
        <f>'EDT-2niveaux'!H41</f>
        <v>0</v>
      </c>
      <c r="U37" s="14" t="str">
        <f>IF('EDT-2niveaux'!H41="O","FRANCAIS"&amp;CHAR(10)&amp;"Orthographe",IF('EDT-2niveaux'!H41="rec","RECREATION",IF('EDT-2niveaux'!H41="p","Pause méridienne",IF('EDT-2niveaux'!H41="G","FRANCAIS"&amp;CHAR(10)&amp;"Grammaire",IF('EDT-2niveaux'!H41="LC","FRANCAIS"&amp;CHAR(10)&amp;"Lect. et comp.de l'écrit",IF('EDT-2niveaux'!H41="M","MATHEMATIQUES",IF('EDT-2niveaux'!H41="CLA","FRANCAIS"&amp;CHAR(10)&amp;"Culture litt. et art.",IF('EDT-2niveaux'!H41="F","FRANCAIS",IF('EDT-2niveaux'!H41="E","FRANCAIS"&amp;CHAR(10)&amp;"Ecriture",IF('EDT-2niveaux'!H41="L","FRANCAIS"&amp;CHAR(10)&amp;"Lexique",IF('EDT-2niveaux'!H41="LO","FRANCAIS"&amp;CHAR(10)&amp;"Langage oral",IF('EDT-2niveaux'!H41="CM","MATHEMATIQUES"&amp;CHAR(10)&amp;"Calcul mental",IF('EDT-2niveaux'!H41="EG","MATHEMATIQUES"&amp;CHAR(10)&amp;"Espace et Géométrie",IF('EDT-2niveaux'!H41="NC","MATHEMATIQUES"&amp;CHAR(10)&amp;"Nombres et calculs",IF('EDT-2niveaux'!H41="GM","MATHEMATIQUES"&amp;CHAR(10)&amp;"Grand. et mes.",IF('EDT-2niveaux'!H41="S","Sciences et technologie",IF('EDT-2niveaux'!H41="H","Histoire",IF('EDT-2niveaux'!H41="Geo","Géographie",IF('EDT-2niveaux'!H41="EMC","Enseig. mor. et civ.",IF('EDT-2niveaux'!H41="EPS","Educ. phys. et sportive",IF('EDT-2niveaux'!H41="EM","Educ. musicale",IF('EDT-2niveaux'!H41="AP","Arts plastiques",IF('EDT-2niveaux'!H41="HDA","Hist. des arts",IF('EDT-2niveaux'!H41="QM","Questionner le monde",IF('EDT-2niveaux'!H41="LV","Langue vivante",IF('EDT-2niveaux'!H41="APC","APC",""))))))))))))))))))))))))))</f>
        <v/>
      </c>
      <c r="V37" s="14" t="str">
        <f t="shared" si="6"/>
        <v/>
      </c>
      <c r="W37" s="101">
        <f>'EDT-2niveaux'!I41</f>
        <v>0</v>
      </c>
      <c r="X37" s="14" t="str">
        <f>IF('EDT-2niveaux'!I41="O","FRANCAIS"&amp;CHAR(10)&amp;"Orthographe",IF('EDT-2niveaux'!I41="rec","RECREATION",IF('EDT-2niveaux'!I41="p","Pause méridienne",IF('EDT-2niveaux'!I41="G","FRANCAIS"&amp;CHAR(10)&amp;"Grammaire",IF('EDT-2niveaux'!I41="LC","FRANCAIS"&amp;CHAR(10)&amp;"Lect. et comp.de l'écrit",IF('EDT-2niveaux'!I41="M","MATHEMATIQUES",IF('EDT-2niveaux'!I41="CLA","FRANCAIS"&amp;CHAR(10)&amp;"Culture litt. et art.",IF('EDT-2niveaux'!I41="F","FRANCAIS",IF('EDT-2niveaux'!I41="E","FRANCAIS"&amp;CHAR(10)&amp;"Ecriture",IF('EDT-2niveaux'!I41="L","FRANCAIS"&amp;CHAR(10)&amp;"Lexique",IF('EDT-2niveaux'!I41="LO","FRANCAIS"&amp;CHAR(10)&amp;"Langage oral",IF('EDT-2niveaux'!I41="CM","MATHEMATIQUES"&amp;CHAR(10)&amp;"Calcul mental",IF('EDT-2niveaux'!I41="EG","MATHEMATIQUES"&amp;CHAR(10)&amp;"Espace et Géométrie",IF('EDT-2niveaux'!I41="NC","MATHEMATIQUES"&amp;CHAR(10)&amp;"Nombres et calculs",IF('EDT-2niveaux'!I41="GM","MATHEMATIQUES"&amp;CHAR(10)&amp;"Grand. et mes.",IF('EDT-2niveaux'!I41="S","Sciences et technologie",IF('EDT-2niveaux'!I41="H","Histoire",IF('EDT-2niveaux'!I41="Geo","Géographie",IF('EDT-2niveaux'!I41="EMC","Enseig. mor. et civ.",IF('EDT-2niveaux'!I41="EPS","Educ. phys. et sportive",IF('EDT-2niveaux'!I41="EM","Educ. musicale",IF('EDT-2niveaux'!I41="AP","Arts plastiques",IF('EDT-2niveaux'!I41="HDA","Hist. des arts",IF('EDT-2niveaux'!I41="QM","Questionner le monde",IF('EDT-2niveaux'!I41="LV","Langue vivante",IF('EDT-2niveaux'!I41="APC","APC",""))))))))))))))))))))))))))</f>
        <v/>
      </c>
      <c r="Y37" s="14" t="str">
        <f t="shared" si="7"/>
        <v/>
      </c>
      <c r="Z37" s="101">
        <f>'EDT-2niveaux'!J41</f>
        <v>0</v>
      </c>
      <c r="AA37" s="14" t="str">
        <f>IF('EDT-2niveaux'!J41="O","FRANCAIS"&amp;CHAR(10)&amp;"Orthographe",IF('EDT-2niveaux'!J41="rec","RECREATION",IF('EDT-2niveaux'!J41="p","Pause méridienne",IF('EDT-2niveaux'!J41="G","FRANCAIS"&amp;CHAR(10)&amp;"Grammaire",IF('EDT-2niveaux'!J41="LC","FRANCAIS"&amp;CHAR(10)&amp;"Lect. et comp.de l'écrit",IF('EDT-2niveaux'!J41="M","MATHEMATIQUES",IF('EDT-2niveaux'!J41="CLA","FRANCAIS"&amp;CHAR(10)&amp;"Culture littéraire et artistiqueCulture litt. et art.",IF('EDT-2niveaux'!J41="F","FRANCAIS",IF('EDT-2niveaux'!J41="E","FRANCAIS"&amp;CHAR(10)&amp;"Ecriture",IF('EDT-2niveaux'!J41="L","FRANCAIS"&amp;CHAR(10)&amp;"Lexique",IF('EDT-2niveaux'!J41="LO","FRANCAIS"&amp;CHAR(10)&amp;"Langage oral",IF('EDT-2niveaux'!J41="CM","MATHEMATIQUES"&amp;CHAR(10)&amp;"Calcul mental",IF('EDT-2niveaux'!J41="EG","MATHEMATIQUES"&amp;CHAR(10)&amp;"Espace et Géométrie",IF('EDT-2niveaux'!J41="NC","MATHEMATIQUES"&amp;CHAR(10)&amp;"Nombres et calculs",IF('EDT-2niveaux'!J41="GM","MATHEMATIQUES"&amp;CHAR(10)&amp;"Grand. et mes.",IF('EDT-2niveaux'!J41="S","Sciences et technologie",IF('EDT-2niveaux'!J41="H","Histoire",IF('EDT-2niveaux'!J41="Geo","Géographie",IF('EDT-2niveaux'!J41="EMC","Enseig. mor. et civ.",IF('EDT-2niveaux'!J41="EPS","Educ. phys. et sportive",IF('EDT-2niveaux'!J41="EM","Educ. musicale",IF('EDT-2niveaux'!J41="AP","Arts plastiques",IF('EDT-2niveaux'!J41="HDA","Hist. des arts",IF('EDT-2niveaux'!J41="QM","Questionner le monde",IF('EDT-2niveaux'!J41="LV","Langue vivante",IF('EDT-2niveaux'!J41="APC","APC",""))))))))))))))))))))))))))</f>
        <v/>
      </c>
      <c r="AB37" s="49" t="str">
        <f t="shared" si="8"/>
        <v/>
      </c>
      <c r="AC37" s="101">
        <f>'EDT-2niveaux'!K41</f>
        <v>0</v>
      </c>
      <c r="AD37" s="14" t="str">
        <f>IF('EDT-2niveaux'!K41="O","FRANCAIS"&amp;CHAR(10)&amp;"Orthographe",IF('EDT-2niveaux'!K41="rec","RECREATION",IF('EDT-2niveaux'!K41="p","Pause méridienne",IF('EDT-2niveaux'!K41="G","FRANCAIS"&amp;CHAR(10)&amp;"Grammaire",IF('EDT-2niveaux'!K41="LC","FRANCAIS"&amp;CHAR(10)&amp;"Lect. et comp.de l'écrit",IF('EDT-2niveaux'!K41="M","MATHEMATIQUES",IF('EDT-2niveaux'!K41="CLA","FRANCAIS"&amp;CHAR(10)&amp;"Culture litt. et art.",IF('EDT-2niveaux'!K41="F","FRANCAIS",IF('EDT-2niveaux'!K41="E","FRANCAIS"&amp;CHAR(10)&amp;"Ecriture",IF('EDT-2niveaux'!K41="L","FRANCAIS"&amp;CHAR(10)&amp;"Lexique",IF('EDT-2niveaux'!K41="LO","FRANCAIS"&amp;CHAR(10)&amp;"Langage oral",IF('EDT-2niveaux'!K41="CM","MATHEMATIQUES"&amp;CHAR(10)&amp;"Calcul mental",IF('EDT-2niveaux'!K41="EG","MATHEMATIQUES"&amp;CHAR(10)&amp;"Espace et Géométrie",IF('EDT-2niveaux'!K41="NC","MATHEMATIQUES"&amp;CHAR(10)&amp;"Nombres et calculs",IF('EDT-2niveaux'!K41="GM","MATHEMATIQUES"&amp;CHAR(10)&amp;"Grand. et mes.",IF('EDT-2niveaux'!K41="S","Sciences et technologie",IF('EDT-2niveaux'!K41="H","Histoire",IF('EDT-2niveaux'!K41="Geo","Géographie",IF('EDT-2niveaux'!K41="EMC","Enseig. mor. et civ.",IF('EDT-2niveaux'!K41="EPS","Educ. phys. et sportive",IF('EDT-2niveaux'!K41="EM","Educ. musicale",IF('EDT-2niveaux'!K41="AP","Arts plastiques",IF('EDT-2niveaux'!K41="HDA","Hist. des arts",IF('EDT-2niveaux'!K41="QM","Questionner le monde",IF('EDT-2niveaux'!K41="LV","Langue vivante",IF('EDT-2niveaux'!K41="APC","APC",""))))))))))))))))))))))))))</f>
        <v/>
      </c>
      <c r="AE37" s="49" t="str">
        <f t="shared" si="9"/>
        <v/>
      </c>
      <c r="AG37" s="46" t="s">
        <v>34</v>
      </c>
      <c r="AH37" s="268">
        <f>AH34</f>
        <v>0</v>
      </c>
      <c r="AI37" s="268"/>
      <c r="AJ37" s="268"/>
      <c r="AK37" s="268"/>
      <c r="AL37" s="268"/>
      <c r="AM37" s="194">
        <f>AM38</f>
        <v>0</v>
      </c>
      <c r="AN37" s="269">
        <f>AN34</f>
        <v>0</v>
      </c>
      <c r="AO37" s="269"/>
      <c r="AP37" s="269"/>
      <c r="AQ37" s="269"/>
      <c r="AR37" s="269"/>
      <c r="AS37" s="53">
        <f>AS38</f>
        <v>0</v>
      </c>
    </row>
    <row r="38" spans="1:45" x14ac:dyDescent="0.3">
      <c r="A38" s="4" t="e">
        <f>IF('POUR COMMENCER'!$E$14&gt;=A37,A37+'POUR COMMENCER'!$H$29,"")</f>
        <v>#VALUE!</v>
      </c>
      <c r="B38" s="101">
        <f>'EDT-2niveaux'!B42</f>
        <v>0</v>
      </c>
      <c r="C38" s="14" t="str">
        <f>IF('EDT-2niveaux'!B42="O","FRANCAIS"&amp;CHAR(10)&amp;"Orthographe",IF('EDT-2niveaux'!B42="rec","RECREATION",IF('EDT-2niveaux'!B42="p","Pause méridienne",IF('EDT-2niveaux'!B42="G","FRANCAIS"&amp;CHAR(10)&amp;"Grammaire",IF('EDT-2niveaux'!B42="LC","FRANCAIS"&amp;CHAR(10)&amp;"Lect. et comp.de l'écrit",IF('EDT-2niveaux'!B42="M","MATHEMATIQUES",IF('EDT-2niveaux'!B42="CLA","FRANCAIS"&amp;CHAR(10)&amp;"Culture litt. et art.",IF('EDT-2niveaux'!B42="F","FRANCAIS",IF('EDT-2niveaux'!B42="E","FRANCAIS"&amp;CHAR(10)&amp;"Ecriture",IF('EDT-2niveaux'!B42="L","FRANCAIS"&amp;CHAR(10)&amp;"Lexique",IF('EDT-2niveaux'!B42="LO","FRANCAIS"&amp;CHAR(10)&amp;"Langage oral",IF('EDT-2niveaux'!B42="CM","MATHEMATIQUES"&amp;CHAR(10)&amp;"Calcul mental",IF('EDT-2niveaux'!B42="EG","MATHEMATIQUES"&amp;CHAR(10)&amp;"Espace et Géométrie",IF('EDT-2niveaux'!B42="NC","MATHEMATIQUES"&amp;CHAR(10)&amp;"Nombres et calculs",IF('EDT-2niveaux'!B42="GM","MATHEMATIQUES"&amp;CHAR(10)&amp;"Grand. et mes.",IF('EDT-2niveaux'!B42="S","Sciences et technologie",IF('EDT-2niveaux'!B42="H","Histoire",IF('EDT-2niveaux'!B42="Geo","Géographie",IF('EDT-2niveaux'!B42="EMC","Enseig. mor. et civ.",IF('EDT-2niveaux'!B42="EPS","Educ. phys. et sportive",IF('EDT-2niveaux'!B42="EM","Educ. musicale",IF('EDT-2niveaux'!B42="AP","Arts plastiques",IF('EDT-2niveaux'!B42="HDA","Hist. des arts",IF('EDT-2niveaux'!B42="QM","Questionner le monde",IF('EDT-2niveaux'!B42="LV","Langue vivante",IF('EDT-2niveaux'!B42="APC","APC",""))))))))))))))))))))))))))</f>
        <v/>
      </c>
      <c r="D38" s="14" t="str">
        <f t="shared" si="0"/>
        <v/>
      </c>
      <c r="E38" s="101">
        <f>'EDT-2niveaux'!C42</f>
        <v>0</v>
      </c>
      <c r="F38" s="14" t="str">
        <f>IF('EDT-2niveaux'!C42="O","FRANCAIS"&amp;CHAR(10)&amp;"Orthographe",IF('EDT-2niveaux'!C42="rec","RECREATION",IF('EDT-2niveaux'!C42="p","Pause méridienne",IF('EDT-2niveaux'!C42="G","FRANCAIS"&amp;CHAR(10)&amp;"Grammaire",IF('EDT-2niveaux'!C42="LC","FRANCAIS"&amp;CHAR(10)&amp;"Lect. et comp.de l'écrit",IF('EDT-2niveaux'!C42="M","MATHEMATIQUES",IF('EDT-2niveaux'!C42="CLA","FRANCAIS"&amp;CHAR(10)&amp;"Culture littéraire et artistiqueCulture litt. et art.",IF('EDT-2niveaux'!C42="F","FRANCAIS",IF('EDT-2niveaux'!C42="E","FRANCAIS"&amp;CHAR(10)&amp;"Ecriture",IF('EDT-2niveaux'!C42="L","FRANCAIS"&amp;CHAR(10)&amp;"Lexique",IF('EDT-2niveaux'!C42="LO","FRANCAIS"&amp;CHAR(10)&amp;"Langage oral",IF('EDT-2niveaux'!C42="CM","MATHEMATIQUES"&amp;CHAR(10)&amp;"Calcul mental",IF('EDT-2niveaux'!C42="EG","MATHEMATIQUES"&amp;CHAR(10)&amp;"Espace et Géométrie",IF('EDT-2niveaux'!C42="NC","MATHEMATIQUES"&amp;CHAR(10)&amp;"Nombres et calculs",IF('EDT-2niveaux'!C42="GM","MATHEMATIQUES"&amp;CHAR(10)&amp;"Grand. et mes.",IF('EDT-2niveaux'!C42="S","Sciences et technologie",IF('EDT-2niveaux'!C42="H","Histoire",IF('EDT-2niveaux'!C42="Geo","Géographie",IF('EDT-2niveaux'!C42="EMC","Enseig. mor. et civ.",IF('EDT-2niveaux'!C42="EPS","Educ. phys. et sportive",IF('EDT-2niveaux'!C42="EM","Educ. musicale",IF('EDT-2niveaux'!C42="AP","Arts plastiques",IF('EDT-2niveaux'!C42="HDA","Hist. des arts",IF('EDT-2niveaux'!C42="QM","Questionner le monde",IF('EDT-2niveaux'!C42="LV","Langue vivante",IF('EDT-2niveaux'!C42="APC","APC",""))))))))))))))))))))))))))</f>
        <v/>
      </c>
      <c r="G38" s="14" t="str">
        <f t="shared" si="1"/>
        <v/>
      </c>
      <c r="H38" s="101">
        <f>'EDT-2niveaux'!D42</f>
        <v>0</v>
      </c>
      <c r="I38" s="14" t="str">
        <f>IF('EDT-2niveaux'!D42="O","FRANCAIS"&amp;CHAR(10)&amp;"Orthographe",IF('EDT-2niveaux'!D42="rec","RECREATION",IF('EDT-2niveaux'!D42="p","Pause méridienne",IF('EDT-2niveaux'!D42="G","FRANCAIS"&amp;CHAR(10)&amp;"Grammaire",IF('EDT-2niveaux'!D42="LC","FRANCAIS"&amp;CHAR(10)&amp;"Lect. et comp.de l'écrit",IF('EDT-2niveaux'!D42="M","MATHEMATIQUES",IF('EDT-2niveaux'!D42="CLA","FRANCAIS"&amp;CHAR(10)&amp;"Culture litt. et art.",IF('EDT-2niveaux'!D42="F","FRANCAIS",IF('EDT-2niveaux'!D42="E","FRANCAIS"&amp;CHAR(10)&amp;"Ecriture",IF('EDT-2niveaux'!D42="L","FRANCAIS"&amp;CHAR(10)&amp;"Lexique",IF('EDT-2niveaux'!D42="LO","FRANCAIS"&amp;CHAR(10)&amp;"Langage oral",IF('EDT-2niveaux'!D42="CM","MATHEMATIQUES"&amp;CHAR(10)&amp;"Calcul mental",IF('EDT-2niveaux'!D42="EG","MATHEMATIQUES"&amp;CHAR(10)&amp;"Espace et Géométrie",IF('EDT-2niveaux'!D42="NC","MATHEMATIQUES"&amp;CHAR(10)&amp;"Nombres et calculs",IF('EDT-2niveaux'!D42="GM","MATHEMATIQUES"&amp;CHAR(10)&amp;"Grand. et mes.",IF('EDT-2niveaux'!D42="S","Sciences et technologie",IF('EDT-2niveaux'!D42="H","Histoire",IF('EDT-2niveaux'!D42="Geo","Géographie",IF('EDT-2niveaux'!D42="EMC","Enseig. mor. et civ.",IF('EDT-2niveaux'!D42="EPS","Educ. phys. et sportive",IF('EDT-2niveaux'!D42="EM","Educ. musicale",IF('EDT-2niveaux'!D42="AP","Arts plastiques",IF('EDT-2niveaux'!D42="HDA","Hist. des arts",IF('EDT-2niveaux'!D42="QM","Questionner le monde",IF('EDT-2niveaux'!D42="LV","Langue vivante",IF('EDT-2niveaux'!D42="APC","APC",""))))))))))))))))))))))))))</f>
        <v/>
      </c>
      <c r="J38" s="14" t="str">
        <f t="shared" si="2"/>
        <v/>
      </c>
      <c r="K38" s="101">
        <f>'EDT-2niveaux'!E42</f>
        <v>0</v>
      </c>
      <c r="L38" s="14" t="str">
        <f>IF('EDT-2niveaux'!E42="O","FRANCAIS"&amp;CHAR(10)&amp;"Orthographe",IF('EDT-2niveaux'!E42="rec","RECREATION",IF('EDT-2niveaux'!E42="p","Pause méridienne",IF('EDT-2niveaux'!E42="G","FRANCAIS"&amp;CHAR(10)&amp;"Grammaire",IF('EDT-2niveaux'!E42="LC","FRANCAIS"&amp;CHAR(10)&amp;"Lect. et comp.de l'écrit",IF('EDT-2niveaux'!E42="M","MATHEMATIQUES",IF('EDT-2niveaux'!E42="CLA","FRANCAIS"&amp;CHAR(10)&amp;"Culture litt. et art.",IF('EDT-2niveaux'!E42="F","FRANCAIS",IF('EDT-2niveaux'!E42="E","FRANCAIS"&amp;CHAR(10)&amp;"Ecriture",IF('EDT-2niveaux'!E42="L","FRANCAIS"&amp;CHAR(10)&amp;"Lexique",IF('EDT-2niveaux'!E42="LO","FRANCAIS"&amp;CHAR(10)&amp;"Langage oral",IF('EDT-2niveaux'!E42="CM","MATHEMATIQUES"&amp;CHAR(10)&amp;"Calcul mental",IF('EDT-2niveaux'!E42="EG","MATHEMATIQUES"&amp;CHAR(10)&amp;"Espace et Géométrie",IF('EDT-2niveaux'!E42="NC","MATHEMATIQUES"&amp;CHAR(10)&amp;"Nombres et calculs",IF('EDT-2niveaux'!E42="GM","MATHEMATIQUES"&amp;CHAR(10)&amp;"Grand. et mes.",IF('EDT-2niveaux'!E42="S","Sciences et technologie",IF('EDT-2niveaux'!E42="H","Histoire",IF('EDT-2niveaux'!E42="Geo","Géographie",IF('EDT-2niveaux'!E42="EMC","Enseig. mor. et civ.",IF('EDT-2niveaux'!E42="EPS","Educ. phys. et sportive",IF('EDT-2niveaux'!E42="EM","Educ. musicale",IF('EDT-2niveaux'!E42="AP","Arts plastiques",IF('EDT-2niveaux'!E42="HDA","Hist. des arts",IF('EDT-2niveaux'!E42="QM","Questionner le monde",IF('EDT-2niveaux'!E42="LV","Langue vivante",IF('EDT-2niveaux'!E42="APC","APC",""))))))))))))))))))))))))))</f>
        <v/>
      </c>
      <c r="M38" s="14" t="str">
        <f t="shared" si="3"/>
        <v/>
      </c>
      <c r="N38" s="101">
        <f>'EDT-2niveaux'!F42</f>
        <v>0</v>
      </c>
      <c r="O38" s="14" t="str">
        <f>IF('EDT-2niveaux'!F42="O","FRANCAIS"&amp;CHAR(10)&amp;"Orthographe",IF('EDT-2niveaux'!F42="rec","RECREATION",IF('EDT-2niveaux'!F42="p","Pause méridienne",IF('EDT-2niveaux'!F42="G","FRANCAIS"&amp;CHAR(10)&amp;"Grammaire",IF('EDT-2niveaux'!F42="LC","FRANCAIS"&amp;CHAR(10)&amp;"Lect. et comp.de l'écrit",IF('EDT-2niveaux'!F42="M","MATHEMATIQUES",IF('EDT-2niveaux'!F42="CLA","FRANCAIS"&amp;CHAR(10)&amp;"Culture litt. et art.",IF('EDT-2niveaux'!F42="F","FRANCAIS",IF('EDT-2niveaux'!F42="E","FRANCAIS"&amp;CHAR(10)&amp;"Ecriture",IF('EDT-2niveaux'!F42="L","FRANCAIS"&amp;CHAR(10)&amp;"Lexique",IF('EDT-2niveaux'!F42="LO","FRANCAIS"&amp;CHAR(10)&amp;"Langage oral",IF('EDT-2niveaux'!F42="CM","MATHEMATIQUES"&amp;CHAR(10)&amp;"Calcul mental",IF('EDT-2niveaux'!F42="EG","MATHEMATIQUES"&amp;CHAR(10)&amp;"Espace et Géométrie",IF('EDT-2niveaux'!F42="NC","MATHEMATIQUES"&amp;CHAR(10)&amp;"Nombres et calculs",IF('EDT-2niveaux'!F42="GM","MATHEMATIQUES"&amp;CHAR(10)&amp;"Grand. et mes.",IF('EDT-2niveaux'!F42="S","Sciences et technologie",IF('EDT-2niveaux'!F42="H","Histoire",IF('EDT-2niveaux'!F42="Geo","Géographie",IF('EDT-2niveaux'!F42="EMC","Enseig. mor. et civ.",IF('EDT-2niveaux'!F42="EPS","Educ. phys. et sportive",IF('EDT-2niveaux'!F42="EM","Educ. musicale",IF('EDT-2niveaux'!F42="AP","Arts plastiques",IF('EDT-2niveaux'!F42="HDA","Hist. des arts",IF('EDT-2niveaux'!F42="QM","Questionner le monde",IF('EDT-2niveaux'!F42="LV","Langue vivante",IF('EDT-2niveaux'!F42="APC","APC",""))))))))))))))))))))))))))</f>
        <v/>
      </c>
      <c r="P38" s="14" t="str">
        <f t="shared" si="4"/>
        <v/>
      </c>
      <c r="Q38" s="101">
        <f>'EDT-2niveaux'!G42</f>
        <v>0</v>
      </c>
      <c r="R38" s="14" t="str">
        <f>IF('EDT-2niveaux'!G42="O","FRANCAIS"&amp;CHAR(10)&amp;"Orthographe",IF('EDT-2niveaux'!G42="rec","RECREATION",IF('EDT-2niveaux'!G42="p","Pause méridienne",IF('EDT-2niveaux'!G42="G","FRANCAIS"&amp;CHAR(10)&amp;"Grammaire",IF('EDT-2niveaux'!G42="LC","FRANCAIS"&amp;CHAR(10)&amp;"Lect. et comp.de l'écrit",IF('EDT-2niveaux'!G42="M","MATHEMATIQUES",IF('EDT-2niveaux'!G42="CLA","FRANCAIS"&amp;CHAR(10)&amp;"Culture litt. et art.",IF('EDT-2niveaux'!G42="F","FRANCAIS",IF('EDT-2niveaux'!G42="E","FRANCAIS"&amp;CHAR(10)&amp;"Ecriture",IF('EDT-2niveaux'!G42="L","FRANCAIS"&amp;CHAR(10)&amp;"Lexique",IF('EDT-2niveaux'!G42="LO","FRANCAIS"&amp;CHAR(10)&amp;"Langage oral",IF('EDT-2niveaux'!G42="CM","MATHEMATIQUES"&amp;CHAR(10)&amp;"Calcul mental",IF('EDT-2niveaux'!G42="EG","MATHEMATIQUES"&amp;CHAR(10)&amp;"Espace et Géométrie",IF('EDT-2niveaux'!G42="NC","MATHEMATIQUES"&amp;CHAR(10)&amp;"Nombres et calculs",IF('EDT-2niveaux'!G42="GM","MATHEMATIQUES"&amp;CHAR(10)&amp;"Grand. et mes.",IF('EDT-2niveaux'!G42="S","Sciences et technologie",IF('EDT-2niveaux'!G42="H","Histoire",IF('EDT-2niveaux'!G42="Geo","Géographie",IF('EDT-2niveaux'!G42="EMC","Enseig. mor. et civ.",IF('EDT-2niveaux'!G42="EPS","Educ. phys. et sportive",IF('EDT-2niveaux'!G42="EM","Educ. musicale",IF('EDT-2niveaux'!G42="AP","Arts plastiques",IF('EDT-2niveaux'!G42="HDA","Hist. des arts",IF('EDT-2niveaux'!G42="QM","Questionner le monde",IF('EDT-2niveaux'!G42="LV","Langue vivante",IF('EDT-2niveaux'!G42="APC","APC",""))))))))))))))))))))))))))</f>
        <v/>
      </c>
      <c r="S38" s="148" t="str">
        <f t="shared" si="5"/>
        <v/>
      </c>
      <c r="T38" s="101">
        <f>'EDT-2niveaux'!H42</f>
        <v>0</v>
      </c>
      <c r="U38" s="14" t="str">
        <f>IF('EDT-2niveaux'!H42="O","FRANCAIS"&amp;CHAR(10)&amp;"Orthographe",IF('EDT-2niveaux'!H42="rec","RECREATION",IF('EDT-2niveaux'!H42="p","Pause méridienne",IF('EDT-2niveaux'!H42="G","FRANCAIS"&amp;CHAR(10)&amp;"Grammaire",IF('EDT-2niveaux'!H42="LC","FRANCAIS"&amp;CHAR(10)&amp;"Lect. et comp.de l'écrit",IF('EDT-2niveaux'!H42="M","MATHEMATIQUES",IF('EDT-2niveaux'!H42="CLA","FRANCAIS"&amp;CHAR(10)&amp;"Culture litt. et art.",IF('EDT-2niveaux'!H42="F","FRANCAIS",IF('EDT-2niveaux'!H42="E","FRANCAIS"&amp;CHAR(10)&amp;"Ecriture",IF('EDT-2niveaux'!H42="L","FRANCAIS"&amp;CHAR(10)&amp;"Lexique",IF('EDT-2niveaux'!H42="LO","FRANCAIS"&amp;CHAR(10)&amp;"Langage oral",IF('EDT-2niveaux'!H42="CM","MATHEMATIQUES"&amp;CHAR(10)&amp;"Calcul mental",IF('EDT-2niveaux'!H42="EG","MATHEMATIQUES"&amp;CHAR(10)&amp;"Espace et Géométrie",IF('EDT-2niveaux'!H42="NC","MATHEMATIQUES"&amp;CHAR(10)&amp;"Nombres et calculs",IF('EDT-2niveaux'!H42="GM","MATHEMATIQUES"&amp;CHAR(10)&amp;"Grand. et mes.",IF('EDT-2niveaux'!H42="S","Sciences et technologie",IF('EDT-2niveaux'!H42="H","Histoire",IF('EDT-2niveaux'!H42="Geo","Géographie",IF('EDT-2niveaux'!H42="EMC","Enseig. mor. et civ.",IF('EDT-2niveaux'!H42="EPS","Educ. phys. et sportive",IF('EDT-2niveaux'!H42="EM","Educ. musicale",IF('EDT-2niveaux'!H42="AP","Arts plastiques",IF('EDT-2niveaux'!H42="HDA","Hist. des arts",IF('EDT-2niveaux'!H42="QM","Questionner le monde",IF('EDT-2niveaux'!H42="LV","Langue vivante",IF('EDT-2niveaux'!H42="APC","APC",""))))))))))))))))))))))))))</f>
        <v/>
      </c>
      <c r="V38" s="14" t="str">
        <f t="shared" si="6"/>
        <v/>
      </c>
      <c r="W38" s="101">
        <f>'EDT-2niveaux'!I42</f>
        <v>0</v>
      </c>
      <c r="X38" s="14" t="str">
        <f>IF('EDT-2niveaux'!I42="O","FRANCAIS"&amp;CHAR(10)&amp;"Orthographe",IF('EDT-2niveaux'!I42="rec","RECREATION",IF('EDT-2niveaux'!I42="p","Pause méridienne",IF('EDT-2niveaux'!I42="G","FRANCAIS"&amp;CHAR(10)&amp;"Grammaire",IF('EDT-2niveaux'!I42="LC","FRANCAIS"&amp;CHAR(10)&amp;"Lect. et comp.de l'écrit",IF('EDT-2niveaux'!I42="M","MATHEMATIQUES",IF('EDT-2niveaux'!I42="CLA","FRANCAIS"&amp;CHAR(10)&amp;"Culture litt. et art.",IF('EDT-2niveaux'!I42="F","FRANCAIS",IF('EDT-2niveaux'!I42="E","FRANCAIS"&amp;CHAR(10)&amp;"Ecriture",IF('EDT-2niveaux'!I42="L","FRANCAIS"&amp;CHAR(10)&amp;"Lexique",IF('EDT-2niveaux'!I42="LO","FRANCAIS"&amp;CHAR(10)&amp;"Langage oral",IF('EDT-2niveaux'!I42="CM","MATHEMATIQUES"&amp;CHAR(10)&amp;"Calcul mental",IF('EDT-2niveaux'!I42="EG","MATHEMATIQUES"&amp;CHAR(10)&amp;"Espace et Géométrie",IF('EDT-2niveaux'!I42="NC","MATHEMATIQUES"&amp;CHAR(10)&amp;"Nombres et calculs",IF('EDT-2niveaux'!I42="GM","MATHEMATIQUES"&amp;CHAR(10)&amp;"Grand. et mes.",IF('EDT-2niveaux'!I42="S","Sciences et technologie",IF('EDT-2niveaux'!I42="H","Histoire",IF('EDT-2niveaux'!I42="Geo","Géographie",IF('EDT-2niveaux'!I42="EMC","Enseig. mor. et civ.",IF('EDT-2niveaux'!I42="EPS","Educ. phys. et sportive",IF('EDT-2niveaux'!I42="EM","Educ. musicale",IF('EDT-2niveaux'!I42="AP","Arts plastiques",IF('EDT-2niveaux'!I42="HDA","Hist. des arts",IF('EDT-2niveaux'!I42="QM","Questionner le monde",IF('EDT-2niveaux'!I42="LV","Langue vivante",IF('EDT-2niveaux'!I42="APC","APC",""))))))))))))))))))))))))))</f>
        <v/>
      </c>
      <c r="Y38" s="14" t="str">
        <f t="shared" si="7"/>
        <v/>
      </c>
      <c r="Z38" s="101">
        <f>'EDT-2niveaux'!J42</f>
        <v>0</v>
      </c>
      <c r="AA38" s="14" t="str">
        <f>IF('EDT-2niveaux'!J42="O","FRANCAIS"&amp;CHAR(10)&amp;"Orthographe",IF('EDT-2niveaux'!J42="rec","RECREATION",IF('EDT-2niveaux'!J42="p","Pause méridienne",IF('EDT-2niveaux'!J42="G","FRANCAIS"&amp;CHAR(10)&amp;"Grammaire",IF('EDT-2niveaux'!J42="LC","FRANCAIS"&amp;CHAR(10)&amp;"Lect. et comp.de l'écrit",IF('EDT-2niveaux'!J42="M","MATHEMATIQUES",IF('EDT-2niveaux'!J42="CLA","FRANCAIS"&amp;CHAR(10)&amp;"Culture littéraire et artistiqueCulture litt. et art.",IF('EDT-2niveaux'!J42="F","FRANCAIS",IF('EDT-2niveaux'!J42="E","FRANCAIS"&amp;CHAR(10)&amp;"Ecriture",IF('EDT-2niveaux'!J42="L","FRANCAIS"&amp;CHAR(10)&amp;"Lexique",IF('EDT-2niveaux'!J42="LO","FRANCAIS"&amp;CHAR(10)&amp;"Langage oral",IF('EDT-2niveaux'!J42="CM","MATHEMATIQUES"&amp;CHAR(10)&amp;"Calcul mental",IF('EDT-2niveaux'!J42="EG","MATHEMATIQUES"&amp;CHAR(10)&amp;"Espace et Géométrie",IF('EDT-2niveaux'!J42="NC","MATHEMATIQUES"&amp;CHAR(10)&amp;"Nombres et calculs",IF('EDT-2niveaux'!J42="GM","MATHEMATIQUES"&amp;CHAR(10)&amp;"Grand. et mes.",IF('EDT-2niveaux'!J42="S","Sciences et technologie",IF('EDT-2niveaux'!J42="H","Histoire",IF('EDT-2niveaux'!J42="Geo","Géographie",IF('EDT-2niveaux'!J42="EMC","Enseig. mor. et civ.",IF('EDT-2niveaux'!J42="EPS","Educ. phys. et sportive",IF('EDT-2niveaux'!J42="EM","Educ. musicale",IF('EDT-2niveaux'!J42="AP","Arts plastiques",IF('EDT-2niveaux'!J42="HDA","Hist. des arts",IF('EDT-2niveaux'!J42="QM","Questionner le monde",IF('EDT-2niveaux'!J42="LV","Langue vivante",IF('EDT-2niveaux'!J42="APC","APC",""))))))))))))))))))))))))))</f>
        <v/>
      </c>
      <c r="AB38" s="49" t="str">
        <f t="shared" si="8"/>
        <v/>
      </c>
      <c r="AC38" s="101">
        <f>'EDT-2niveaux'!K42</f>
        <v>0</v>
      </c>
      <c r="AD38" s="14" t="str">
        <f>IF('EDT-2niveaux'!K42="O","FRANCAIS"&amp;CHAR(10)&amp;"Orthographe",IF('EDT-2niveaux'!K42="rec","RECREATION",IF('EDT-2niveaux'!K42="p","Pause méridienne",IF('EDT-2niveaux'!K42="G","FRANCAIS"&amp;CHAR(10)&amp;"Grammaire",IF('EDT-2niveaux'!K42="LC","FRANCAIS"&amp;CHAR(10)&amp;"Lect. et comp.de l'écrit",IF('EDT-2niveaux'!K42="M","MATHEMATIQUES",IF('EDT-2niveaux'!K42="CLA","FRANCAIS"&amp;CHAR(10)&amp;"Culture litt. et art.",IF('EDT-2niveaux'!K42="F","FRANCAIS",IF('EDT-2niveaux'!K42="E","FRANCAIS"&amp;CHAR(10)&amp;"Ecriture",IF('EDT-2niveaux'!K42="L","FRANCAIS"&amp;CHAR(10)&amp;"Lexique",IF('EDT-2niveaux'!K42="LO","FRANCAIS"&amp;CHAR(10)&amp;"Langage oral",IF('EDT-2niveaux'!K42="CM","MATHEMATIQUES"&amp;CHAR(10)&amp;"Calcul mental",IF('EDT-2niveaux'!K42="EG","MATHEMATIQUES"&amp;CHAR(10)&amp;"Espace et Géométrie",IF('EDT-2niveaux'!K42="NC","MATHEMATIQUES"&amp;CHAR(10)&amp;"Nombres et calculs",IF('EDT-2niveaux'!K42="GM","MATHEMATIQUES"&amp;CHAR(10)&amp;"Grand. et mes.",IF('EDT-2niveaux'!K42="S","Sciences et technologie",IF('EDT-2niveaux'!K42="H","Histoire",IF('EDT-2niveaux'!K42="Geo","Géographie",IF('EDT-2niveaux'!K42="EMC","Enseig. mor. et civ.",IF('EDT-2niveaux'!K42="EPS","Educ. phys. et sportive",IF('EDT-2niveaux'!K42="EM","Educ. musicale",IF('EDT-2niveaux'!K42="AP","Arts plastiques",IF('EDT-2niveaux'!K42="HDA","Hist. des arts",IF('EDT-2niveaux'!K42="QM","Questionner le monde",IF('EDT-2niveaux'!K42="LV","Langue vivante",IF('EDT-2niveaux'!K42="APC","APC",""))))))))))))))))))))))))))</f>
        <v/>
      </c>
      <c r="AE38" s="49" t="str">
        <f t="shared" si="9"/>
        <v/>
      </c>
      <c r="AG38" s="44" t="s">
        <v>35</v>
      </c>
      <c r="AH38" s="165">
        <f>COUNTIF(B$4:B$150,$AG38)*'POUR COMMENCER'!$H$29</f>
        <v>0</v>
      </c>
      <c r="AI38" s="165">
        <f>COUNTIF(H$4:H$150,$AG38)*'POUR COMMENCER'!$H$29</f>
        <v>0</v>
      </c>
      <c r="AJ38" s="165">
        <f>COUNTIF(N$4:N$150,$AG38)*'POUR COMMENCER'!$H$29</f>
        <v>0</v>
      </c>
      <c r="AK38" s="165">
        <f>COUNTIF(T$4:T$150,$AG38)*'POUR COMMENCER'!$H$29</f>
        <v>0</v>
      </c>
      <c r="AL38" s="165">
        <f>COUNTIF(Z$4:Z$150,$AG38)*'POUR COMMENCER'!$H$29</f>
        <v>0</v>
      </c>
      <c r="AM38" s="56">
        <f>SUM(AH38:AL38)</f>
        <v>0</v>
      </c>
      <c r="AN38" s="197">
        <f>COUNTIF(E$4:E$150,$AG38)*'POUR COMMENCER'!$H$29</f>
        <v>0</v>
      </c>
      <c r="AO38" s="165">
        <f>COUNTIF(K$4:K$150,$AG38)*'POUR COMMENCER'!$H$29</f>
        <v>0</v>
      </c>
      <c r="AP38" s="165">
        <f>COUNTIF(Q$4:Q$150,$AG38)*'POUR COMMENCER'!$H$29</f>
        <v>0</v>
      </c>
      <c r="AQ38" s="165">
        <f>COUNTIF(W$4:W$150,$AG38)*'POUR COMMENCER'!$H$29</f>
        <v>0</v>
      </c>
      <c r="AR38" s="165">
        <f>COUNTIF(AC$4:AC$150,$AG38)*'POUR COMMENCER'!$H$29</f>
        <v>0</v>
      </c>
      <c r="AS38" s="52">
        <f>SUM(AN38:AR38)</f>
        <v>0</v>
      </c>
    </row>
    <row r="39" spans="1:45" x14ac:dyDescent="0.3">
      <c r="A39" s="4" t="e">
        <f>IF('POUR COMMENCER'!$E$14&gt;=A38,A38+'POUR COMMENCER'!$H$29,"")</f>
        <v>#VALUE!</v>
      </c>
      <c r="B39" s="101">
        <f>'EDT-2niveaux'!B43</f>
        <v>0</v>
      </c>
      <c r="C39" s="14" t="str">
        <f>IF('EDT-2niveaux'!B43="O","FRANCAIS"&amp;CHAR(10)&amp;"Orthographe",IF('EDT-2niveaux'!B43="rec","RECREATION",IF('EDT-2niveaux'!B43="p","Pause méridienne",IF('EDT-2niveaux'!B43="G","FRANCAIS"&amp;CHAR(10)&amp;"Grammaire",IF('EDT-2niveaux'!B43="LC","FRANCAIS"&amp;CHAR(10)&amp;"Lect. et comp.de l'écrit",IF('EDT-2niveaux'!B43="M","MATHEMATIQUES",IF('EDT-2niveaux'!B43="CLA","FRANCAIS"&amp;CHAR(10)&amp;"Culture litt. et art.",IF('EDT-2niveaux'!B43="F","FRANCAIS",IF('EDT-2niveaux'!B43="E","FRANCAIS"&amp;CHAR(10)&amp;"Ecriture",IF('EDT-2niveaux'!B43="L","FRANCAIS"&amp;CHAR(10)&amp;"Lexique",IF('EDT-2niveaux'!B43="LO","FRANCAIS"&amp;CHAR(10)&amp;"Langage oral",IF('EDT-2niveaux'!B43="CM","MATHEMATIQUES"&amp;CHAR(10)&amp;"Calcul mental",IF('EDT-2niveaux'!B43="EG","MATHEMATIQUES"&amp;CHAR(10)&amp;"Espace et Géométrie",IF('EDT-2niveaux'!B43="NC","MATHEMATIQUES"&amp;CHAR(10)&amp;"Nombres et calculs",IF('EDT-2niveaux'!B43="GM","MATHEMATIQUES"&amp;CHAR(10)&amp;"Grand. et mes.",IF('EDT-2niveaux'!B43="S","Sciences et technologie",IF('EDT-2niveaux'!B43="H","Histoire",IF('EDT-2niveaux'!B43="Geo","Géographie",IF('EDT-2niveaux'!B43="EMC","Enseig. mor. et civ.",IF('EDT-2niveaux'!B43="EPS","Educ. phys. et sportive",IF('EDT-2niveaux'!B43="EM","Educ. musicale",IF('EDT-2niveaux'!B43="AP","Arts plastiques",IF('EDT-2niveaux'!B43="HDA","Hist. des arts",IF('EDT-2niveaux'!B43="QM","Questionner le monde",IF('EDT-2niveaux'!B43="LV","Langue vivante",IF('EDT-2niveaux'!B43="APC","APC",""))))))))))))))))))))))))))</f>
        <v/>
      </c>
      <c r="D39" s="14" t="str">
        <f t="shared" si="0"/>
        <v/>
      </c>
      <c r="E39" s="101">
        <f>'EDT-2niveaux'!C43</f>
        <v>0</v>
      </c>
      <c r="F39" s="14" t="str">
        <f>IF('EDT-2niveaux'!C43="O","FRANCAIS"&amp;CHAR(10)&amp;"Orthographe",IF('EDT-2niveaux'!C43="rec","RECREATION",IF('EDT-2niveaux'!C43="p","Pause méridienne",IF('EDT-2niveaux'!C43="G","FRANCAIS"&amp;CHAR(10)&amp;"Grammaire",IF('EDT-2niveaux'!C43="LC","FRANCAIS"&amp;CHAR(10)&amp;"Lect. et comp.de l'écrit",IF('EDT-2niveaux'!C43="M","MATHEMATIQUES",IF('EDT-2niveaux'!C43="CLA","FRANCAIS"&amp;CHAR(10)&amp;"Culture littéraire et artistiqueCulture litt. et art.",IF('EDT-2niveaux'!C43="F","FRANCAIS",IF('EDT-2niveaux'!C43="E","FRANCAIS"&amp;CHAR(10)&amp;"Ecriture",IF('EDT-2niveaux'!C43="L","FRANCAIS"&amp;CHAR(10)&amp;"Lexique",IF('EDT-2niveaux'!C43="LO","FRANCAIS"&amp;CHAR(10)&amp;"Langage oral",IF('EDT-2niveaux'!C43="CM","MATHEMATIQUES"&amp;CHAR(10)&amp;"Calcul mental",IF('EDT-2niveaux'!C43="EG","MATHEMATIQUES"&amp;CHAR(10)&amp;"Espace et Géométrie",IF('EDT-2niveaux'!C43="NC","MATHEMATIQUES"&amp;CHAR(10)&amp;"Nombres et calculs",IF('EDT-2niveaux'!C43="GM","MATHEMATIQUES"&amp;CHAR(10)&amp;"Grand. et mes.",IF('EDT-2niveaux'!C43="S","Sciences et technologie",IF('EDT-2niveaux'!C43="H","Histoire",IF('EDT-2niveaux'!C43="Geo","Géographie",IF('EDT-2niveaux'!C43="EMC","Enseig. mor. et civ.",IF('EDT-2niveaux'!C43="EPS","Educ. phys. et sportive",IF('EDT-2niveaux'!C43="EM","Educ. musicale",IF('EDT-2niveaux'!C43="AP","Arts plastiques",IF('EDT-2niveaux'!C43="HDA","Hist. des arts",IF('EDT-2niveaux'!C43="QM","Questionner le monde",IF('EDT-2niveaux'!C43="LV","Langue vivante",IF('EDT-2niveaux'!C43="APC","APC",""))))))))))))))))))))))))))</f>
        <v/>
      </c>
      <c r="G39" s="14" t="str">
        <f t="shared" si="1"/>
        <v/>
      </c>
      <c r="H39" s="101">
        <f>'EDT-2niveaux'!D43</f>
        <v>0</v>
      </c>
      <c r="I39" s="14" t="str">
        <f>IF('EDT-2niveaux'!D43="O","FRANCAIS"&amp;CHAR(10)&amp;"Orthographe",IF('EDT-2niveaux'!D43="rec","RECREATION",IF('EDT-2niveaux'!D43="p","Pause méridienne",IF('EDT-2niveaux'!D43="G","FRANCAIS"&amp;CHAR(10)&amp;"Grammaire",IF('EDT-2niveaux'!D43="LC","FRANCAIS"&amp;CHAR(10)&amp;"Lect. et comp.de l'écrit",IF('EDT-2niveaux'!D43="M","MATHEMATIQUES",IF('EDT-2niveaux'!D43="CLA","FRANCAIS"&amp;CHAR(10)&amp;"Culture litt. et art.",IF('EDT-2niveaux'!D43="F","FRANCAIS",IF('EDT-2niveaux'!D43="E","FRANCAIS"&amp;CHAR(10)&amp;"Ecriture",IF('EDT-2niveaux'!D43="L","FRANCAIS"&amp;CHAR(10)&amp;"Lexique",IF('EDT-2niveaux'!D43="LO","FRANCAIS"&amp;CHAR(10)&amp;"Langage oral",IF('EDT-2niveaux'!D43="CM","MATHEMATIQUES"&amp;CHAR(10)&amp;"Calcul mental",IF('EDT-2niveaux'!D43="EG","MATHEMATIQUES"&amp;CHAR(10)&amp;"Espace et Géométrie",IF('EDT-2niveaux'!D43="NC","MATHEMATIQUES"&amp;CHAR(10)&amp;"Nombres et calculs",IF('EDT-2niveaux'!D43="GM","MATHEMATIQUES"&amp;CHAR(10)&amp;"Grand. et mes.",IF('EDT-2niveaux'!D43="S","Sciences et technologie",IF('EDT-2niveaux'!D43="H","Histoire",IF('EDT-2niveaux'!D43="Geo","Géographie",IF('EDT-2niveaux'!D43="EMC","Enseig. mor. et civ.",IF('EDT-2niveaux'!D43="EPS","Educ. phys. et sportive",IF('EDT-2niveaux'!D43="EM","Educ. musicale",IF('EDT-2niveaux'!D43="AP","Arts plastiques",IF('EDT-2niveaux'!D43="HDA","Hist. des arts",IF('EDT-2niveaux'!D43="QM","Questionner le monde",IF('EDT-2niveaux'!D43="LV","Langue vivante",IF('EDT-2niveaux'!D43="APC","APC",""))))))))))))))))))))))))))</f>
        <v/>
      </c>
      <c r="J39" s="14" t="str">
        <f t="shared" si="2"/>
        <v/>
      </c>
      <c r="K39" s="101">
        <f>'EDT-2niveaux'!E43</f>
        <v>0</v>
      </c>
      <c r="L39" s="14" t="str">
        <f>IF('EDT-2niveaux'!E43="O","FRANCAIS"&amp;CHAR(10)&amp;"Orthographe",IF('EDT-2niveaux'!E43="rec","RECREATION",IF('EDT-2niveaux'!E43="p","Pause méridienne",IF('EDT-2niveaux'!E43="G","FRANCAIS"&amp;CHAR(10)&amp;"Grammaire",IF('EDT-2niveaux'!E43="LC","FRANCAIS"&amp;CHAR(10)&amp;"Lect. et comp.de l'écrit",IF('EDT-2niveaux'!E43="M","MATHEMATIQUES",IF('EDT-2niveaux'!E43="CLA","FRANCAIS"&amp;CHAR(10)&amp;"Culture litt. et art.",IF('EDT-2niveaux'!E43="F","FRANCAIS",IF('EDT-2niveaux'!E43="E","FRANCAIS"&amp;CHAR(10)&amp;"Ecriture",IF('EDT-2niveaux'!E43="L","FRANCAIS"&amp;CHAR(10)&amp;"Lexique",IF('EDT-2niveaux'!E43="LO","FRANCAIS"&amp;CHAR(10)&amp;"Langage oral",IF('EDT-2niveaux'!E43="CM","MATHEMATIQUES"&amp;CHAR(10)&amp;"Calcul mental",IF('EDT-2niveaux'!E43="EG","MATHEMATIQUES"&amp;CHAR(10)&amp;"Espace et Géométrie",IF('EDT-2niveaux'!E43="NC","MATHEMATIQUES"&amp;CHAR(10)&amp;"Nombres et calculs",IF('EDT-2niveaux'!E43="GM","MATHEMATIQUES"&amp;CHAR(10)&amp;"Grand. et mes.",IF('EDT-2niveaux'!E43="S","Sciences et technologie",IF('EDT-2niveaux'!E43="H","Histoire",IF('EDT-2niveaux'!E43="Geo","Géographie",IF('EDT-2niveaux'!E43="EMC","Enseig. mor. et civ.",IF('EDT-2niveaux'!E43="EPS","Educ. phys. et sportive",IF('EDT-2niveaux'!E43="EM","Educ. musicale",IF('EDT-2niveaux'!E43="AP","Arts plastiques",IF('EDT-2niveaux'!E43="HDA","Hist. des arts",IF('EDT-2niveaux'!E43="QM","Questionner le monde",IF('EDT-2niveaux'!E43="LV","Langue vivante",IF('EDT-2niveaux'!E43="APC","APC",""))))))))))))))))))))))))))</f>
        <v/>
      </c>
      <c r="M39" s="14" t="str">
        <f t="shared" si="3"/>
        <v/>
      </c>
      <c r="N39" s="101">
        <f>'EDT-2niveaux'!F43</f>
        <v>0</v>
      </c>
      <c r="O39" s="14" t="str">
        <f>IF('EDT-2niveaux'!F43="O","FRANCAIS"&amp;CHAR(10)&amp;"Orthographe",IF('EDT-2niveaux'!F43="rec","RECREATION",IF('EDT-2niveaux'!F43="p","Pause méridienne",IF('EDT-2niveaux'!F43="G","FRANCAIS"&amp;CHAR(10)&amp;"Grammaire",IF('EDT-2niveaux'!F43="LC","FRANCAIS"&amp;CHAR(10)&amp;"Lect. et comp.de l'écrit",IF('EDT-2niveaux'!F43="M","MATHEMATIQUES",IF('EDT-2niveaux'!F43="CLA","FRANCAIS"&amp;CHAR(10)&amp;"Culture litt. et art.",IF('EDT-2niveaux'!F43="F","FRANCAIS",IF('EDT-2niveaux'!F43="E","FRANCAIS"&amp;CHAR(10)&amp;"Ecriture",IF('EDT-2niveaux'!F43="L","FRANCAIS"&amp;CHAR(10)&amp;"Lexique",IF('EDT-2niveaux'!F43="LO","FRANCAIS"&amp;CHAR(10)&amp;"Langage oral",IF('EDT-2niveaux'!F43="CM","MATHEMATIQUES"&amp;CHAR(10)&amp;"Calcul mental",IF('EDT-2niveaux'!F43="EG","MATHEMATIQUES"&amp;CHAR(10)&amp;"Espace et Géométrie",IF('EDT-2niveaux'!F43="NC","MATHEMATIQUES"&amp;CHAR(10)&amp;"Nombres et calculs",IF('EDT-2niveaux'!F43="GM","MATHEMATIQUES"&amp;CHAR(10)&amp;"Grand. et mes.",IF('EDT-2niveaux'!F43="S","Sciences et technologie",IF('EDT-2niveaux'!F43="H","Histoire",IF('EDT-2niveaux'!F43="Geo","Géographie",IF('EDT-2niveaux'!F43="EMC","Enseig. mor. et civ.",IF('EDT-2niveaux'!F43="EPS","Educ. phys. et sportive",IF('EDT-2niveaux'!F43="EM","Educ. musicale",IF('EDT-2niveaux'!F43="AP","Arts plastiques",IF('EDT-2niveaux'!F43="HDA","Hist. des arts",IF('EDT-2niveaux'!F43="QM","Questionner le monde",IF('EDT-2niveaux'!F43="LV","Langue vivante",IF('EDT-2niveaux'!F43="APC","APC",""))))))))))))))))))))))))))</f>
        <v/>
      </c>
      <c r="P39" s="14" t="str">
        <f t="shared" si="4"/>
        <v/>
      </c>
      <c r="Q39" s="101">
        <f>'EDT-2niveaux'!G43</f>
        <v>0</v>
      </c>
      <c r="R39" s="14" t="str">
        <f>IF('EDT-2niveaux'!G43="O","FRANCAIS"&amp;CHAR(10)&amp;"Orthographe",IF('EDT-2niveaux'!G43="rec","RECREATION",IF('EDT-2niveaux'!G43="p","Pause méridienne",IF('EDT-2niveaux'!G43="G","FRANCAIS"&amp;CHAR(10)&amp;"Grammaire",IF('EDT-2niveaux'!G43="LC","FRANCAIS"&amp;CHAR(10)&amp;"Lect. et comp.de l'écrit",IF('EDT-2niveaux'!G43="M","MATHEMATIQUES",IF('EDT-2niveaux'!G43="CLA","FRANCAIS"&amp;CHAR(10)&amp;"Culture litt. et art.",IF('EDT-2niveaux'!G43="F","FRANCAIS",IF('EDT-2niveaux'!G43="E","FRANCAIS"&amp;CHAR(10)&amp;"Ecriture",IF('EDT-2niveaux'!G43="L","FRANCAIS"&amp;CHAR(10)&amp;"Lexique",IF('EDT-2niveaux'!G43="LO","FRANCAIS"&amp;CHAR(10)&amp;"Langage oral",IF('EDT-2niveaux'!G43="CM","MATHEMATIQUES"&amp;CHAR(10)&amp;"Calcul mental",IF('EDT-2niveaux'!G43="EG","MATHEMATIQUES"&amp;CHAR(10)&amp;"Espace et Géométrie",IF('EDT-2niveaux'!G43="NC","MATHEMATIQUES"&amp;CHAR(10)&amp;"Nombres et calculs",IF('EDT-2niveaux'!G43="GM","MATHEMATIQUES"&amp;CHAR(10)&amp;"Grand. et mes.",IF('EDT-2niveaux'!G43="S","Sciences et technologie",IF('EDT-2niveaux'!G43="H","Histoire",IF('EDT-2niveaux'!G43="Geo","Géographie",IF('EDT-2niveaux'!G43="EMC","Enseig. mor. et civ.",IF('EDT-2niveaux'!G43="EPS","Educ. phys. et sportive",IF('EDT-2niveaux'!G43="EM","Educ. musicale",IF('EDT-2niveaux'!G43="AP","Arts plastiques",IF('EDT-2niveaux'!G43="HDA","Hist. des arts",IF('EDT-2niveaux'!G43="QM","Questionner le monde",IF('EDT-2niveaux'!G43="LV","Langue vivante",IF('EDT-2niveaux'!G43="APC","APC",""))))))))))))))))))))))))))</f>
        <v/>
      </c>
      <c r="S39" s="148" t="str">
        <f t="shared" si="5"/>
        <v/>
      </c>
      <c r="T39" s="101">
        <f>'EDT-2niveaux'!H43</f>
        <v>0</v>
      </c>
      <c r="U39" s="14" t="str">
        <f>IF('EDT-2niveaux'!H43="O","FRANCAIS"&amp;CHAR(10)&amp;"Orthographe",IF('EDT-2niveaux'!H43="rec","RECREATION",IF('EDT-2niveaux'!H43="p","Pause méridienne",IF('EDT-2niveaux'!H43="G","FRANCAIS"&amp;CHAR(10)&amp;"Grammaire",IF('EDT-2niveaux'!H43="LC","FRANCAIS"&amp;CHAR(10)&amp;"Lect. et comp.de l'écrit",IF('EDT-2niveaux'!H43="M","MATHEMATIQUES",IF('EDT-2niveaux'!H43="CLA","FRANCAIS"&amp;CHAR(10)&amp;"Culture litt. et art.",IF('EDT-2niveaux'!H43="F","FRANCAIS",IF('EDT-2niveaux'!H43="E","FRANCAIS"&amp;CHAR(10)&amp;"Ecriture",IF('EDT-2niveaux'!H43="L","FRANCAIS"&amp;CHAR(10)&amp;"Lexique",IF('EDT-2niveaux'!H43="LO","FRANCAIS"&amp;CHAR(10)&amp;"Langage oral",IF('EDT-2niveaux'!H43="CM","MATHEMATIQUES"&amp;CHAR(10)&amp;"Calcul mental",IF('EDT-2niveaux'!H43="EG","MATHEMATIQUES"&amp;CHAR(10)&amp;"Espace et Géométrie",IF('EDT-2niveaux'!H43="NC","MATHEMATIQUES"&amp;CHAR(10)&amp;"Nombres et calculs",IF('EDT-2niveaux'!H43="GM","MATHEMATIQUES"&amp;CHAR(10)&amp;"Grand. et mes.",IF('EDT-2niveaux'!H43="S","Sciences et technologie",IF('EDT-2niveaux'!H43="H","Histoire",IF('EDT-2niveaux'!H43="Geo","Géographie",IF('EDT-2niveaux'!H43="EMC","Enseig. mor. et civ.",IF('EDT-2niveaux'!H43="EPS","Educ. phys. et sportive",IF('EDT-2niveaux'!H43="EM","Educ. musicale",IF('EDT-2niveaux'!H43="AP","Arts plastiques",IF('EDT-2niveaux'!H43="HDA","Hist. des arts",IF('EDT-2niveaux'!H43="QM","Questionner le monde",IF('EDT-2niveaux'!H43="LV","Langue vivante",IF('EDT-2niveaux'!H43="APC","APC",""))))))))))))))))))))))))))</f>
        <v/>
      </c>
      <c r="V39" s="14" t="str">
        <f t="shared" si="6"/>
        <v/>
      </c>
      <c r="W39" s="101">
        <f>'EDT-2niveaux'!I43</f>
        <v>0</v>
      </c>
      <c r="X39" s="14" t="str">
        <f>IF('EDT-2niveaux'!I43="O","FRANCAIS"&amp;CHAR(10)&amp;"Orthographe",IF('EDT-2niveaux'!I43="rec","RECREATION",IF('EDT-2niveaux'!I43="p","Pause méridienne",IF('EDT-2niveaux'!I43="G","FRANCAIS"&amp;CHAR(10)&amp;"Grammaire",IF('EDT-2niveaux'!I43="LC","FRANCAIS"&amp;CHAR(10)&amp;"Lect. et comp.de l'écrit",IF('EDT-2niveaux'!I43="M","MATHEMATIQUES",IF('EDT-2niveaux'!I43="CLA","FRANCAIS"&amp;CHAR(10)&amp;"Culture litt. et art.",IF('EDT-2niveaux'!I43="F","FRANCAIS",IF('EDT-2niveaux'!I43="E","FRANCAIS"&amp;CHAR(10)&amp;"Ecriture",IF('EDT-2niveaux'!I43="L","FRANCAIS"&amp;CHAR(10)&amp;"Lexique",IF('EDT-2niveaux'!I43="LO","FRANCAIS"&amp;CHAR(10)&amp;"Langage oral",IF('EDT-2niveaux'!I43="CM","MATHEMATIQUES"&amp;CHAR(10)&amp;"Calcul mental",IF('EDT-2niveaux'!I43="EG","MATHEMATIQUES"&amp;CHAR(10)&amp;"Espace et Géométrie",IF('EDT-2niveaux'!I43="NC","MATHEMATIQUES"&amp;CHAR(10)&amp;"Nombres et calculs",IF('EDT-2niveaux'!I43="GM","MATHEMATIQUES"&amp;CHAR(10)&amp;"Grand. et mes.",IF('EDT-2niveaux'!I43="S","Sciences et technologie",IF('EDT-2niveaux'!I43="H","Histoire",IF('EDT-2niveaux'!I43="Geo","Géographie",IF('EDT-2niveaux'!I43="EMC","Enseig. mor. et civ.",IF('EDT-2niveaux'!I43="EPS","Educ. phys. et sportive",IF('EDT-2niveaux'!I43="EM","Educ. musicale",IF('EDT-2niveaux'!I43="AP","Arts plastiques",IF('EDT-2niveaux'!I43="HDA","Hist. des arts",IF('EDT-2niveaux'!I43="QM","Questionner le monde",IF('EDT-2niveaux'!I43="LV","Langue vivante",IF('EDT-2niveaux'!I43="APC","APC",""))))))))))))))))))))))))))</f>
        <v/>
      </c>
      <c r="Y39" s="14" t="str">
        <f t="shared" si="7"/>
        <v/>
      </c>
      <c r="Z39" s="101">
        <f>'EDT-2niveaux'!J43</f>
        <v>0</v>
      </c>
      <c r="AA39" s="14" t="str">
        <f>IF('EDT-2niveaux'!J43="O","FRANCAIS"&amp;CHAR(10)&amp;"Orthographe",IF('EDT-2niveaux'!J43="rec","RECREATION",IF('EDT-2niveaux'!J43="p","Pause méridienne",IF('EDT-2niveaux'!J43="G","FRANCAIS"&amp;CHAR(10)&amp;"Grammaire",IF('EDT-2niveaux'!J43="LC","FRANCAIS"&amp;CHAR(10)&amp;"Lect. et comp.de l'écrit",IF('EDT-2niveaux'!J43="M","MATHEMATIQUES",IF('EDT-2niveaux'!J43="CLA","FRANCAIS"&amp;CHAR(10)&amp;"Culture littéraire et artistiqueCulture litt. et art.",IF('EDT-2niveaux'!J43="F","FRANCAIS",IF('EDT-2niveaux'!J43="E","FRANCAIS"&amp;CHAR(10)&amp;"Ecriture",IF('EDT-2niveaux'!J43="L","FRANCAIS"&amp;CHAR(10)&amp;"Lexique",IF('EDT-2niveaux'!J43="LO","FRANCAIS"&amp;CHAR(10)&amp;"Langage oral",IF('EDT-2niveaux'!J43="CM","MATHEMATIQUES"&amp;CHAR(10)&amp;"Calcul mental",IF('EDT-2niveaux'!J43="EG","MATHEMATIQUES"&amp;CHAR(10)&amp;"Espace et Géométrie",IF('EDT-2niveaux'!J43="NC","MATHEMATIQUES"&amp;CHAR(10)&amp;"Nombres et calculs",IF('EDT-2niveaux'!J43="GM","MATHEMATIQUES"&amp;CHAR(10)&amp;"Grand. et mes.",IF('EDT-2niveaux'!J43="S","Sciences et technologie",IF('EDT-2niveaux'!J43="H","Histoire",IF('EDT-2niveaux'!J43="Geo","Géographie",IF('EDT-2niveaux'!J43="EMC","Enseig. mor. et civ.",IF('EDT-2niveaux'!J43="EPS","Educ. phys. et sportive",IF('EDT-2niveaux'!J43="EM","Educ. musicale",IF('EDT-2niveaux'!J43="AP","Arts plastiques",IF('EDT-2niveaux'!J43="HDA","Hist. des arts",IF('EDT-2niveaux'!J43="QM","Questionner le monde",IF('EDT-2niveaux'!J43="LV","Langue vivante",IF('EDT-2niveaux'!J43="APC","APC",""))))))))))))))))))))))))))</f>
        <v/>
      </c>
      <c r="AB39" s="49" t="str">
        <f t="shared" si="8"/>
        <v/>
      </c>
      <c r="AC39" s="101">
        <f>'EDT-2niveaux'!K43</f>
        <v>0</v>
      </c>
      <c r="AD39" s="14" t="str">
        <f>IF('EDT-2niveaux'!K43="O","FRANCAIS"&amp;CHAR(10)&amp;"Orthographe",IF('EDT-2niveaux'!K43="rec","RECREATION",IF('EDT-2niveaux'!K43="p","Pause méridienne",IF('EDT-2niveaux'!K43="G","FRANCAIS"&amp;CHAR(10)&amp;"Grammaire",IF('EDT-2niveaux'!K43="LC","FRANCAIS"&amp;CHAR(10)&amp;"Lect. et comp.de l'écrit",IF('EDT-2niveaux'!K43="M","MATHEMATIQUES",IF('EDT-2niveaux'!K43="CLA","FRANCAIS"&amp;CHAR(10)&amp;"Culture litt. et art.",IF('EDT-2niveaux'!K43="F","FRANCAIS",IF('EDT-2niveaux'!K43="E","FRANCAIS"&amp;CHAR(10)&amp;"Ecriture",IF('EDT-2niveaux'!K43="L","FRANCAIS"&amp;CHAR(10)&amp;"Lexique",IF('EDT-2niveaux'!K43="LO","FRANCAIS"&amp;CHAR(10)&amp;"Langage oral",IF('EDT-2niveaux'!K43="CM","MATHEMATIQUES"&amp;CHAR(10)&amp;"Calcul mental",IF('EDT-2niveaux'!K43="EG","MATHEMATIQUES"&amp;CHAR(10)&amp;"Espace et Géométrie",IF('EDT-2niveaux'!K43="NC","MATHEMATIQUES"&amp;CHAR(10)&amp;"Nombres et calculs",IF('EDT-2niveaux'!K43="GM","MATHEMATIQUES"&amp;CHAR(10)&amp;"Grand. et mes.",IF('EDT-2niveaux'!K43="S","Sciences et technologie",IF('EDT-2niveaux'!K43="H","Histoire",IF('EDT-2niveaux'!K43="Geo","Géographie",IF('EDT-2niveaux'!K43="EMC","Enseig. mor. et civ.",IF('EDT-2niveaux'!K43="EPS","Educ. phys. et sportive",IF('EDT-2niveaux'!K43="EM","Educ. musicale",IF('EDT-2niveaux'!K43="AP","Arts plastiques",IF('EDT-2niveaux'!K43="HDA","Hist. des arts",IF('EDT-2niveaux'!K43="QM","Questionner le monde",IF('EDT-2niveaux'!K43="LV","Langue vivante",IF('EDT-2niveaux'!K43="APC","APC",""))))))))))))))))))))))))))</f>
        <v/>
      </c>
      <c r="AE39" s="49" t="str">
        <f t="shared" si="9"/>
        <v/>
      </c>
      <c r="AG39" s="45"/>
      <c r="AH39" s="3"/>
      <c r="AI39" s="3"/>
      <c r="AJ39" s="3"/>
      <c r="AK39" s="3"/>
      <c r="AL39" s="3"/>
      <c r="AM39" s="56"/>
      <c r="AN39" s="56"/>
      <c r="AO39" s="56"/>
      <c r="AP39" s="56"/>
      <c r="AQ39" s="56"/>
      <c r="AR39" s="56"/>
      <c r="AS39" s="52"/>
    </row>
    <row r="40" spans="1:45" x14ac:dyDescent="0.3">
      <c r="A40" s="4" t="e">
        <f>IF('POUR COMMENCER'!$E$14&gt;=A39,A39+'POUR COMMENCER'!$H$29,"")</f>
        <v>#VALUE!</v>
      </c>
      <c r="B40" s="101">
        <f>'EDT-2niveaux'!B44</f>
        <v>0</v>
      </c>
      <c r="C40" s="14" t="str">
        <f>IF('EDT-2niveaux'!B44="O","FRANCAIS"&amp;CHAR(10)&amp;"Orthographe",IF('EDT-2niveaux'!B44="rec","RECREATION",IF('EDT-2niveaux'!B44="p","Pause méridienne",IF('EDT-2niveaux'!B44="G","FRANCAIS"&amp;CHAR(10)&amp;"Grammaire",IF('EDT-2niveaux'!B44="LC","FRANCAIS"&amp;CHAR(10)&amp;"Lect. et comp.de l'écrit",IF('EDT-2niveaux'!B44="M","MATHEMATIQUES",IF('EDT-2niveaux'!B44="CLA","FRANCAIS"&amp;CHAR(10)&amp;"Culture litt. et art.",IF('EDT-2niveaux'!B44="F","FRANCAIS",IF('EDT-2niveaux'!B44="E","FRANCAIS"&amp;CHAR(10)&amp;"Ecriture",IF('EDT-2niveaux'!B44="L","FRANCAIS"&amp;CHAR(10)&amp;"Lexique",IF('EDT-2niveaux'!B44="LO","FRANCAIS"&amp;CHAR(10)&amp;"Langage oral",IF('EDT-2niveaux'!B44="CM","MATHEMATIQUES"&amp;CHAR(10)&amp;"Calcul mental",IF('EDT-2niveaux'!B44="EG","MATHEMATIQUES"&amp;CHAR(10)&amp;"Espace et Géométrie",IF('EDT-2niveaux'!B44="NC","MATHEMATIQUES"&amp;CHAR(10)&amp;"Nombres et calculs",IF('EDT-2niveaux'!B44="GM","MATHEMATIQUES"&amp;CHAR(10)&amp;"Grand. et mes.",IF('EDT-2niveaux'!B44="S","Sciences et technologie",IF('EDT-2niveaux'!B44="H","Histoire",IF('EDT-2niveaux'!B44="Geo","Géographie",IF('EDT-2niveaux'!B44="EMC","Enseig. mor. et civ.",IF('EDT-2niveaux'!B44="EPS","Educ. phys. et sportive",IF('EDT-2niveaux'!B44="EM","Educ. musicale",IF('EDT-2niveaux'!B44="AP","Arts plastiques",IF('EDT-2niveaux'!B44="HDA","Hist. des arts",IF('EDT-2niveaux'!B44="QM","Questionner le monde",IF('EDT-2niveaux'!B44="LV","Langue vivante",IF('EDT-2niveaux'!B44="APC","APC",""))))))))))))))))))))))))))</f>
        <v/>
      </c>
      <c r="D40" s="14" t="str">
        <f t="shared" si="0"/>
        <v/>
      </c>
      <c r="E40" s="101">
        <f>'EDT-2niveaux'!C44</f>
        <v>0</v>
      </c>
      <c r="F40" s="14" t="str">
        <f>IF('EDT-2niveaux'!C44="O","FRANCAIS"&amp;CHAR(10)&amp;"Orthographe",IF('EDT-2niveaux'!C44="rec","RECREATION",IF('EDT-2niveaux'!C44="p","Pause méridienne",IF('EDT-2niveaux'!C44="G","FRANCAIS"&amp;CHAR(10)&amp;"Grammaire",IF('EDT-2niveaux'!C44="LC","FRANCAIS"&amp;CHAR(10)&amp;"Lect. et comp.de l'écrit",IF('EDT-2niveaux'!C44="M","MATHEMATIQUES",IF('EDT-2niveaux'!C44="CLA","FRANCAIS"&amp;CHAR(10)&amp;"Culture littéraire et artistiqueCulture litt. et art.",IF('EDT-2niveaux'!C44="F","FRANCAIS",IF('EDT-2niveaux'!C44="E","FRANCAIS"&amp;CHAR(10)&amp;"Ecriture",IF('EDT-2niveaux'!C44="L","FRANCAIS"&amp;CHAR(10)&amp;"Lexique",IF('EDT-2niveaux'!C44="LO","FRANCAIS"&amp;CHAR(10)&amp;"Langage oral",IF('EDT-2niveaux'!C44="CM","MATHEMATIQUES"&amp;CHAR(10)&amp;"Calcul mental",IF('EDT-2niveaux'!C44="EG","MATHEMATIQUES"&amp;CHAR(10)&amp;"Espace et Géométrie",IF('EDT-2niveaux'!C44="NC","MATHEMATIQUES"&amp;CHAR(10)&amp;"Nombres et calculs",IF('EDT-2niveaux'!C44="GM","MATHEMATIQUES"&amp;CHAR(10)&amp;"Grand. et mes.",IF('EDT-2niveaux'!C44="S","Sciences et technologie",IF('EDT-2niveaux'!C44="H","Histoire",IF('EDT-2niveaux'!C44="Geo","Géographie",IF('EDT-2niveaux'!C44="EMC","Enseig. mor. et civ.",IF('EDT-2niveaux'!C44="EPS","Educ. phys. et sportive",IF('EDT-2niveaux'!C44="EM","Educ. musicale",IF('EDT-2niveaux'!C44="AP","Arts plastiques",IF('EDT-2niveaux'!C44="HDA","Hist. des arts",IF('EDT-2niveaux'!C44="QM","Questionner le monde",IF('EDT-2niveaux'!C44="LV","Langue vivante",IF('EDT-2niveaux'!C44="APC","APC",""))))))))))))))))))))))))))</f>
        <v/>
      </c>
      <c r="G40" s="14" t="str">
        <f t="shared" si="1"/>
        <v/>
      </c>
      <c r="H40" s="101">
        <f>'EDT-2niveaux'!D44</f>
        <v>0</v>
      </c>
      <c r="I40" s="14" t="str">
        <f>IF('EDT-2niveaux'!D44="O","FRANCAIS"&amp;CHAR(10)&amp;"Orthographe",IF('EDT-2niveaux'!D44="rec","RECREATION",IF('EDT-2niveaux'!D44="p","Pause méridienne",IF('EDT-2niveaux'!D44="G","FRANCAIS"&amp;CHAR(10)&amp;"Grammaire",IF('EDT-2niveaux'!D44="LC","FRANCAIS"&amp;CHAR(10)&amp;"Lect. et comp.de l'écrit",IF('EDT-2niveaux'!D44="M","MATHEMATIQUES",IF('EDT-2niveaux'!D44="CLA","FRANCAIS"&amp;CHAR(10)&amp;"Culture litt. et art.",IF('EDT-2niveaux'!D44="F","FRANCAIS",IF('EDT-2niveaux'!D44="E","FRANCAIS"&amp;CHAR(10)&amp;"Ecriture",IF('EDT-2niveaux'!D44="L","FRANCAIS"&amp;CHAR(10)&amp;"Lexique",IF('EDT-2niveaux'!D44="LO","FRANCAIS"&amp;CHAR(10)&amp;"Langage oral",IF('EDT-2niveaux'!D44="CM","MATHEMATIQUES"&amp;CHAR(10)&amp;"Calcul mental",IF('EDT-2niveaux'!D44="EG","MATHEMATIQUES"&amp;CHAR(10)&amp;"Espace et Géométrie",IF('EDT-2niveaux'!D44="NC","MATHEMATIQUES"&amp;CHAR(10)&amp;"Nombres et calculs",IF('EDT-2niveaux'!D44="GM","MATHEMATIQUES"&amp;CHAR(10)&amp;"Grand. et mes.",IF('EDT-2niveaux'!D44="S","Sciences et technologie",IF('EDT-2niveaux'!D44="H","Histoire",IF('EDT-2niveaux'!D44="Geo","Géographie",IF('EDT-2niveaux'!D44="EMC","Enseig. mor. et civ.",IF('EDT-2niveaux'!D44="EPS","Educ. phys. et sportive",IF('EDT-2niveaux'!D44="EM","Educ. musicale",IF('EDT-2niveaux'!D44="AP","Arts plastiques",IF('EDT-2niveaux'!D44="HDA","Hist. des arts",IF('EDT-2niveaux'!D44="QM","Questionner le monde",IF('EDT-2niveaux'!D44="LV","Langue vivante",IF('EDT-2niveaux'!D44="APC","APC",""))))))))))))))))))))))))))</f>
        <v/>
      </c>
      <c r="J40" s="14" t="str">
        <f t="shared" si="2"/>
        <v/>
      </c>
      <c r="K40" s="101">
        <f>'EDT-2niveaux'!E44</f>
        <v>0</v>
      </c>
      <c r="L40" s="14" t="str">
        <f>IF('EDT-2niveaux'!E44="O","FRANCAIS"&amp;CHAR(10)&amp;"Orthographe",IF('EDT-2niveaux'!E44="rec","RECREATION",IF('EDT-2niveaux'!E44="p","Pause méridienne",IF('EDT-2niveaux'!E44="G","FRANCAIS"&amp;CHAR(10)&amp;"Grammaire",IF('EDT-2niveaux'!E44="LC","FRANCAIS"&amp;CHAR(10)&amp;"Lect. et comp.de l'écrit",IF('EDT-2niveaux'!E44="M","MATHEMATIQUES",IF('EDT-2niveaux'!E44="CLA","FRANCAIS"&amp;CHAR(10)&amp;"Culture litt. et art.",IF('EDT-2niveaux'!E44="F","FRANCAIS",IF('EDT-2niveaux'!E44="E","FRANCAIS"&amp;CHAR(10)&amp;"Ecriture",IF('EDT-2niveaux'!E44="L","FRANCAIS"&amp;CHAR(10)&amp;"Lexique",IF('EDT-2niveaux'!E44="LO","FRANCAIS"&amp;CHAR(10)&amp;"Langage oral",IF('EDT-2niveaux'!E44="CM","MATHEMATIQUES"&amp;CHAR(10)&amp;"Calcul mental",IF('EDT-2niveaux'!E44="EG","MATHEMATIQUES"&amp;CHAR(10)&amp;"Espace et Géométrie",IF('EDT-2niveaux'!E44="NC","MATHEMATIQUES"&amp;CHAR(10)&amp;"Nombres et calculs",IF('EDT-2niveaux'!E44="GM","MATHEMATIQUES"&amp;CHAR(10)&amp;"Grand. et mes.",IF('EDT-2niveaux'!E44="S","Sciences et technologie",IF('EDT-2niveaux'!E44="H","Histoire",IF('EDT-2niveaux'!E44="Geo","Géographie",IF('EDT-2niveaux'!E44="EMC","Enseig. mor. et civ.",IF('EDT-2niveaux'!E44="EPS","Educ. phys. et sportive",IF('EDT-2niveaux'!E44="EM","Educ. musicale",IF('EDT-2niveaux'!E44="AP","Arts plastiques",IF('EDT-2niveaux'!E44="HDA","Hist. des arts",IF('EDT-2niveaux'!E44="QM","Questionner le monde",IF('EDT-2niveaux'!E44="LV","Langue vivante",IF('EDT-2niveaux'!E44="APC","APC",""))))))))))))))))))))))))))</f>
        <v/>
      </c>
      <c r="M40" s="14" t="str">
        <f t="shared" si="3"/>
        <v/>
      </c>
      <c r="N40" s="101">
        <f>'EDT-2niveaux'!F44</f>
        <v>0</v>
      </c>
      <c r="O40" s="14" t="str">
        <f>IF('EDT-2niveaux'!F44="O","FRANCAIS"&amp;CHAR(10)&amp;"Orthographe",IF('EDT-2niveaux'!F44="rec","RECREATION",IF('EDT-2niveaux'!F44="p","Pause méridienne",IF('EDT-2niveaux'!F44="G","FRANCAIS"&amp;CHAR(10)&amp;"Grammaire",IF('EDT-2niveaux'!F44="LC","FRANCAIS"&amp;CHAR(10)&amp;"Lect. et comp.de l'écrit",IF('EDT-2niveaux'!F44="M","MATHEMATIQUES",IF('EDT-2niveaux'!F44="CLA","FRANCAIS"&amp;CHAR(10)&amp;"Culture litt. et art.",IF('EDT-2niveaux'!F44="F","FRANCAIS",IF('EDT-2niveaux'!F44="E","FRANCAIS"&amp;CHAR(10)&amp;"Ecriture",IF('EDT-2niveaux'!F44="L","FRANCAIS"&amp;CHAR(10)&amp;"Lexique",IF('EDT-2niveaux'!F44="LO","FRANCAIS"&amp;CHAR(10)&amp;"Langage oral",IF('EDT-2niveaux'!F44="CM","MATHEMATIQUES"&amp;CHAR(10)&amp;"Calcul mental",IF('EDT-2niveaux'!F44="EG","MATHEMATIQUES"&amp;CHAR(10)&amp;"Espace et Géométrie",IF('EDT-2niveaux'!F44="NC","MATHEMATIQUES"&amp;CHAR(10)&amp;"Nombres et calculs",IF('EDT-2niveaux'!F44="GM","MATHEMATIQUES"&amp;CHAR(10)&amp;"Grand. et mes.",IF('EDT-2niveaux'!F44="S","Sciences et technologie",IF('EDT-2niveaux'!F44="H","Histoire",IF('EDT-2niveaux'!F44="Geo","Géographie",IF('EDT-2niveaux'!F44="EMC","Enseig. mor. et civ.",IF('EDT-2niveaux'!F44="EPS","Educ. phys. et sportive",IF('EDT-2niveaux'!F44="EM","Educ. musicale",IF('EDT-2niveaux'!F44="AP","Arts plastiques",IF('EDT-2niveaux'!F44="HDA","Hist. des arts",IF('EDT-2niveaux'!F44="QM","Questionner le monde",IF('EDT-2niveaux'!F44="LV","Langue vivante",IF('EDT-2niveaux'!F44="APC","APC",""))))))))))))))))))))))))))</f>
        <v/>
      </c>
      <c r="P40" s="14" t="str">
        <f t="shared" si="4"/>
        <v/>
      </c>
      <c r="Q40" s="101">
        <f>'EDT-2niveaux'!G44</f>
        <v>0</v>
      </c>
      <c r="R40" s="14" t="str">
        <f>IF('EDT-2niveaux'!G44="O","FRANCAIS"&amp;CHAR(10)&amp;"Orthographe",IF('EDT-2niveaux'!G44="rec","RECREATION",IF('EDT-2niveaux'!G44="p","Pause méridienne",IF('EDT-2niveaux'!G44="G","FRANCAIS"&amp;CHAR(10)&amp;"Grammaire",IF('EDT-2niveaux'!G44="LC","FRANCAIS"&amp;CHAR(10)&amp;"Lect. et comp.de l'écrit",IF('EDT-2niveaux'!G44="M","MATHEMATIQUES",IF('EDT-2niveaux'!G44="CLA","FRANCAIS"&amp;CHAR(10)&amp;"Culture litt. et art.",IF('EDT-2niveaux'!G44="F","FRANCAIS",IF('EDT-2niveaux'!G44="E","FRANCAIS"&amp;CHAR(10)&amp;"Ecriture",IF('EDT-2niveaux'!G44="L","FRANCAIS"&amp;CHAR(10)&amp;"Lexique",IF('EDT-2niveaux'!G44="LO","FRANCAIS"&amp;CHAR(10)&amp;"Langage oral",IF('EDT-2niveaux'!G44="CM","MATHEMATIQUES"&amp;CHAR(10)&amp;"Calcul mental",IF('EDT-2niveaux'!G44="EG","MATHEMATIQUES"&amp;CHAR(10)&amp;"Espace et Géométrie",IF('EDT-2niveaux'!G44="NC","MATHEMATIQUES"&amp;CHAR(10)&amp;"Nombres et calculs",IF('EDT-2niveaux'!G44="GM","MATHEMATIQUES"&amp;CHAR(10)&amp;"Grand. et mes.",IF('EDT-2niveaux'!G44="S","Sciences et technologie",IF('EDT-2niveaux'!G44="H","Histoire",IF('EDT-2niveaux'!G44="Geo","Géographie",IF('EDT-2niveaux'!G44="EMC","Enseig. mor. et civ.",IF('EDT-2niveaux'!G44="EPS","Educ. phys. et sportive",IF('EDT-2niveaux'!G44="EM","Educ. musicale",IF('EDT-2niveaux'!G44="AP","Arts plastiques",IF('EDT-2niveaux'!G44="HDA","Hist. des arts",IF('EDT-2niveaux'!G44="QM","Questionner le monde",IF('EDT-2niveaux'!G44="LV","Langue vivante",IF('EDT-2niveaux'!G44="APC","APC",""))))))))))))))))))))))))))</f>
        <v/>
      </c>
      <c r="S40" s="148" t="str">
        <f t="shared" si="5"/>
        <v/>
      </c>
      <c r="T40" s="101">
        <f>'EDT-2niveaux'!H44</f>
        <v>0</v>
      </c>
      <c r="U40" s="14" t="str">
        <f>IF('EDT-2niveaux'!H44="O","FRANCAIS"&amp;CHAR(10)&amp;"Orthographe",IF('EDT-2niveaux'!H44="rec","RECREATION",IF('EDT-2niveaux'!H44="p","Pause méridienne",IF('EDT-2niveaux'!H44="G","FRANCAIS"&amp;CHAR(10)&amp;"Grammaire",IF('EDT-2niveaux'!H44="LC","FRANCAIS"&amp;CHAR(10)&amp;"Lect. et comp.de l'écrit",IF('EDT-2niveaux'!H44="M","MATHEMATIQUES",IF('EDT-2niveaux'!H44="CLA","FRANCAIS"&amp;CHAR(10)&amp;"Culture litt. et art.",IF('EDT-2niveaux'!H44="F","FRANCAIS",IF('EDT-2niveaux'!H44="E","FRANCAIS"&amp;CHAR(10)&amp;"Ecriture",IF('EDT-2niveaux'!H44="L","FRANCAIS"&amp;CHAR(10)&amp;"Lexique",IF('EDT-2niveaux'!H44="LO","FRANCAIS"&amp;CHAR(10)&amp;"Langage oral",IF('EDT-2niveaux'!H44="CM","MATHEMATIQUES"&amp;CHAR(10)&amp;"Calcul mental",IF('EDT-2niveaux'!H44="EG","MATHEMATIQUES"&amp;CHAR(10)&amp;"Espace et Géométrie",IF('EDT-2niveaux'!H44="NC","MATHEMATIQUES"&amp;CHAR(10)&amp;"Nombres et calculs",IF('EDT-2niveaux'!H44="GM","MATHEMATIQUES"&amp;CHAR(10)&amp;"Grand. et mes.",IF('EDT-2niveaux'!H44="S","Sciences et technologie",IF('EDT-2niveaux'!H44="H","Histoire",IF('EDT-2niveaux'!H44="Geo","Géographie",IF('EDT-2niveaux'!H44="EMC","Enseig. mor. et civ.",IF('EDT-2niveaux'!H44="EPS","Educ. phys. et sportive",IF('EDT-2niveaux'!H44="EM","Educ. musicale",IF('EDT-2niveaux'!H44="AP","Arts plastiques",IF('EDT-2niveaux'!H44="HDA","Hist. des arts",IF('EDT-2niveaux'!H44="QM","Questionner le monde",IF('EDT-2niveaux'!H44="LV","Langue vivante",IF('EDT-2niveaux'!H44="APC","APC",""))))))))))))))))))))))))))</f>
        <v/>
      </c>
      <c r="V40" s="14" t="str">
        <f t="shared" si="6"/>
        <v/>
      </c>
      <c r="W40" s="101">
        <f>'EDT-2niveaux'!I44</f>
        <v>0</v>
      </c>
      <c r="X40" s="14" t="str">
        <f>IF('EDT-2niveaux'!I44="O","FRANCAIS"&amp;CHAR(10)&amp;"Orthographe",IF('EDT-2niveaux'!I44="rec","RECREATION",IF('EDT-2niveaux'!I44="p","Pause méridienne",IF('EDT-2niveaux'!I44="G","FRANCAIS"&amp;CHAR(10)&amp;"Grammaire",IF('EDT-2niveaux'!I44="LC","FRANCAIS"&amp;CHAR(10)&amp;"Lect. et comp.de l'écrit",IF('EDT-2niveaux'!I44="M","MATHEMATIQUES",IF('EDT-2niveaux'!I44="CLA","FRANCAIS"&amp;CHAR(10)&amp;"Culture litt. et art.",IF('EDT-2niveaux'!I44="F","FRANCAIS",IF('EDT-2niveaux'!I44="E","FRANCAIS"&amp;CHAR(10)&amp;"Ecriture",IF('EDT-2niveaux'!I44="L","FRANCAIS"&amp;CHAR(10)&amp;"Lexique",IF('EDT-2niveaux'!I44="LO","FRANCAIS"&amp;CHAR(10)&amp;"Langage oral",IF('EDT-2niveaux'!I44="CM","MATHEMATIQUES"&amp;CHAR(10)&amp;"Calcul mental",IF('EDT-2niveaux'!I44="EG","MATHEMATIQUES"&amp;CHAR(10)&amp;"Espace et Géométrie",IF('EDT-2niveaux'!I44="NC","MATHEMATIQUES"&amp;CHAR(10)&amp;"Nombres et calculs",IF('EDT-2niveaux'!I44="GM","MATHEMATIQUES"&amp;CHAR(10)&amp;"Grand. et mes.",IF('EDT-2niveaux'!I44="S","Sciences et technologie",IF('EDT-2niveaux'!I44="H","Histoire",IF('EDT-2niveaux'!I44="Geo","Géographie",IF('EDT-2niveaux'!I44="EMC","Enseig. mor. et civ.",IF('EDT-2niveaux'!I44="EPS","Educ. phys. et sportive",IF('EDT-2niveaux'!I44="EM","Educ. musicale",IF('EDT-2niveaux'!I44="AP","Arts plastiques",IF('EDT-2niveaux'!I44="HDA","Hist. des arts",IF('EDT-2niveaux'!I44="QM","Questionner le monde",IF('EDT-2niveaux'!I44="LV","Langue vivante",IF('EDT-2niveaux'!I44="APC","APC",""))))))))))))))))))))))))))</f>
        <v/>
      </c>
      <c r="Y40" s="14" t="str">
        <f t="shared" si="7"/>
        <v/>
      </c>
      <c r="Z40" s="101">
        <f>'EDT-2niveaux'!J44</f>
        <v>0</v>
      </c>
      <c r="AA40" s="14" t="str">
        <f>IF('EDT-2niveaux'!J44="O","FRANCAIS"&amp;CHAR(10)&amp;"Orthographe",IF('EDT-2niveaux'!J44="rec","RECREATION",IF('EDT-2niveaux'!J44="p","Pause méridienne",IF('EDT-2niveaux'!J44="G","FRANCAIS"&amp;CHAR(10)&amp;"Grammaire",IF('EDT-2niveaux'!J44="LC","FRANCAIS"&amp;CHAR(10)&amp;"Lect. et comp.de l'écrit",IF('EDT-2niveaux'!J44="M","MATHEMATIQUES",IF('EDT-2niveaux'!J44="CLA","FRANCAIS"&amp;CHAR(10)&amp;"Culture littéraire et artistiqueCulture litt. et art.",IF('EDT-2niveaux'!J44="F","FRANCAIS",IF('EDT-2niveaux'!J44="E","FRANCAIS"&amp;CHAR(10)&amp;"Ecriture",IF('EDT-2niveaux'!J44="L","FRANCAIS"&amp;CHAR(10)&amp;"Lexique",IF('EDT-2niveaux'!J44="LO","FRANCAIS"&amp;CHAR(10)&amp;"Langage oral",IF('EDT-2niveaux'!J44="CM","MATHEMATIQUES"&amp;CHAR(10)&amp;"Calcul mental",IF('EDT-2niveaux'!J44="EG","MATHEMATIQUES"&amp;CHAR(10)&amp;"Espace et Géométrie",IF('EDT-2niveaux'!J44="NC","MATHEMATIQUES"&amp;CHAR(10)&amp;"Nombres et calculs",IF('EDT-2niveaux'!J44="GM","MATHEMATIQUES"&amp;CHAR(10)&amp;"Grand. et mes.",IF('EDT-2niveaux'!J44="S","Sciences et technologie",IF('EDT-2niveaux'!J44="H","Histoire",IF('EDT-2niveaux'!J44="Geo","Géographie",IF('EDT-2niveaux'!J44="EMC","Enseig. mor. et civ.",IF('EDT-2niveaux'!J44="EPS","Educ. phys. et sportive",IF('EDT-2niveaux'!J44="EM","Educ. musicale",IF('EDT-2niveaux'!J44="AP","Arts plastiques",IF('EDT-2niveaux'!J44="HDA","Hist. des arts",IF('EDT-2niveaux'!J44="QM","Questionner le monde",IF('EDT-2niveaux'!J44="LV","Langue vivante",IF('EDT-2niveaux'!J44="APC","APC",""))))))))))))))))))))))))))</f>
        <v/>
      </c>
      <c r="AB40" s="49" t="str">
        <f t="shared" si="8"/>
        <v/>
      </c>
      <c r="AC40" s="101">
        <f>'EDT-2niveaux'!K44</f>
        <v>0</v>
      </c>
      <c r="AD40" s="14" t="str">
        <f>IF('EDT-2niveaux'!K44="O","FRANCAIS"&amp;CHAR(10)&amp;"Orthographe",IF('EDT-2niveaux'!K44="rec","RECREATION",IF('EDT-2niveaux'!K44="p","Pause méridienne",IF('EDT-2niveaux'!K44="G","FRANCAIS"&amp;CHAR(10)&amp;"Grammaire",IF('EDT-2niveaux'!K44="LC","FRANCAIS"&amp;CHAR(10)&amp;"Lect. et comp.de l'écrit",IF('EDT-2niveaux'!K44="M","MATHEMATIQUES",IF('EDT-2niveaux'!K44="CLA","FRANCAIS"&amp;CHAR(10)&amp;"Culture litt. et art.",IF('EDT-2niveaux'!K44="F","FRANCAIS",IF('EDT-2niveaux'!K44="E","FRANCAIS"&amp;CHAR(10)&amp;"Ecriture",IF('EDT-2niveaux'!K44="L","FRANCAIS"&amp;CHAR(10)&amp;"Lexique",IF('EDT-2niveaux'!K44="LO","FRANCAIS"&amp;CHAR(10)&amp;"Langage oral",IF('EDT-2niveaux'!K44="CM","MATHEMATIQUES"&amp;CHAR(10)&amp;"Calcul mental",IF('EDT-2niveaux'!K44="EG","MATHEMATIQUES"&amp;CHAR(10)&amp;"Espace et Géométrie",IF('EDT-2niveaux'!K44="NC","MATHEMATIQUES"&amp;CHAR(10)&amp;"Nombres et calculs",IF('EDT-2niveaux'!K44="GM","MATHEMATIQUES"&amp;CHAR(10)&amp;"Grand. et mes.",IF('EDT-2niveaux'!K44="S","Sciences et technologie",IF('EDT-2niveaux'!K44="H","Histoire",IF('EDT-2niveaux'!K44="Geo","Géographie",IF('EDT-2niveaux'!K44="EMC","Enseig. mor. et civ.",IF('EDT-2niveaux'!K44="EPS","Educ. phys. et sportive",IF('EDT-2niveaux'!K44="EM","Educ. musicale",IF('EDT-2niveaux'!K44="AP","Arts plastiques",IF('EDT-2niveaux'!K44="HDA","Hist. des arts",IF('EDT-2niveaux'!K44="QM","Questionner le monde",IF('EDT-2niveaux'!K44="LV","Langue vivante",IF('EDT-2niveaux'!K44="APC","APC",""))))))))))))))))))))))))))</f>
        <v/>
      </c>
      <c r="AE40" s="49" t="str">
        <f t="shared" si="9"/>
        <v/>
      </c>
      <c r="AG40" s="199" t="s">
        <v>121</v>
      </c>
      <c r="AH40" s="268">
        <f>AH37</f>
        <v>0</v>
      </c>
      <c r="AI40" s="268"/>
      <c r="AJ40" s="268"/>
      <c r="AK40" s="268"/>
      <c r="AL40" s="268"/>
      <c r="AM40" s="194">
        <f>AM41</f>
        <v>0</v>
      </c>
      <c r="AN40" s="269">
        <f>AN37</f>
        <v>0</v>
      </c>
      <c r="AO40" s="269"/>
      <c r="AP40" s="269"/>
      <c r="AQ40" s="269"/>
      <c r="AR40" s="269"/>
      <c r="AS40" s="53">
        <f>AS41</f>
        <v>0</v>
      </c>
    </row>
    <row r="41" spans="1:45" x14ac:dyDescent="0.3">
      <c r="A41" s="4" t="e">
        <f>IF('POUR COMMENCER'!$E$14&gt;=A40,A40+'POUR COMMENCER'!$H$29,"")</f>
        <v>#VALUE!</v>
      </c>
      <c r="B41" s="101">
        <f>'EDT-2niveaux'!B45</f>
        <v>0</v>
      </c>
      <c r="C41" s="14" t="str">
        <f>IF('EDT-2niveaux'!B45="O","FRANCAIS"&amp;CHAR(10)&amp;"Orthographe",IF('EDT-2niveaux'!B45="rec","RECREATION",IF('EDT-2niveaux'!B45="p","Pause méridienne",IF('EDT-2niveaux'!B45="G","FRANCAIS"&amp;CHAR(10)&amp;"Grammaire",IF('EDT-2niveaux'!B45="LC","FRANCAIS"&amp;CHAR(10)&amp;"Lect. et comp.de l'écrit",IF('EDT-2niveaux'!B45="M","MATHEMATIQUES",IF('EDT-2niveaux'!B45="CLA","FRANCAIS"&amp;CHAR(10)&amp;"Culture litt. et art.",IF('EDT-2niveaux'!B45="F","FRANCAIS",IF('EDT-2niveaux'!B45="E","FRANCAIS"&amp;CHAR(10)&amp;"Ecriture",IF('EDT-2niveaux'!B45="L","FRANCAIS"&amp;CHAR(10)&amp;"Lexique",IF('EDT-2niveaux'!B45="LO","FRANCAIS"&amp;CHAR(10)&amp;"Langage oral",IF('EDT-2niveaux'!B45="CM","MATHEMATIQUES"&amp;CHAR(10)&amp;"Calcul mental",IF('EDT-2niveaux'!B45="EG","MATHEMATIQUES"&amp;CHAR(10)&amp;"Espace et Géométrie",IF('EDT-2niveaux'!B45="NC","MATHEMATIQUES"&amp;CHAR(10)&amp;"Nombres et calculs",IF('EDT-2niveaux'!B45="GM","MATHEMATIQUES"&amp;CHAR(10)&amp;"Grand. et mes.",IF('EDT-2niveaux'!B45="S","Sciences et technologie",IF('EDT-2niveaux'!B45="H","Histoire",IF('EDT-2niveaux'!B45="Geo","Géographie",IF('EDT-2niveaux'!B45="EMC","Enseig. mor. et civ.",IF('EDT-2niveaux'!B45="EPS","Educ. phys. et sportive",IF('EDT-2niveaux'!B45="EM","Educ. musicale",IF('EDT-2niveaux'!B45="AP","Arts plastiques",IF('EDT-2niveaux'!B45="HDA","Hist. des arts",IF('EDT-2niveaux'!B45="QM","Questionner le monde",IF('EDT-2niveaux'!B45="LV","Langue vivante",IF('EDT-2niveaux'!B45="APC","APC",""))))))))))))))))))))))))))</f>
        <v/>
      </c>
      <c r="D41" s="14" t="str">
        <f t="shared" si="0"/>
        <v/>
      </c>
      <c r="E41" s="101">
        <f>'EDT-2niveaux'!C45</f>
        <v>0</v>
      </c>
      <c r="F41" s="14" t="str">
        <f>IF('EDT-2niveaux'!C45="O","FRANCAIS"&amp;CHAR(10)&amp;"Orthographe",IF('EDT-2niveaux'!C45="rec","RECREATION",IF('EDT-2niveaux'!C45="p","Pause méridienne",IF('EDT-2niveaux'!C45="G","FRANCAIS"&amp;CHAR(10)&amp;"Grammaire",IF('EDT-2niveaux'!C45="LC","FRANCAIS"&amp;CHAR(10)&amp;"Lect. et comp.de l'écrit",IF('EDT-2niveaux'!C45="M","MATHEMATIQUES",IF('EDT-2niveaux'!C45="CLA","FRANCAIS"&amp;CHAR(10)&amp;"Culture littéraire et artistiqueCulture litt. et art.",IF('EDT-2niveaux'!C45="F","FRANCAIS",IF('EDT-2niveaux'!C45="E","FRANCAIS"&amp;CHAR(10)&amp;"Ecriture",IF('EDT-2niveaux'!C45="L","FRANCAIS"&amp;CHAR(10)&amp;"Lexique",IF('EDT-2niveaux'!C45="LO","FRANCAIS"&amp;CHAR(10)&amp;"Langage oral",IF('EDT-2niveaux'!C45="CM","MATHEMATIQUES"&amp;CHAR(10)&amp;"Calcul mental",IF('EDT-2niveaux'!C45="EG","MATHEMATIQUES"&amp;CHAR(10)&amp;"Espace et Géométrie",IF('EDT-2niveaux'!C45="NC","MATHEMATIQUES"&amp;CHAR(10)&amp;"Nombres et calculs",IF('EDT-2niveaux'!C45="GM","MATHEMATIQUES"&amp;CHAR(10)&amp;"Grand. et mes.",IF('EDT-2niveaux'!C45="S","Sciences et technologie",IF('EDT-2niveaux'!C45="H","Histoire",IF('EDT-2niveaux'!C45="Geo","Géographie",IF('EDT-2niveaux'!C45="EMC","Enseig. mor. et civ.",IF('EDT-2niveaux'!C45="EPS","Educ. phys. et sportive",IF('EDT-2niveaux'!C45="EM","Educ. musicale",IF('EDT-2niveaux'!C45="AP","Arts plastiques",IF('EDT-2niveaux'!C45="HDA","Hist. des arts",IF('EDT-2niveaux'!C45="QM","Questionner le monde",IF('EDT-2niveaux'!C45="LV","Langue vivante",IF('EDT-2niveaux'!C45="APC","APC",""))))))))))))))))))))))))))</f>
        <v/>
      </c>
      <c r="G41" s="14" t="str">
        <f t="shared" si="1"/>
        <v/>
      </c>
      <c r="H41" s="101">
        <f>'EDT-2niveaux'!D45</f>
        <v>0</v>
      </c>
      <c r="I41" s="14" t="str">
        <f>IF('EDT-2niveaux'!D45="O","FRANCAIS"&amp;CHAR(10)&amp;"Orthographe",IF('EDT-2niveaux'!D45="rec","RECREATION",IF('EDT-2niveaux'!D45="p","Pause méridienne",IF('EDT-2niveaux'!D45="G","FRANCAIS"&amp;CHAR(10)&amp;"Grammaire",IF('EDT-2niveaux'!D45="LC","FRANCAIS"&amp;CHAR(10)&amp;"Lect. et comp.de l'écrit",IF('EDT-2niveaux'!D45="M","MATHEMATIQUES",IF('EDT-2niveaux'!D45="CLA","FRANCAIS"&amp;CHAR(10)&amp;"Culture litt. et art.",IF('EDT-2niveaux'!D45="F","FRANCAIS",IF('EDT-2niveaux'!D45="E","FRANCAIS"&amp;CHAR(10)&amp;"Ecriture",IF('EDT-2niveaux'!D45="L","FRANCAIS"&amp;CHAR(10)&amp;"Lexique",IF('EDT-2niveaux'!D45="LO","FRANCAIS"&amp;CHAR(10)&amp;"Langage oral",IF('EDT-2niveaux'!D45="CM","MATHEMATIQUES"&amp;CHAR(10)&amp;"Calcul mental",IF('EDT-2niveaux'!D45="EG","MATHEMATIQUES"&amp;CHAR(10)&amp;"Espace et Géométrie",IF('EDT-2niveaux'!D45="NC","MATHEMATIQUES"&amp;CHAR(10)&amp;"Nombres et calculs",IF('EDT-2niveaux'!D45="GM","MATHEMATIQUES"&amp;CHAR(10)&amp;"Grand. et mes.",IF('EDT-2niveaux'!D45="S","Sciences et technologie",IF('EDT-2niveaux'!D45="H","Histoire",IF('EDT-2niveaux'!D45="Geo","Géographie",IF('EDT-2niveaux'!D45="EMC","Enseig. mor. et civ.",IF('EDT-2niveaux'!D45="EPS","Educ. phys. et sportive",IF('EDT-2niveaux'!D45="EM","Educ. musicale",IF('EDT-2niveaux'!D45="AP","Arts plastiques",IF('EDT-2niveaux'!D45="HDA","Hist. des arts",IF('EDT-2niveaux'!D45="QM","Questionner le monde",IF('EDT-2niveaux'!D45="LV","Langue vivante",IF('EDT-2niveaux'!D45="APC","APC",""))))))))))))))))))))))))))</f>
        <v/>
      </c>
      <c r="J41" s="14" t="str">
        <f t="shared" si="2"/>
        <v/>
      </c>
      <c r="K41" s="101">
        <f>'EDT-2niveaux'!E45</f>
        <v>0</v>
      </c>
      <c r="L41" s="14" t="str">
        <f>IF('EDT-2niveaux'!E45="O","FRANCAIS"&amp;CHAR(10)&amp;"Orthographe",IF('EDT-2niveaux'!E45="rec","RECREATION",IF('EDT-2niveaux'!E45="p","Pause méridienne",IF('EDT-2niveaux'!E45="G","FRANCAIS"&amp;CHAR(10)&amp;"Grammaire",IF('EDT-2niveaux'!E45="LC","FRANCAIS"&amp;CHAR(10)&amp;"Lect. et comp.de l'écrit",IF('EDT-2niveaux'!E45="M","MATHEMATIQUES",IF('EDT-2niveaux'!E45="CLA","FRANCAIS"&amp;CHAR(10)&amp;"Culture litt. et art.",IF('EDT-2niveaux'!E45="F","FRANCAIS",IF('EDT-2niveaux'!E45="E","FRANCAIS"&amp;CHAR(10)&amp;"Ecriture",IF('EDT-2niveaux'!E45="L","FRANCAIS"&amp;CHAR(10)&amp;"Lexique",IF('EDT-2niveaux'!E45="LO","FRANCAIS"&amp;CHAR(10)&amp;"Langage oral",IF('EDT-2niveaux'!E45="CM","MATHEMATIQUES"&amp;CHAR(10)&amp;"Calcul mental",IF('EDT-2niveaux'!E45="EG","MATHEMATIQUES"&amp;CHAR(10)&amp;"Espace et Géométrie",IF('EDT-2niveaux'!E45="NC","MATHEMATIQUES"&amp;CHAR(10)&amp;"Nombres et calculs",IF('EDT-2niveaux'!E45="GM","MATHEMATIQUES"&amp;CHAR(10)&amp;"Grand. et mes.",IF('EDT-2niveaux'!E45="S","Sciences et technologie",IF('EDT-2niveaux'!E45="H","Histoire",IF('EDT-2niveaux'!E45="Geo","Géographie",IF('EDT-2niveaux'!E45="EMC","Enseig. mor. et civ.",IF('EDT-2niveaux'!E45="EPS","Educ. phys. et sportive",IF('EDT-2niveaux'!E45="EM","Educ. musicale",IF('EDT-2niveaux'!E45="AP","Arts plastiques",IF('EDT-2niveaux'!E45="HDA","Hist. des arts",IF('EDT-2niveaux'!E45="QM","Questionner le monde",IF('EDT-2niveaux'!E45="LV","Langue vivante",IF('EDT-2niveaux'!E45="APC","APC",""))))))))))))))))))))))))))</f>
        <v/>
      </c>
      <c r="M41" s="14" t="str">
        <f t="shared" si="3"/>
        <v/>
      </c>
      <c r="N41" s="101">
        <f>'EDT-2niveaux'!F45</f>
        <v>0</v>
      </c>
      <c r="O41" s="14" t="str">
        <f>IF('EDT-2niveaux'!F45="O","FRANCAIS"&amp;CHAR(10)&amp;"Orthographe",IF('EDT-2niveaux'!F45="rec","RECREATION",IF('EDT-2niveaux'!F45="p","Pause méridienne",IF('EDT-2niveaux'!F45="G","FRANCAIS"&amp;CHAR(10)&amp;"Grammaire",IF('EDT-2niveaux'!F45="LC","FRANCAIS"&amp;CHAR(10)&amp;"Lect. et comp.de l'écrit",IF('EDT-2niveaux'!F45="M","MATHEMATIQUES",IF('EDT-2niveaux'!F45="CLA","FRANCAIS"&amp;CHAR(10)&amp;"Culture litt. et art.",IF('EDT-2niveaux'!F45="F","FRANCAIS",IF('EDT-2niveaux'!F45="E","FRANCAIS"&amp;CHAR(10)&amp;"Ecriture",IF('EDT-2niveaux'!F45="L","FRANCAIS"&amp;CHAR(10)&amp;"Lexique",IF('EDT-2niveaux'!F45="LO","FRANCAIS"&amp;CHAR(10)&amp;"Langage oral",IF('EDT-2niveaux'!F45="CM","MATHEMATIQUES"&amp;CHAR(10)&amp;"Calcul mental",IF('EDT-2niveaux'!F45="EG","MATHEMATIQUES"&amp;CHAR(10)&amp;"Espace et Géométrie",IF('EDT-2niveaux'!F45="NC","MATHEMATIQUES"&amp;CHAR(10)&amp;"Nombres et calculs",IF('EDT-2niveaux'!F45="GM","MATHEMATIQUES"&amp;CHAR(10)&amp;"Grand. et mes.",IF('EDT-2niveaux'!F45="S","Sciences et technologie",IF('EDT-2niveaux'!F45="H","Histoire",IF('EDT-2niveaux'!F45="Geo","Géographie",IF('EDT-2niveaux'!F45="EMC","Enseig. mor. et civ.",IF('EDT-2niveaux'!F45="EPS","Educ. phys. et sportive",IF('EDT-2niveaux'!F45="EM","Educ. musicale",IF('EDT-2niveaux'!F45="AP","Arts plastiques",IF('EDT-2niveaux'!F45="HDA","Hist. des arts",IF('EDT-2niveaux'!F45="QM","Questionner le monde",IF('EDT-2niveaux'!F45="LV","Langue vivante",IF('EDT-2niveaux'!F45="APC","APC",""))))))))))))))))))))))))))</f>
        <v/>
      </c>
      <c r="P41" s="14" t="str">
        <f t="shared" si="4"/>
        <v/>
      </c>
      <c r="Q41" s="101">
        <f>'EDT-2niveaux'!G45</f>
        <v>0</v>
      </c>
      <c r="R41" s="14" t="str">
        <f>IF('EDT-2niveaux'!G45="O","FRANCAIS"&amp;CHAR(10)&amp;"Orthographe",IF('EDT-2niveaux'!G45="rec","RECREATION",IF('EDT-2niveaux'!G45="p","Pause méridienne",IF('EDT-2niveaux'!G45="G","FRANCAIS"&amp;CHAR(10)&amp;"Grammaire",IF('EDT-2niveaux'!G45="LC","FRANCAIS"&amp;CHAR(10)&amp;"Lect. et comp.de l'écrit",IF('EDT-2niveaux'!G45="M","MATHEMATIQUES",IF('EDT-2niveaux'!G45="CLA","FRANCAIS"&amp;CHAR(10)&amp;"Culture litt. et art.",IF('EDT-2niveaux'!G45="F","FRANCAIS",IF('EDT-2niveaux'!G45="E","FRANCAIS"&amp;CHAR(10)&amp;"Ecriture",IF('EDT-2niveaux'!G45="L","FRANCAIS"&amp;CHAR(10)&amp;"Lexique",IF('EDT-2niveaux'!G45="LO","FRANCAIS"&amp;CHAR(10)&amp;"Langage oral",IF('EDT-2niveaux'!G45="CM","MATHEMATIQUES"&amp;CHAR(10)&amp;"Calcul mental",IF('EDT-2niveaux'!G45="EG","MATHEMATIQUES"&amp;CHAR(10)&amp;"Espace et Géométrie",IF('EDT-2niveaux'!G45="NC","MATHEMATIQUES"&amp;CHAR(10)&amp;"Nombres et calculs",IF('EDT-2niveaux'!G45="GM","MATHEMATIQUES"&amp;CHAR(10)&amp;"Grand. et mes.",IF('EDT-2niveaux'!G45="S","Sciences et technologie",IF('EDT-2niveaux'!G45="H","Histoire",IF('EDT-2niveaux'!G45="Geo","Géographie",IF('EDT-2niveaux'!G45="EMC","Enseig. mor. et civ.",IF('EDT-2niveaux'!G45="EPS","Educ. phys. et sportive",IF('EDT-2niveaux'!G45="EM","Educ. musicale",IF('EDT-2niveaux'!G45="AP","Arts plastiques",IF('EDT-2niveaux'!G45="HDA","Hist. des arts",IF('EDT-2niveaux'!G45="QM","Questionner le monde",IF('EDT-2niveaux'!G45="LV","Langue vivante",IF('EDT-2niveaux'!G45="APC","APC",""))))))))))))))))))))))))))</f>
        <v/>
      </c>
      <c r="S41" s="148" t="str">
        <f t="shared" si="5"/>
        <v/>
      </c>
      <c r="T41" s="101">
        <f>'EDT-2niveaux'!H45</f>
        <v>0</v>
      </c>
      <c r="U41" s="14" t="str">
        <f>IF('EDT-2niveaux'!H45="O","FRANCAIS"&amp;CHAR(10)&amp;"Orthographe",IF('EDT-2niveaux'!H45="rec","RECREATION",IF('EDT-2niveaux'!H45="p","Pause méridienne",IF('EDT-2niveaux'!H45="G","FRANCAIS"&amp;CHAR(10)&amp;"Grammaire",IF('EDT-2niveaux'!H45="LC","FRANCAIS"&amp;CHAR(10)&amp;"Lect. et comp.de l'écrit",IF('EDT-2niveaux'!H45="M","MATHEMATIQUES",IF('EDT-2niveaux'!H45="CLA","FRANCAIS"&amp;CHAR(10)&amp;"Culture litt. et art.",IF('EDT-2niveaux'!H45="F","FRANCAIS",IF('EDT-2niveaux'!H45="E","FRANCAIS"&amp;CHAR(10)&amp;"Ecriture",IF('EDT-2niveaux'!H45="L","FRANCAIS"&amp;CHAR(10)&amp;"Lexique",IF('EDT-2niveaux'!H45="LO","FRANCAIS"&amp;CHAR(10)&amp;"Langage oral",IF('EDT-2niveaux'!H45="CM","MATHEMATIQUES"&amp;CHAR(10)&amp;"Calcul mental",IF('EDT-2niveaux'!H45="EG","MATHEMATIQUES"&amp;CHAR(10)&amp;"Espace et Géométrie",IF('EDT-2niveaux'!H45="NC","MATHEMATIQUES"&amp;CHAR(10)&amp;"Nombres et calculs",IF('EDT-2niveaux'!H45="GM","MATHEMATIQUES"&amp;CHAR(10)&amp;"Grand. et mes.",IF('EDT-2niveaux'!H45="S","Sciences et technologie",IF('EDT-2niveaux'!H45="H","Histoire",IF('EDT-2niveaux'!H45="Geo","Géographie",IF('EDT-2niveaux'!H45="EMC","Enseig. mor. et civ.",IF('EDT-2niveaux'!H45="EPS","Educ. phys. et sportive",IF('EDT-2niveaux'!H45="EM","Educ. musicale",IF('EDT-2niveaux'!H45="AP","Arts plastiques",IF('EDT-2niveaux'!H45="HDA","Hist. des arts",IF('EDT-2niveaux'!H45="QM","Questionner le monde",IF('EDT-2niveaux'!H45="LV","Langue vivante",IF('EDT-2niveaux'!H45="APC","APC",""))))))))))))))))))))))))))</f>
        <v/>
      </c>
      <c r="V41" s="14" t="str">
        <f t="shared" si="6"/>
        <v/>
      </c>
      <c r="W41" s="101">
        <f>'EDT-2niveaux'!I45</f>
        <v>0</v>
      </c>
      <c r="X41" s="14" t="str">
        <f>IF('EDT-2niveaux'!I45="O","FRANCAIS"&amp;CHAR(10)&amp;"Orthographe",IF('EDT-2niveaux'!I45="rec","RECREATION",IF('EDT-2niveaux'!I45="p","Pause méridienne",IF('EDT-2niveaux'!I45="G","FRANCAIS"&amp;CHAR(10)&amp;"Grammaire",IF('EDT-2niveaux'!I45="LC","FRANCAIS"&amp;CHAR(10)&amp;"Lect. et comp.de l'écrit",IF('EDT-2niveaux'!I45="M","MATHEMATIQUES",IF('EDT-2niveaux'!I45="CLA","FRANCAIS"&amp;CHAR(10)&amp;"Culture litt. et art.",IF('EDT-2niveaux'!I45="F","FRANCAIS",IF('EDT-2niveaux'!I45="E","FRANCAIS"&amp;CHAR(10)&amp;"Ecriture",IF('EDT-2niveaux'!I45="L","FRANCAIS"&amp;CHAR(10)&amp;"Lexique",IF('EDT-2niveaux'!I45="LO","FRANCAIS"&amp;CHAR(10)&amp;"Langage oral",IF('EDT-2niveaux'!I45="CM","MATHEMATIQUES"&amp;CHAR(10)&amp;"Calcul mental",IF('EDT-2niveaux'!I45="EG","MATHEMATIQUES"&amp;CHAR(10)&amp;"Espace et Géométrie",IF('EDT-2niveaux'!I45="NC","MATHEMATIQUES"&amp;CHAR(10)&amp;"Nombres et calculs",IF('EDT-2niveaux'!I45="GM","MATHEMATIQUES"&amp;CHAR(10)&amp;"Grand. et mes.",IF('EDT-2niveaux'!I45="S","Sciences et technologie",IF('EDT-2niveaux'!I45="H","Histoire",IF('EDT-2niveaux'!I45="Geo","Géographie",IF('EDT-2niveaux'!I45="EMC","Enseig. mor. et civ.",IF('EDT-2niveaux'!I45="EPS","Educ. phys. et sportive",IF('EDT-2niveaux'!I45="EM","Educ. musicale",IF('EDT-2niveaux'!I45="AP","Arts plastiques",IF('EDT-2niveaux'!I45="HDA","Hist. des arts",IF('EDT-2niveaux'!I45="QM","Questionner le monde",IF('EDT-2niveaux'!I45="LV","Langue vivante",IF('EDT-2niveaux'!I45="APC","APC",""))))))))))))))))))))))))))</f>
        <v/>
      </c>
      <c r="Y41" s="14" t="str">
        <f t="shared" si="7"/>
        <v/>
      </c>
      <c r="Z41" s="101">
        <f>'EDT-2niveaux'!J45</f>
        <v>0</v>
      </c>
      <c r="AA41" s="14" t="str">
        <f>IF('EDT-2niveaux'!J45="O","FRANCAIS"&amp;CHAR(10)&amp;"Orthographe",IF('EDT-2niveaux'!J45="rec","RECREATION",IF('EDT-2niveaux'!J45="p","Pause méridienne",IF('EDT-2niveaux'!J45="G","FRANCAIS"&amp;CHAR(10)&amp;"Grammaire",IF('EDT-2niveaux'!J45="LC","FRANCAIS"&amp;CHAR(10)&amp;"Lect. et comp.de l'écrit",IF('EDT-2niveaux'!J45="M","MATHEMATIQUES",IF('EDT-2niveaux'!J45="CLA","FRANCAIS"&amp;CHAR(10)&amp;"Culture littéraire et artistiqueCulture litt. et art.",IF('EDT-2niveaux'!J45="F","FRANCAIS",IF('EDT-2niveaux'!J45="E","FRANCAIS"&amp;CHAR(10)&amp;"Ecriture",IF('EDT-2niveaux'!J45="L","FRANCAIS"&amp;CHAR(10)&amp;"Lexique",IF('EDT-2niveaux'!J45="LO","FRANCAIS"&amp;CHAR(10)&amp;"Langage oral",IF('EDT-2niveaux'!J45="CM","MATHEMATIQUES"&amp;CHAR(10)&amp;"Calcul mental",IF('EDT-2niveaux'!J45="EG","MATHEMATIQUES"&amp;CHAR(10)&amp;"Espace et Géométrie",IF('EDT-2niveaux'!J45="NC","MATHEMATIQUES"&amp;CHAR(10)&amp;"Nombres et calculs",IF('EDT-2niveaux'!J45="GM","MATHEMATIQUES"&amp;CHAR(10)&amp;"Grand. et mes.",IF('EDT-2niveaux'!J45="S","Sciences et technologie",IF('EDT-2niveaux'!J45="H","Histoire",IF('EDT-2niveaux'!J45="Geo","Géographie",IF('EDT-2niveaux'!J45="EMC","Enseig. mor. et civ.",IF('EDT-2niveaux'!J45="EPS","Educ. phys. et sportive",IF('EDT-2niveaux'!J45="EM","Educ. musicale",IF('EDT-2niveaux'!J45="AP","Arts plastiques",IF('EDT-2niveaux'!J45="HDA","Hist. des arts",IF('EDT-2niveaux'!J45="QM","Questionner le monde",IF('EDT-2niveaux'!J45="LV","Langue vivante",IF('EDT-2niveaux'!J45="APC","APC",""))))))))))))))))))))))))))</f>
        <v/>
      </c>
      <c r="AB41" s="49" t="str">
        <f t="shared" si="8"/>
        <v/>
      </c>
      <c r="AC41" s="101">
        <f>'EDT-2niveaux'!K45</f>
        <v>0</v>
      </c>
      <c r="AD41" s="14" t="str">
        <f>IF('EDT-2niveaux'!K45="O","FRANCAIS"&amp;CHAR(10)&amp;"Orthographe",IF('EDT-2niveaux'!K45="rec","RECREATION",IF('EDT-2niveaux'!K45="p","Pause méridienne",IF('EDT-2niveaux'!K45="G","FRANCAIS"&amp;CHAR(10)&amp;"Grammaire",IF('EDT-2niveaux'!K45="LC","FRANCAIS"&amp;CHAR(10)&amp;"Lect. et comp.de l'écrit",IF('EDT-2niveaux'!K45="M","MATHEMATIQUES",IF('EDT-2niveaux'!K45="CLA","FRANCAIS"&amp;CHAR(10)&amp;"Culture litt. et art.",IF('EDT-2niveaux'!K45="F","FRANCAIS",IF('EDT-2niveaux'!K45="E","FRANCAIS"&amp;CHAR(10)&amp;"Ecriture",IF('EDT-2niveaux'!K45="L","FRANCAIS"&amp;CHAR(10)&amp;"Lexique",IF('EDT-2niveaux'!K45="LO","FRANCAIS"&amp;CHAR(10)&amp;"Langage oral",IF('EDT-2niveaux'!K45="CM","MATHEMATIQUES"&amp;CHAR(10)&amp;"Calcul mental",IF('EDT-2niveaux'!K45="EG","MATHEMATIQUES"&amp;CHAR(10)&amp;"Espace et Géométrie",IF('EDT-2niveaux'!K45="NC","MATHEMATIQUES"&amp;CHAR(10)&amp;"Nombres et calculs",IF('EDT-2niveaux'!K45="GM","MATHEMATIQUES"&amp;CHAR(10)&amp;"Grand. et mes.",IF('EDT-2niveaux'!K45="S","Sciences et technologie",IF('EDT-2niveaux'!K45="H","Histoire",IF('EDT-2niveaux'!K45="Geo","Géographie",IF('EDT-2niveaux'!K45="EMC","Enseig. mor. et civ.",IF('EDT-2niveaux'!K45="EPS","Educ. phys. et sportive",IF('EDT-2niveaux'!K45="EM","Educ. musicale",IF('EDT-2niveaux'!K45="AP","Arts plastiques",IF('EDT-2niveaux'!K45="HDA","Hist. des arts",IF('EDT-2niveaux'!K45="QM","Questionner le monde",IF('EDT-2niveaux'!K45="LV","Langue vivante",IF('EDT-2niveaux'!K45="APC","APC",""))))))))))))))))))))))))))</f>
        <v/>
      </c>
      <c r="AE41" s="49" t="str">
        <f t="shared" si="9"/>
        <v/>
      </c>
      <c r="AG41" s="44" t="s">
        <v>37</v>
      </c>
      <c r="AH41" s="165">
        <f>COUNTIF(B$4:B$150,$AG41)*'POUR COMMENCER'!$H$29</f>
        <v>0</v>
      </c>
      <c r="AI41" s="165">
        <f>COUNTIF(H$4:H$150,$AG41)*'POUR COMMENCER'!$H$29</f>
        <v>0</v>
      </c>
      <c r="AJ41" s="165">
        <f>COUNTIF(N$4:N$150,$AG41)*'POUR COMMENCER'!$H$29</f>
        <v>0</v>
      </c>
      <c r="AK41" s="165">
        <f>COUNTIF(T$4:T$150,$AG41)*'POUR COMMENCER'!$H$29</f>
        <v>0</v>
      </c>
      <c r="AL41" s="165">
        <f>COUNTIF(Z$4:Z$150,$AG41)*'POUR COMMENCER'!$H$29</f>
        <v>0</v>
      </c>
      <c r="AM41" s="56">
        <f>SUM(AH41:AL41)</f>
        <v>0</v>
      </c>
      <c r="AN41" s="197">
        <f>COUNTIF(E$4:E$150,$AG41)*'POUR COMMENCER'!$H$29</f>
        <v>0</v>
      </c>
      <c r="AO41" s="165">
        <f>COUNTIF(K$4:K$150,$AG41)*'POUR COMMENCER'!$H$29</f>
        <v>0</v>
      </c>
      <c r="AP41" s="165">
        <f>COUNTIF(Q$4:Q$150,$AG41)*'POUR COMMENCER'!$H$29</f>
        <v>0</v>
      </c>
      <c r="AQ41" s="165">
        <f>COUNTIF(W$4:W$150,$AG41)*'POUR COMMENCER'!$H$29</f>
        <v>0</v>
      </c>
      <c r="AR41" s="165">
        <f>COUNTIF(AC$4:AC$150,$AG41)*'POUR COMMENCER'!$H$29</f>
        <v>0</v>
      </c>
      <c r="AS41" s="52">
        <f>SUM(AN41:AR41)</f>
        <v>0</v>
      </c>
    </row>
    <row r="42" spans="1:45" x14ac:dyDescent="0.3">
      <c r="A42" s="4" t="e">
        <f>IF('POUR COMMENCER'!$E$14&gt;=A41,A41+'POUR COMMENCER'!$H$29,"")</f>
        <v>#VALUE!</v>
      </c>
      <c r="B42" s="101">
        <f>'EDT-2niveaux'!B46</f>
        <v>0</v>
      </c>
      <c r="C42" s="14" t="str">
        <f>IF('EDT-2niveaux'!B46="O","FRANCAIS"&amp;CHAR(10)&amp;"Orthographe",IF('EDT-2niveaux'!B46="rec","RECREATION",IF('EDT-2niveaux'!B46="p","Pause méridienne",IF('EDT-2niveaux'!B46="G","FRANCAIS"&amp;CHAR(10)&amp;"Grammaire",IF('EDT-2niveaux'!B46="LC","FRANCAIS"&amp;CHAR(10)&amp;"Lect. et comp.de l'écrit",IF('EDT-2niveaux'!B46="M","MATHEMATIQUES",IF('EDT-2niveaux'!B46="CLA","FRANCAIS"&amp;CHAR(10)&amp;"Culture litt. et art.",IF('EDT-2niveaux'!B46="F","FRANCAIS",IF('EDT-2niveaux'!B46="E","FRANCAIS"&amp;CHAR(10)&amp;"Ecriture",IF('EDT-2niveaux'!B46="L","FRANCAIS"&amp;CHAR(10)&amp;"Lexique",IF('EDT-2niveaux'!B46="LO","FRANCAIS"&amp;CHAR(10)&amp;"Langage oral",IF('EDT-2niveaux'!B46="CM","MATHEMATIQUES"&amp;CHAR(10)&amp;"Calcul mental",IF('EDT-2niveaux'!B46="EG","MATHEMATIQUES"&amp;CHAR(10)&amp;"Espace et Géométrie",IF('EDT-2niveaux'!B46="NC","MATHEMATIQUES"&amp;CHAR(10)&amp;"Nombres et calculs",IF('EDT-2niveaux'!B46="GM","MATHEMATIQUES"&amp;CHAR(10)&amp;"Grand. et mes.",IF('EDT-2niveaux'!B46="S","Sciences et technologie",IF('EDT-2niveaux'!B46="H","Histoire",IF('EDT-2niveaux'!B46="Geo","Géographie",IF('EDT-2niveaux'!B46="EMC","Enseig. mor. et civ.",IF('EDT-2niveaux'!B46="EPS","Educ. phys. et sportive",IF('EDT-2niveaux'!B46="EM","Educ. musicale",IF('EDT-2niveaux'!B46="AP","Arts plastiques",IF('EDT-2niveaux'!B46="HDA","Hist. des arts",IF('EDT-2niveaux'!B46="QM","Questionner le monde",IF('EDT-2niveaux'!B46="LV","Langue vivante",IF('EDT-2niveaux'!B46="APC","APC",""))))))))))))))))))))))))))</f>
        <v/>
      </c>
      <c r="D42" s="14" t="str">
        <f t="shared" si="0"/>
        <v/>
      </c>
      <c r="E42" s="101">
        <f>'EDT-2niveaux'!C46</f>
        <v>0</v>
      </c>
      <c r="F42" s="14" t="str">
        <f>IF('EDT-2niveaux'!C46="O","FRANCAIS"&amp;CHAR(10)&amp;"Orthographe",IF('EDT-2niveaux'!C46="rec","RECREATION",IF('EDT-2niveaux'!C46="p","Pause méridienne",IF('EDT-2niveaux'!C46="G","FRANCAIS"&amp;CHAR(10)&amp;"Grammaire",IF('EDT-2niveaux'!C46="LC","FRANCAIS"&amp;CHAR(10)&amp;"Lect. et comp.de l'écrit",IF('EDT-2niveaux'!C46="M","MATHEMATIQUES",IF('EDT-2niveaux'!C46="CLA","FRANCAIS"&amp;CHAR(10)&amp;"Culture littéraire et artistiqueCulture litt. et art.",IF('EDT-2niveaux'!C46="F","FRANCAIS",IF('EDT-2niveaux'!C46="E","FRANCAIS"&amp;CHAR(10)&amp;"Ecriture",IF('EDT-2niveaux'!C46="L","FRANCAIS"&amp;CHAR(10)&amp;"Lexique",IF('EDT-2niveaux'!C46="LO","FRANCAIS"&amp;CHAR(10)&amp;"Langage oral",IF('EDT-2niveaux'!C46="CM","MATHEMATIQUES"&amp;CHAR(10)&amp;"Calcul mental",IF('EDT-2niveaux'!C46="EG","MATHEMATIQUES"&amp;CHAR(10)&amp;"Espace et Géométrie",IF('EDT-2niveaux'!C46="NC","MATHEMATIQUES"&amp;CHAR(10)&amp;"Nombres et calculs",IF('EDT-2niveaux'!C46="GM","MATHEMATIQUES"&amp;CHAR(10)&amp;"Grand. et mes.",IF('EDT-2niveaux'!C46="S","Sciences et technologie",IF('EDT-2niveaux'!C46="H","Histoire",IF('EDT-2niveaux'!C46="Geo","Géographie",IF('EDT-2niveaux'!C46="EMC","Enseig. mor. et civ.",IF('EDT-2niveaux'!C46="EPS","Educ. phys. et sportive",IF('EDT-2niveaux'!C46="EM","Educ. musicale",IF('EDT-2niveaux'!C46="AP","Arts plastiques",IF('EDT-2niveaux'!C46="HDA","Hist. des arts",IF('EDT-2niveaux'!C46="QM","Questionner le monde",IF('EDT-2niveaux'!C46="LV","Langue vivante",IF('EDT-2niveaux'!C46="APC","APC",""))))))))))))))))))))))))))</f>
        <v/>
      </c>
      <c r="G42" s="14" t="str">
        <f t="shared" si="1"/>
        <v/>
      </c>
      <c r="H42" s="101">
        <f>'EDT-2niveaux'!D46</f>
        <v>0</v>
      </c>
      <c r="I42" s="14" t="str">
        <f>IF('EDT-2niveaux'!D46="O","FRANCAIS"&amp;CHAR(10)&amp;"Orthographe",IF('EDT-2niveaux'!D46="rec","RECREATION",IF('EDT-2niveaux'!D46="p","Pause méridienne",IF('EDT-2niveaux'!D46="G","FRANCAIS"&amp;CHAR(10)&amp;"Grammaire",IF('EDT-2niveaux'!D46="LC","FRANCAIS"&amp;CHAR(10)&amp;"Lect. et comp.de l'écrit",IF('EDT-2niveaux'!D46="M","MATHEMATIQUES",IF('EDT-2niveaux'!D46="CLA","FRANCAIS"&amp;CHAR(10)&amp;"Culture litt. et art.",IF('EDT-2niveaux'!D46="F","FRANCAIS",IF('EDT-2niveaux'!D46="E","FRANCAIS"&amp;CHAR(10)&amp;"Ecriture",IF('EDT-2niveaux'!D46="L","FRANCAIS"&amp;CHAR(10)&amp;"Lexique",IF('EDT-2niveaux'!D46="LO","FRANCAIS"&amp;CHAR(10)&amp;"Langage oral",IF('EDT-2niveaux'!D46="CM","MATHEMATIQUES"&amp;CHAR(10)&amp;"Calcul mental",IF('EDT-2niveaux'!D46="EG","MATHEMATIQUES"&amp;CHAR(10)&amp;"Espace et Géométrie",IF('EDT-2niveaux'!D46="NC","MATHEMATIQUES"&amp;CHAR(10)&amp;"Nombres et calculs",IF('EDT-2niveaux'!D46="GM","MATHEMATIQUES"&amp;CHAR(10)&amp;"Grand. et mes.",IF('EDT-2niveaux'!D46="S","Sciences et technologie",IF('EDT-2niveaux'!D46="H","Histoire",IF('EDT-2niveaux'!D46="Geo","Géographie",IF('EDT-2niveaux'!D46="EMC","Enseig. mor. et civ.",IF('EDT-2niveaux'!D46="EPS","Educ. phys. et sportive",IF('EDT-2niveaux'!D46="EM","Educ. musicale",IF('EDT-2niveaux'!D46="AP","Arts plastiques",IF('EDT-2niveaux'!D46="HDA","Hist. des arts",IF('EDT-2niveaux'!D46="QM","Questionner le monde",IF('EDT-2niveaux'!D46="LV","Langue vivante",IF('EDT-2niveaux'!D46="APC","APC",""))))))))))))))))))))))))))</f>
        <v/>
      </c>
      <c r="J42" s="14" t="str">
        <f t="shared" si="2"/>
        <v/>
      </c>
      <c r="K42" s="101">
        <f>'EDT-2niveaux'!E46</f>
        <v>0</v>
      </c>
      <c r="L42" s="14" t="str">
        <f>IF('EDT-2niveaux'!E46="O","FRANCAIS"&amp;CHAR(10)&amp;"Orthographe",IF('EDT-2niveaux'!E46="rec","RECREATION",IF('EDT-2niveaux'!E46="p","Pause méridienne",IF('EDT-2niveaux'!E46="G","FRANCAIS"&amp;CHAR(10)&amp;"Grammaire",IF('EDT-2niveaux'!E46="LC","FRANCAIS"&amp;CHAR(10)&amp;"Lect. et comp.de l'écrit",IF('EDT-2niveaux'!E46="M","MATHEMATIQUES",IF('EDT-2niveaux'!E46="CLA","FRANCAIS"&amp;CHAR(10)&amp;"Culture litt. et art.",IF('EDT-2niveaux'!E46="F","FRANCAIS",IF('EDT-2niveaux'!E46="E","FRANCAIS"&amp;CHAR(10)&amp;"Ecriture",IF('EDT-2niveaux'!E46="L","FRANCAIS"&amp;CHAR(10)&amp;"Lexique",IF('EDT-2niveaux'!E46="LO","FRANCAIS"&amp;CHAR(10)&amp;"Langage oral",IF('EDT-2niveaux'!E46="CM","MATHEMATIQUES"&amp;CHAR(10)&amp;"Calcul mental",IF('EDT-2niveaux'!E46="EG","MATHEMATIQUES"&amp;CHAR(10)&amp;"Espace et Géométrie",IF('EDT-2niveaux'!E46="NC","MATHEMATIQUES"&amp;CHAR(10)&amp;"Nombres et calculs",IF('EDT-2niveaux'!E46="GM","MATHEMATIQUES"&amp;CHAR(10)&amp;"Grand. et mes.",IF('EDT-2niveaux'!E46="S","Sciences et technologie",IF('EDT-2niveaux'!E46="H","Histoire",IF('EDT-2niveaux'!E46="Geo","Géographie",IF('EDT-2niveaux'!E46="EMC","Enseig. mor. et civ.",IF('EDT-2niveaux'!E46="EPS","Educ. phys. et sportive",IF('EDT-2niveaux'!E46="EM","Educ. musicale",IF('EDT-2niveaux'!E46="AP","Arts plastiques",IF('EDT-2niveaux'!E46="HDA","Hist. des arts",IF('EDT-2niveaux'!E46="QM","Questionner le monde",IF('EDT-2niveaux'!E46="LV","Langue vivante",IF('EDT-2niveaux'!E46="APC","APC",""))))))))))))))))))))))))))</f>
        <v/>
      </c>
      <c r="M42" s="14" t="str">
        <f t="shared" si="3"/>
        <v/>
      </c>
      <c r="N42" s="101">
        <f>'EDT-2niveaux'!F46</f>
        <v>0</v>
      </c>
      <c r="O42" s="14" t="str">
        <f>IF('EDT-2niveaux'!F46="O","FRANCAIS"&amp;CHAR(10)&amp;"Orthographe",IF('EDT-2niveaux'!F46="rec","RECREATION",IF('EDT-2niveaux'!F46="p","Pause méridienne",IF('EDT-2niveaux'!F46="G","FRANCAIS"&amp;CHAR(10)&amp;"Grammaire",IF('EDT-2niveaux'!F46="LC","FRANCAIS"&amp;CHAR(10)&amp;"Lect. et comp.de l'écrit",IF('EDT-2niveaux'!F46="M","MATHEMATIQUES",IF('EDT-2niveaux'!F46="CLA","FRANCAIS"&amp;CHAR(10)&amp;"Culture litt. et art.",IF('EDT-2niveaux'!F46="F","FRANCAIS",IF('EDT-2niveaux'!F46="E","FRANCAIS"&amp;CHAR(10)&amp;"Ecriture",IF('EDT-2niveaux'!F46="L","FRANCAIS"&amp;CHAR(10)&amp;"Lexique",IF('EDT-2niveaux'!F46="LO","FRANCAIS"&amp;CHAR(10)&amp;"Langage oral",IF('EDT-2niveaux'!F46="CM","MATHEMATIQUES"&amp;CHAR(10)&amp;"Calcul mental",IF('EDT-2niveaux'!F46="EG","MATHEMATIQUES"&amp;CHAR(10)&amp;"Espace et Géométrie",IF('EDT-2niveaux'!F46="NC","MATHEMATIQUES"&amp;CHAR(10)&amp;"Nombres et calculs",IF('EDT-2niveaux'!F46="GM","MATHEMATIQUES"&amp;CHAR(10)&amp;"Grand. et mes.",IF('EDT-2niveaux'!F46="S","Sciences et technologie",IF('EDT-2niveaux'!F46="H","Histoire",IF('EDT-2niveaux'!F46="Geo","Géographie",IF('EDT-2niveaux'!F46="EMC","Enseig. mor. et civ.",IF('EDT-2niveaux'!F46="EPS","Educ. phys. et sportive",IF('EDT-2niveaux'!F46="EM","Educ. musicale",IF('EDT-2niveaux'!F46="AP","Arts plastiques",IF('EDT-2niveaux'!F46="HDA","Hist. des arts",IF('EDT-2niveaux'!F46="QM","Questionner le monde",IF('EDT-2niveaux'!F46="LV","Langue vivante",IF('EDT-2niveaux'!F46="APC","APC",""))))))))))))))))))))))))))</f>
        <v/>
      </c>
      <c r="P42" s="14" t="str">
        <f t="shared" si="4"/>
        <v/>
      </c>
      <c r="Q42" s="101">
        <f>'EDT-2niveaux'!G46</f>
        <v>0</v>
      </c>
      <c r="R42" s="14" t="str">
        <f>IF('EDT-2niveaux'!G46="O","FRANCAIS"&amp;CHAR(10)&amp;"Orthographe",IF('EDT-2niveaux'!G46="rec","RECREATION",IF('EDT-2niveaux'!G46="p","Pause méridienne",IF('EDT-2niveaux'!G46="G","FRANCAIS"&amp;CHAR(10)&amp;"Grammaire",IF('EDT-2niveaux'!G46="LC","FRANCAIS"&amp;CHAR(10)&amp;"Lect. et comp.de l'écrit",IF('EDT-2niveaux'!G46="M","MATHEMATIQUES",IF('EDT-2niveaux'!G46="CLA","FRANCAIS"&amp;CHAR(10)&amp;"Culture litt. et art.",IF('EDT-2niveaux'!G46="F","FRANCAIS",IF('EDT-2niveaux'!G46="E","FRANCAIS"&amp;CHAR(10)&amp;"Ecriture",IF('EDT-2niveaux'!G46="L","FRANCAIS"&amp;CHAR(10)&amp;"Lexique",IF('EDT-2niveaux'!G46="LO","FRANCAIS"&amp;CHAR(10)&amp;"Langage oral",IF('EDT-2niveaux'!G46="CM","MATHEMATIQUES"&amp;CHAR(10)&amp;"Calcul mental",IF('EDT-2niveaux'!G46="EG","MATHEMATIQUES"&amp;CHAR(10)&amp;"Espace et Géométrie",IF('EDT-2niveaux'!G46="NC","MATHEMATIQUES"&amp;CHAR(10)&amp;"Nombres et calculs",IF('EDT-2niveaux'!G46="GM","MATHEMATIQUES"&amp;CHAR(10)&amp;"Grand. et mes.",IF('EDT-2niveaux'!G46="S","Sciences et technologie",IF('EDT-2niveaux'!G46="H","Histoire",IF('EDT-2niveaux'!G46="Geo","Géographie",IF('EDT-2niveaux'!G46="EMC","Enseig. mor. et civ.",IF('EDT-2niveaux'!G46="EPS","Educ. phys. et sportive",IF('EDT-2niveaux'!G46="EM","Educ. musicale",IF('EDT-2niveaux'!G46="AP","Arts plastiques",IF('EDT-2niveaux'!G46="HDA","Hist. des arts",IF('EDT-2niveaux'!G46="QM","Questionner le monde",IF('EDT-2niveaux'!G46="LV","Langue vivante",IF('EDT-2niveaux'!G46="APC","APC",""))))))))))))))))))))))))))</f>
        <v/>
      </c>
      <c r="S42" s="148" t="str">
        <f t="shared" si="5"/>
        <v/>
      </c>
      <c r="T42" s="101">
        <f>'EDT-2niveaux'!H46</f>
        <v>0</v>
      </c>
      <c r="U42" s="14" t="str">
        <f>IF('EDT-2niveaux'!H46="O","FRANCAIS"&amp;CHAR(10)&amp;"Orthographe",IF('EDT-2niveaux'!H46="rec","RECREATION",IF('EDT-2niveaux'!H46="p","Pause méridienne",IF('EDT-2niveaux'!H46="G","FRANCAIS"&amp;CHAR(10)&amp;"Grammaire",IF('EDT-2niveaux'!H46="LC","FRANCAIS"&amp;CHAR(10)&amp;"Lect. et comp.de l'écrit",IF('EDT-2niveaux'!H46="M","MATHEMATIQUES",IF('EDT-2niveaux'!H46="CLA","FRANCAIS"&amp;CHAR(10)&amp;"Culture litt. et art.",IF('EDT-2niveaux'!H46="F","FRANCAIS",IF('EDT-2niveaux'!H46="E","FRANCAIS"&amp;CHAR(10)&amp;"Ecriture",IF('EDT-2niveaux'!H46="L","FRANCAIS"&amp;CHAR(10)&amp;"Lexique",IF('EDT-2niveaux'!H46="LO","FRANCAIS"&amp;CHAR(10)&amp;"Langage oral",IF('EDT-2niveaux'!H46="CM","MATHEMATIQUES"&amp;CHAR(10)&amp;"Calcul mental",IF('EDT-2niveaux'!H46="EG","MATHEMATIQUES"&amp;CHAR(10)&amp;"Espace et Géométrie",IF('EDT-2niveaux'!H46="NC","MATHEMATIQUES"&amp;CHAR(10)&amp;"Nombres et calculs",IF('EDT-2niveaux'!H46="GM","MATHEMATIQUES"&amp;CHAR(10)&amp;"Grand. et mes.",IF('EDT-2niveaux'!H46="S","Sciences et technologie",IF('EDT-2niveaux'!H46="H","Histoire",IF('EDT-2niveaux'!H46="Geo","Géographie",IF('EDT-2niveaux'!H46="EMC","Enseig. mor. et civ.",IF('EDT-2niveaux'!H46="EPS","Educ. phys. et sportive",IF('EDT-2niveaux'!H46="EM","Educ. musicale",IF('EDT-2niveaux'!H46="AP","Arts plastiques",IF('EDT-2niveaux'!H46="HDA","Hist. des arts",IF('EDT-2niveaux'!H46="QM","Questionner le monde",IF('EDT-2niveaux'!H46="LV","Langue vivante",IF('EDT-2niveaux'!H46="APC","APC",""))))))))))))))))))))))))))</f>
        <v/>
      </c>
      <c r="V42" s="14" t="str">
        <f t="shared" si="6"/>
        <v/>
      </c>
      <c r="W42" s="101">
        <f>'EDT-2niveaux'!I46</f>
        <v>0</v>
      </c>
      <c r="X42" s="14" t="str">
        <f>IF('EDT-2niveaux'!I46="O","FRANCAIS"&amp;CHAR(10)&amp;"Orthographe",IF('EDT-2niveaux'!I46="rec","RECREATION",IF('EDT-2niveaux'!I46="p","Pause méridienne",IF('EDT-2niveaux'!I46="G","FRANCAIS"&amp;CHAR(10)&amp;"Grammaire",IF('EDT-2niveaux'!I46="LC","FRANCAIS"&amp;CHAR(10)&amp;"Lect. et comp.de l'écrit",IF('EDT-2niveaux'!I46="M","MATHEMATIQUES",IF('EDT-2niveaux'!I46="CLA","FRANCAIS"&amp;CHAR(10)&amp;"Culture litt. et art.",IF('EDT-2niveaux'!I46="F","FRANCAIS",IF('EDT-2niveaux'!I46="E","FRANCAIS"&amp;CHAR(10)&amp;"Ecriture",IF('EDT-2niveaux'!I46="L","FRANCAIS"&amp;CHAR(10)&amp;"Lexique",IF('EDT-2niveaux'!I46="LO","FRANCAIS"&amp;CHAR(10)&amp;"Langage oral",IF('EDT-2niveaux'!I46="CM","MATHEMATIQUES"&amp;CHAR(10)&amp;"Calcul mental",IF('EDT-2niveaux'!I46="EG","MATHEMATIQUES"&amp;CHAR(10)&amp;"Espace et Géométrie",IF('EDT-2niveaux'!I46="NC","MATHEMATIQUES"&amp;CHAR(10)&amp;"Nombres et calculs",IF('EDT-2niveaux'!I46="GM","MATHEMATIQUES"&amp;CHAR(10)&amp;"Grand. et mes.",IF('EDT-2niveaux'!I46="S","Sciences et technologie",IF('EDT-2niveaux'!I46="H","Histoire",IF('EDT-2niveaux'!I46="Geo","Géographie",IF('EDT-2niveaux'!I46="EMC","Enseig. mor. et civ.",IF('EDT-2niveaux'!I46="EPS","Educ. phys. et sportive",IF('EDT-2niveaux'!I46="EM","Educ. musicale",IF('EDT-2niveaux'!I46="AP","Arts plastiques",IF('EDT-2niveaux'!I46="HDA","Hist. des arts",IF('EDT-2niveaux'!I46="QM","Questionner le monde",IF('EDT-2niveaux'!I46="LV","Langue vivante",IF('EDT-2niveaux'!I46="APC","APC",""))))))))))))))))))))))))))</f>
        <v/>
      </c>
      <c r="Y42" s="14" t="str">
        <f t="shared" si="7"/>
        <v/>
      </c>
      <c r="Z42" s="101">
        <f>'EDT-2niveaux'!J46</f>
        <v>0</v>
      </c>
      <c r="AA42" s="14" t="str">
        <f>IF('EDT-2niveaux'!J46="O","FRANCAIS"&amp;CHAR(10)&amp;"Orthographe",IF('EDT-2niveaux'!J46="rec","RECREATION",IF('EDT-2niveaux'!J46="p","Pause méridienne",IF('EDT-2niveaux'!J46="G","FRANCAIS"&amp;CHAR(10)&amp;"Grammaire",IF('EDT-2niveaux'!J46="LC","FRANCAIS"&amp;CHAR(10)&amp;"Lect. et comp.de l'écrit",IF('EDT-2niveaux'!J46="M","MATHEMATIQUES",IF('EDT-2niveaux'!J46="CLA","FRANCAIS"&amp;CHAR(10)&amp;"Culture littéraire et artistiqueCulture litt. et art.",IF('EDT-2niveaux'!J46="F","FRANCAIS",IF('EDT-2niveaux'!J46="E","FRANCAIS"&amp;CHAR(10)&amp;"Ecriture",IF('EDT-2niveaux'!J46="L","FRANCAIS"&amp;CHAR(10)&amp;"Lexique",IF('EDT-2niveaux'!J46="LO","FRANCAIS"&amp;CHAR(10)&amp;"Langage oral",IF('EDT-2niveaux'!J46="CM","MATHEMATIQUES"&amp;CHAR(10)&amp;"Calcul mental",IF('EDT-2niveaux'!J46="EG","MATHEMATIQUES"&amp;CHAR(10)&amp;"Espace et Géométrie",IF('EDT-2niveaux'!J46="NC","MATHEMATIQUES"&amp;CHAR(10)&amp;"Nombres et calculs",IF('EDT-2niveaux'!J46="GM","MATHEMATIQUES"&amp;CHAR(10)&amp;"Grand. et mes.",IF('EDT-2niveaux'!J46="S","Sciences et technologie",IF('EDT-2niveaux'!J46="H","Histoire",IF('EDT-2niveaux'!J46="Geo","Géographie",IF('EDT-2niveaux'!J46="EMC","Enseig. mor. et civ.",IF('EDT-2niveaux'!J46="EPS","Educ. phys. et sportive",IF('EDT-2niveaux'!J46="EM","Educ. musicale",IF('EDT-2niveaux'!J46="AP","Arts plastiques",IF('EDT-2niveaux'!J46="HDA","Hist. des arts",IF('EDT-2niveaux'!J46="QM","Questionner le monde",IF('EDT-2niveaux'!J46="LV","Langue vivante",IF('EDT-2niveaux'!J46="APC","APC",""))))))))))))))))))))))))))</f>
        <v/>
      </c>
      <c r="AB42" s="49" t="str">
        <f t="shared" si="8"/>
        <v/>
      </c>
      <c r="AC42" s="101">
        <f>'EDT-2niveaux'!K46</f>
        <v>0</v>
      </c>
      <c r="AD42" s="14" t="str">
        <f>IF('EDT-2niveaux'!K46="O","FRANCAIS"&amp;CHAR(10)&amp;"Orthographe",IF('EDT-2niveaux'!K46="rec","RECREATION",IF('EDT-2niveaux'!K46="p","Pause méridienne",IF('EDT-2niveaux'!K46="G","FRANCAIS"&amp;CHAR(10)&amp;"Grammaire",IF('EDT-2niveaux'!K46="LC","FRANCAIS"&amp;CHAR(10)&amp;"Lect. et comp.de l'écrit",IF('EDT-2niveaux'!K46="M","MATHEMATIQUES",IF('EDT-2niveaux'!K46="CLA","FRANCAIS"&amp;CHAR(10)&amp;"Culture litt. et art.",IF('EDT-2niveaux'!K46="F","FRANCAIS",IF('EDT-2niveaux'!K46="E","FRANCAIS"&amp;CHAR(10)&amp;"Ecriture",IF('EDT-2niveaux'!K46="L","FRANCAIS"&amp;CHAR(10)&amp;"Lexique",IF('EDT-2niveaux'!K46="LO","FRANCAIS"&amp;CHAR(10)&amp;"Langage oral",IF('EDT-2niveaux'!K46="CM","MATHEMATIQUES"&amp;CHAR(10)&amp;"Calcul mental",IF('EDT-2niveaux'!K46="EG","MATHEMATIQUES"&amp;CHAR(10)&amp;"Espace et Géométrie",IF('EDT-2niveaux'!K46="NC","MATHEMATIQUES"&amp;CHAR(10)&amp;"Nombres et calculs",IF('EDT-2niveaux'!K46="GM","MATHEMATIQUES"&amp;CHAR(10)&amp;"Grand. et mes.",IF('EDT-2niveaux'!K46="S","Sciences et technologie",IF('EDT-2niveaux'!K46="H","Histoire",IF('EDT-2niveaux'!K46="Geo","Géographie",IF('EDT-2niveaux'!K46="EMC","Enseig. mor. et civ.",IF('EDT-2niveaux'!K46="EPS","Educ. phys. et sportive",IF('EDT-2niveaux'!K46="EM","Educ. musicale",IF('EDT-2niveaux'!K46="AP","Arts plastiques",IF('EDT-2niveaux'!K46="HDA","Hist. des arts",IF('EDT-2niveaux'!K46="QM","Questionner le monde",IF('EDT-2niveaux'!K46="LV","Langue vivante",IF('EDT-2niveaux'!K46="APC","APC",""))))))))))))))))))))))))))</f>
        <v/>
      </c>
      <c r="AE42" s="49" t="str">
        <f t="shared" si="9"/>
        <v/>
      </c>
      <c r="AG42" s="45"/>
      <c r="AH42" s="3"/>
      <c r="AI42" s="3"/>
      <c r="AJ42" s="3"/>
      <c r="AK42" s="3"/>
      <c r="AL42" s="3"/>
      <c r="AM42" s="56"/>
      <c r="AN42" s="56"/>
      <c r="AO42" s="56"/>
      <c r="AP42" s="56"/>
      <c r="AQ42" s="56"/>
      <c r="AR42" s="56"/>
      <c r="AS42" s="52"/>
    </row>
    <row r="43" spans="1:45" x14ac:dyDescent="0.3">
      <c r="A43" s="4" t="e">
        <f>IF('POUR COMMENCER'!$E$14&gt;=A42,A42+'POUR COMMENCER'!$H$29,"")</f>
        <v>#VALUE!</v>
      </c>
      <c r="B43" s="101">
        <f>'EDT-2niveaux'!B47</f>
        <v>0</v>
      </c>
      <c r="C43" s="14" t="str">
        <f>IF('EDT-2niveaux'!B47="O","FRANCAIS"&amp;CHAR(10)&amp;"Orthographe",IF('EDT-2niveaux'!B47="rec","RECREATION",IF('EDT-2niveaux'!B47="p","Pause méridienne",IF('EDT-2niveaux'!B47="G","FRANCAIS"&amp;CHAR(10)&amp;"Grammaire",IF('EDT-2niveaux'!B47="LC","FRANCAIS"&amp;CHAR(10)&amp;"Lect. et comp.de l'écrit",IF('EDT-2niveaux'!B47="M","MATHEMATIQUES",IF('EDT-2niveaux'!B47="CLA","FRANCAIS"&amp;CHAR(10)&amp;"Culture litt. et art.",IF('EDT-2niveaux'!B47="F","FRANCAIS",IF('EDT-2niveaux'!B47="E","FRANCAIS"&amp;CHAR(10)&amp;"Ecriture",IF('EDT-2niveaux'!B47="L","FRANCAIS"&amp;CHAR(10)&amp;"Lexique",IF('EDT-2niveaux'!B47="LO","FRANCAIS"&amp;CHAR(10)&amp;"Langage oral",IF('EDT-2niveaux'!B47="CM","MATHEMATIQUES"&amp;CHAR(10)&amp;"Calcul mental",IF('EDT-2niveaux'!B47="EG","MATHEMATIQUES"&amp;CHAR(10)&amp;"Espace et Géométrie",IF('EDT-2niveaux'!B47="NC","MATHEMATIQUES"&amp;CHAR(10)&amp;"Nombres et calculs",IF('EDT-2niveaux'!B47="GM","MATHEMATIQUES"&amp;CHAR(10)&amp;"Grand. et mes.",IF('EDT-2niveaux'!B47="S","Sciences et technologie",IF('EDT-2niveaux'!B47="H","Histoire",IF('EDT-2niveaux'!B47="Geo","Géographie",IF('EDT-2niveaux'!B47="EMC","Enseig. mor. et civ.",IF('EDT-2niveaux'!B47="EPS","Educ. phys. et sportive",IF('EDT-2niveaux'!B47="EM","Educ. musicale",IF('EDT-2niveaux'!B47="AP","Arts plastiques",IF('EDT-2niveaux'!B47="HDA","Hist. des arts",IF('EDT-2niveaux'!B47="QM","Questionner le monde",IF('EDT-2niveaux'!B47="LV","Langue vivante",IF('EDT-2niveaux'!B47="APC","APC",""))))))))))))))))))))))))))</f>
        <v/>
      </c>
      <c r="D43" s="14" t="str">
        <f t="shared" si="0"/>
        <v/>
      </c>
      <c r="E43" s="101">
        <f>'EDT-2niveaux'!C47</f>
        <v>0</v>
      </c>
      <c r="F43" s="14" t="str">
        <f>IF('EDT-2niveaux'!C47="O","FRANCAIS"&amp;CHAR(10)&amp;"Orthographe",IF('EDT-2niveaux'!C47="rec","RECREATION",IF('EDT-2niveaux'!C47="p","Pause méridienne",IF('EDT-2niveaux'!C47="G","FRANCAIS"&amp;CHAR(10)&amp;"Grammaire",IF('EDT-2niveaux'!C47="LC","FRANCAIS"&amp;CHAR(10)&amp;"Lect. et comp.de l'écrit",IF('EDT-2niveaux'!C47="M","MATHEMATIQUES",IF('EDT-2niveaux'!C47="CLA","FRANCAIS"&amp;CHAR(10)&amp;"Culture littéraire et artistiqueCulture litt. et art.",IF('EDT-2niveaux'!C47="F","FRANCAIS",IF('EDT-2niveaux'!C47="E","FRANCAIS"&amp;CHAR(10)&amp;"Ecriture",IF('EDT-2niveaux'!C47="L","FRANCAIS"&amp;CHAR(10)&amp;"Lexique",IF('EDT-2niveaux'!C47="LO","FRANCAIS"&amp;CHAR(10)&amp;"Langage oral",IF('EDT-2niveaux'!C47="CM","MATHEMATIQUES"&amp;CHAR(10)&amp;"Calcul mental",IF('EDT-2niveaux'!C47="EG","MATHEMATIQUES"&amp;CHAR(10)&amp;"Espace et Géométrie",IF('EDT-2niveaux'!C47="NC","MATHEMATIQUES"&amp;CHAR(10)&amp;"Nombres et calculs",IF('EDT-2niveaux'!C47="GM","MATHEMATIQUES"&amp;CHAR(10)&amp;"Grand. et mes.",IF('EDT-2niveaux'!C47="S","Sciences et technologie",IF('EDT-2niveaux'!C47="H","Histoire",IF('EDT-2niveaux'!C47="Geo","Géographie",IF('EDT-2niveaux'!C47="EMC","Enseig. mor. et civ.",IF('EDT-2niveaux'!C47="EPS","Educ. phys. et sportive",IF('EDT-2niveaux'!C47="EM","Educ. musicale",IF('EDT-2niveaux'!C47="AP","Arts plastiques",IF('EDT-2niveaux'!C47="HDA","Hist. des arts",IF('EDT-2niveaux'!C47="QM","Questionner le monde",IF('EDT-2niveaux'!C47="LV","Langue vivante",IF('EDT-2niveaux'!C47="APC","APC",""))))))))))))))))))))))))))</f>
        <v/>
      </c>
      <c r="G43" s="14" t="str">
        <f t="shared" si="1"/>
        <v/>
      </c>
      <c r="H43" s="101">
        <f>'EDT-2niveaux'!D47</f>
        <v>0</v>
      </c>
      <c r="I43" s="14" t="str">
        <f>IF('EDT-2niveaux'!D47="O","FRANCAIS"&amp;CHAR(10)&amp;"Orthographe",IF('EDT-2niveaux'!D47="rec","RECREATION",IF('EDT-2niveaux'!D47="p","Pause méridienne",IF('EDT-2niveaux'!D47="G","FRANCAIS"&amp;CHAR(10)&amp;"Grammaire",IF('EDT-2niveaux'!D47="LC","FRANCAIS"&amp;CHAR(10)&amp;"Lect. et comp.de l'écrit",IF('EDT-2niveaux'!D47="M","MATHEMATIQUES",IF('EDT-2niveaux'!D47="CLA","FRANCAIS"&amp;CHAR(10)&amp;"Culture litt. et art.",IF('EDT-2niveaux'!D47="F","FRANCAIS",IF('EDT-2niveaux'!D47="E","FRANCAIS"&amp;CHAR(10)&amp;"Ecriture",IF('EDT-2niveaux'!D47="L","FRANCAIS"&amp;CHAR(10)&amp;"Lexique",IF('EDT-2niveaux'!D47="LO","FRANCAIS"&amp;CHAR(10)&amp;"Langage oral",IF('EDT-2niveaux'!D47="CM","MATHEMATIQUES"&amp;CHAR(10)&amp;"Calcul mental",IF('EDT-2niveaux'!D47="EG","MATHEMATIQUES"&amp;CHAR(10)&amp;"Espace et Géométrie",IF('EDT-2niveaux'!D47="NC","MATHEMATIQUES"&amp;CHAR(10)&amp;"Nombres et calculs",IF('EDT-2niveaux'!D47="GM","MATHEMATIQUES"&amp;CHAR(10)&amp;"Grand. et mes.",IF('EDT-2niveaux'!D47="S","Sciences et technologie",IF('EDT-2niveaux'!D47="H","Histoire",IF('EDT-2niveaux'!D47="Geo","Géographie",IF('EDT-2niveaux'!D47="EMC","Enseig. mor. et civ.",IF('EDT-2niveaux'!D47="EPS","Educ. phys. et sportive",IF('EDT-2niveaux'!D47="EM","Educ. musicale",IF('EDT-2niveaux'!D47="AP","Arts plastiques",IF('EDT-2niveaux'!D47="HDA","Hist. des arts",IF('EDT-2niveaux'!D47="QM","Questionner le monde",IF('EDT-2niveaux'!D47="LV","Langue vivante",IF('EDT-2niveaux'!D47="APC","APC",""))))))))))))))))))))))))))</f>
        <v/>
      </c>
      <c r="J43" s="14" t="str">
        <f t="shared" si="2"/>
        <v/>
      </c>
      <c r="K43" s="101">
        <f>'EDT-2niveaux'!E47</f>
        <v>0</v>
      </c>
      <c r="L43" s="14" t="str">
        <f>IF('EDT-2niveaux'!E47="O","FRANCAIS"&amp;CHAR(10)&amp;"Orthographe",IF('EDT-2niveaux'!E47="rec","RECREATION",IF('EDT-2niveaux'!E47="p","Pause méridienne",IF('EDT-2niveaux'!E47="G","FRANCAIS"&amp;CHAR(10)&amp;"Grammaire",IF('EDT-2niveaux'!E47="LC","FRANCAIS"&amp;CHAR(10)&amp;"Lect. et comp.de l'écrit",IF('EDT-2niveaux'!E47="M","MATHEMATIQUES",IF('EDT-2niveaux'!E47="CLA","FRANCAIS"&amp;CHAR(10)&amp;"Culture litt. et art.",IF('EDT-2niveaux'!E47="F","FRANCAIS",IF('EDT-2niveaux'!E47="E","FRANCAIS"&amp;CHAR(10)&amp;"Ecriture",IF('EDT-2niveaux'!E47="L","FRANCAIS"&amp;CHAR(10)&amp;"Lexique",IF('EDT-2niveaux'!E47="LO","FRANCAIS"&amp;CHAR(10)&amp;"Langage oral",IF('EDT-2niveaux'!E47="CM","MATHEMATIQUES"&amp;CHAR(10)&amp;"Calcul mental",IF('EDT-2niveaux'!E47="EG","MATHEMATIQUES"&amp;CHAR(10)&amp;"Espace et Géométrie",IF('EDT-2niveaux'!E47="NC","MATHEMATIQUES"&amp;CHAR(10)&amp;"Nombres et calculs",IF('EDT-2niveaux'!E47="GM","MATHEMATIQUES"&amp;CHAR(10)&amp;"Grand. et mes.",IF('EDT-2niveaux'!E47="S","Sciences et technologie",IF('EDT-2niveaux'!E47="H","Histoire",IF('EDT-2niveaux'!E47="Geo","Géographie",IF('EDT-2niveaux'!E47="EMC","Enseig. mor. et civ.",IF('EDT-2niveaux'!E47="EPS","Educ. phys. et sportive",IF('EDT-2niveaux'!E47="EM","Educ. musicale",IF('EDT-2niveaux'!E47="AP","Arts plastiques",IF('EDT-2niveaux'!E47="HDA","Hist. des arts",IF('EDT-2niveaux'!E47="QM","Questionner le monde",IF('EDT-2niveaux'!E47="LV","Langue vivante",IF('EDT-2niveaux'!E47="APC","APC",""))))))))))))))))))))))))))</f>
        <v/>
      </c>
      <c r="M43" s="14" t="str">
        <f t="shared" si="3"/>
        <v/>
      </c>
      <c r="N43" s="101">
        <f>'EDT-2niveaux'!F47</f>
        <v>0</v>
      </c>
      <c r="O43" s="14" t="str">
        <f>IF('EDT-2niveaux'!F47="O","FRANCAIS"&amp;CHAR(10)&amp;"Orthographe",IF('EDT-2niveaux'!F47="rec","RECREATION",IF('EDT-2niveaux'!F47="p","Pause méridienne",IF('EDT-2niveaux'!F47="G","FRANCAIS"&amp;CHAR(10)&amp;"Grammaire",IF('EDT-2niveaux'!F47="LC","FRANCAIS"&amp;CHAR(10)&amp;"Lect. et comp.de l'écrit",IF('EDT-2niveaux'!F47="M","MATHEMATIQUES",IF('EDT-2niveaux'!F47="CLA","FRANCAIS"&amp;CHAR(10)&amp;"Culture litt. et art.",IF('EDT-2niveaux'!F47="F","FRANCAIS",IF('EDT-2niveaux'!F47="E","FRANCAIS"&amp;CHAR(10)&amp;"Ecriture",IF('EDT-2niveaux'!F47="L","FRANCAIS"&amp;CHAR(10)&amp;"Lexique",IF('EDT-2niveaux'!F47="LO","FRANCAIS"&amp;CHAR(10)&amp;"Langage oral",IF('EDT-2niveaux'!F47="CM","MATHEMATIQUES"&amp;CHAR(10)&amp;"Calcul mental",IF('EDT-2niveaux'!F47="EG","MATHEMATIQUES"&amp;CHAR(10)&amp;"Espace et Géométrie",IF('EDT-2niveaux'!F47="NC","MATHEMATIQUES"&amp;CHAR(10)&amp;"Nombres et calculs",IF('EDT-2niveaux'!F47="GM","MATHEMATIQUES"&amp;CHAR(10)&amp;"Grand. et mes.",IF('EDT-2niveaux'!F47="S","Sciences et technologie",IF('EDT-2niveaux'!F47="H","Histoire",IF('EDT-2niveaux'!F47="Geo","Géographie",IF('EDT-2niveaux'!F47="EMC","Enseig. mor. et civ.",IF('EDT-2niveaux'!F47="EPS","Educ. phys. et sportive",IF('EDT-2niveaux'!F47="EM","Educ. musicale",IF('EDT-2niveaux'!F47="AP","Arts plastiques",IF('EDT-2niveaux'!F47="HDA","Hist. des arts",IF('EDT-2niveaux'!F47="QM","Questionner le monde",IF('EDT-2niveaux'!F47="LV","Langue vivante",IF('EDT-2niveaux'!F47="APC","APC",""))))))))))))))))))))))))))</f>
        <v/>
      </c>
      <c r="P43" s="14" t="str">
        <f t="shared" si="4"/>
        <v/>
      </c>
      <c r="Q43" s="101">
        <f>'EDT-2niveaux'!G47</f>
        <v>0</v>
      </c>
      <c r="R43" s="14" t="str">
        <f>IF('EDT-2niveaux'!G47="O","FRANCAIS"&amp;CHAR(10)&amp;"Orthographe",IF('EDT-2niveaux'!G47="rec","RECREATION",IF('EDT-2niveaux'!G47="p","Pause méridienne",IF('EDT-2niveaux'!G47="G","FRANCAIS"&amp;CHAR(10)&amp;"Grammaire",IF('EDT-2niveaux'!G47="LC","FRANCAIS"&amp;CHAR(10)&amp;"Lect. et comp.de l'écrit",IF('EDT-2niveaux'!G47="M","MATHEMATIQUES",IF('EDT-2niveaux'!G47="CLA","FRANCAIS"&amp;CHAR(10)&amp;"Culture litt. et art.",IF('EDT-2niveaux'!G47="F","FRANCAIS",IF('EDT-2niveaux'!G47="E","FRANCAIS"&amp;CHAR(10)&amp;"Ecriture",IF('EDT-2niveaux'!G47="L","FRANCAIS"&amp;CHAR(10)&amp;"Lexique",IF('EDT-2niveaux'!G47="LO","FRANCAIS"&amp;CHAR(10)&amp;"Langage oral",IF('EDT-2niveaux'!G47="CM","MATHEMATIQUES"&amp;CHAR(10)&amp;"Calcul mental",IF('EDT-2niveaux'!G47="EG","MATHEMATIQUES"&amp;CHAR(10)&amp;"Espace et Géométrie",IF('EDT-2niveaux'!G47="NC","MATHEMATIQUES"&amp;CHAR(10)&amp;"Nombres et calculs",IF('EDT-2niveaux'!G47="GM","MATHEMATIQUES"&amp;CHAR(10)&amp;"Grand. et mes.",IF('EDT-2niveaux'!G47="S","Sciences et technologie",IF('EDT-2niveaux'!G47="H","Histoire",IF('EDT-2niveaux'!G47="Geo","Géographie",IF('EDT-2niveaux'!G47="EMC","Enseig. mor. et civ.",IF('EDT-2niveaux'!G47="EPS","Educ. phys. et sportive",IF('EDT-2niveaux'!G47="EM","Educ. musicale",IF('EDT-2niveaux'!G47="AP","Arts plastiques",IF('EDT-2niveaux'!G47="HDA","Hist. des arts",IF('EDT-2niveaux'!G47="QM","Questionner le monde",IF('EDT-2niveaux'!G47="LV","Langue vivante",IF('EDT-2niveaux'!G47="APC","APC",""))))))))))))))))))))))))))</f>
        <v/>
      </c>
      <c r="S43" s="148" t="str">
        <f t="shared" si="5"/>
        <v/>
      </c>
      <c r="T43" s="101">
        <f>'EDT-2niveaux'!H47</f>
        <v>0</v>
      </c>
      <c r="U43" s="14" t="str">
        <f>IF('EDT-2niveaux'!H47="O","FRANCAIS"&amp;CHAR(10)&amp;"Orthographe",IF('EDT-2niveaux'!H47="rec","RECREATION",IF('EDT-2niveaux'!H47="p","Pause méridienne",IF('EDT-2niveaux'!H47="G","FRANCAIS"&amp;CHAR(10)&amp;"Grammaire",IF('EDT-2niveaux'!H47="LC","FRANCAIS"&amp;CHAR(10)&amp;"Lect. et comp.de l'écrit",IF('EDT-2niveaux'!H47="M","MATHEMATIQUES",IF('EDT-2niveaux'!H47="CLA","FRANCAIS"&amp;CHAR(10)&amp;"Culture litt. et art.",IF('EDT-2niveaux'!H47="F","FRANCAIS",IF('EDT-2niveaux'!H47="E","FRANCAIS"&amp;CHAR(10)&amp;"Ecriture",IF('EDT-2niveaux'!H47="L","FRANCAIS"&amp;CHAR(10)&amp;"Lexique",IF('EDT-2niveaux'!H47="LO","FRANCAIS"&amp;CHAR(10)&amp;"Langage oral",IF('EDT-2niveaux'!H47="CM","MATHEMATIQUES"&amp;CHAR(10)&amp;"Calcul mental",IF('EDT-2niveaux'!H47="EG","MATHEMATIQUES"&amp;CHAR(10)&amp;"Espace et Géométrie",IF('EDT-2niveaux'!H47="NC","MATHEMATIQUES"&amp;CHAR(10)&amp;"Nombres et calculs",IF('EDT-2niveaux'!H47="GM","MATHEMATIQUES"&amp;CHAR(10)&amp;"Grand. et mes.",IF('EDT-2niveaux'!H47="S","Sciences et technologie",IF('EDT-2niveaux'!H47="H","Histoire",IF('EDT-2niveaux'!H47="Geo","Géographie",IF('EDT-2niveaux'!H47="EMC","Enseig. mor. et civ.",IF('EDT-2niveaux'!H47="EPS","Educ. phys. et sportive",IF('EDT-2niveaux'!H47="EM","Educ. musicale",IF('EDT-2niveaux'!H47="AP","Arts plastiques",IF('EDT-2niveaux'!H47="HDA","Hist. des arts",IF('EDT-2niveaux'!H47="QM","Questionner le monde",IF('EDT-2niveaux'!H47="LV","Langue vivante",IF('EDT-2niveaux'!H47="APC","APC",""))))))))))))))))))))))))))</f>
        <v/>
      </c>
      <c r="V43" s="14" t="str">
        <f t="shared" si="6"/>
        <v/>
      </c>
      <c r="W43" s="101">
        <f>'EDT-2niveaux'!I47</f>
        <v>0</v>
      </c>
      <c r="X43" s="14" t="str">
        <f>IF('EDT-2niveaux'!I47="O","FRANCAIS"&amp;CHAR(10)&amp;"Orthographe",IF('EDT-2niveaux'!I47="rec","RECREATION",IF('EDT-2niveaux'!I47="p","Pause méridienne",IF('EDT-2niveaux'!I47="G","FRANCAIS"&amp;CHAR(10)&amp;"Grammaire",IF('EDT-2niveaux'!I47="LC","FRANCAIS"&amp;CHAR(10)&amp;"Lect. et comp.de l'écrit",IF('EDT-2niveaux'!I47="M","MATHEMATIQUES",IF('EDT-2niveaux'!I47="CLA","FRANCAIS"&amp;CHAR(10)&amp;"Culture litt. et art.",IF('EDT-2niveaux'!I47="F","FRANCAIS",IF('EDT-2niveaux'!I47="E","FRANCAIS"&amp;CHAR(10)&amp;"Ecriture",IF('EDT-2niveaux'!I47="L","FRANCAIS"&amp;CHAR(10)&amp;"Lexique",IF('EDT-2niveaux'!I47="LO","FRANCAIS"&amp;CHAR(10)&amp;"Langage oral",IF('EDT-2niveaux'!I47="CM","MATHEMATIQUES"&amp;CHAR(10)&amp;"Calcul mental",IF('EDT-2niveaux'!I47="EG","MATHEMATIQUES"&amp;CHAR(10)&amp;"Espace et Géométrie",IF('EDT-2niveaux'!I47="NC","MATHEMATIQUES"&amp;CHAR(10)&amp;"Nombres et calculs",IF('EDT-2niveaux'!I47="GM","MATHEMATIQUES"&amp;CHAR(10)&amp;"Grand. et mes.",IF('EDT-2niveaux'!I47="S","Sciences et technologie",IF('EDT-2niveaux'!I47="H","Histoire",IF('EDT-2niveaux'!I47="Geo","Géographie",IF('EDT-2niveaux'!I47="EMC","Enseig. mor. et civ.",IF('EDT-2niveaux'!I47="EPS","Educ. phys. et sportive",IF('EDT-2niveaux'!I47="EM","Educ. musicale",IF('EDT-2niveaux'!I47="AP","Arts plastiques",IF('EDT-2niveaux'!I47="HDA","Hist. des arts",IF('EDT-2niveaux'!I47="QM","Questionner le monde",IF('EDT-2niveaux'!I47="LV","Langue vivante",IF('EDT-2niveaux'!I47="APC","APC",""))))))))))))))))))))))))))</f>
        <v/>
      </c>
      <c r="Y43" s="14" t="str">
        <f t="shared" si="7"/>
        <v/>
      </c>
      <c r="Z43" s="101">
        <f>'EDT-2niveaux'!J47</f>
        <v>0</v>
      </c>
      <c r="AA43" s="14" t="str">
        <f>IF('EDT-2niveaux'!J47="O","FRANCAIS"&amp;CHAR(10)&amp;"Orthographe",IF('EDT-2niveaux'!J47="rec","RECREATION",IF('EDT-2niveaux'!J47="p","Pause méridienne",IF('EDT-2niveaux'!J47="G","FRANCAIS"&amp;CHAR(10)&amp;"Grammaire",IF('EDT-2niveaux'!J47="LC","FRANCAIS"&amp;CHAR(10)&amp;"Lect. et comp.de l'écrit",IF('EDT-2niveaux'!J47="M","MATHEMATIQUES",IF('EDT-2niveaux'!J47="CLA","FRANCAIS"&amp;CHAR(10)&amp;"Culture littéraire et artistiqueCulture litt. et art.",IF('EDT-2niveaux'!J47="F","FRANCAIS",IF('EDT-2niveaux'!J47="E","FRANCAIS"&amp;CHAR(10)&amp;"Ecriture",IF('EDT-2niveaux'!J47="L","FRANCAIS"&amp;CHAR(10)&amp;"Lexique",IF('EDT-2niveaux'!J47="LO","FRANCAIS"&amp;CHAR(10)&amp;"Langage oral",IF('EDT-2niveaux'!J47="CM","MATHEMATIQUES"&amp;CHAR(10)&amp;"Calcul mental",IF('EDT-2niveaux'!J47="EG","MATHEMATIQUES"&amp;CHAR(10)&amp;"Espace et Géométrie",IF('EDT-2niveaux'!J47="NC","MATHEMATIQUES"&amp;CHAR(10)&amp;"Nombres et calculs",IF('EDT-2niveaux'!J47="GM","MATHEMATIQUES"&amp;CHAR(10)&amp;"Grand. et mes.",IF('EDT-2niveaux'!J47="S","Sciences et technologie",IF('EDT-2niveaux'!J47="H","Histoire",IF('EDT-2niveaux'!J47="Geo","Géographie",IF('EDT-2niveaux'!J47="EMC","Enseig. mor. et civ.",IF('EDT-2niveaux'!J47="EPS","Educ. phys. et sportive",IF('EDT-2niveaux'!J47="EM","Educ. musicale",IF('EDT-2niveaux'!J47="AP","Arts plastiques",IF('EDT-2niveaux'!J47="HDA","Hist. des arts",IF('EDT-2niveaux'!J47="QM","Questionner le monde",IF('EDT-2niveaux'!J47="LV","Langue vivante",IF('EDT-2niveaux'!J47="APC","APC",""))))))))))))))))))))))))))</f>
        <v/>
      </c>
      <c r="AB43" s="49" t="str">
        <f t="shared" si="8"/>
        <v/>
      </c>
      <c r="AC43" s="101">
        <f>'EDT-2niveaux'!K47</f>
        <v>0</v>
      </c>
      <c r="AD43" s="14" t="str">
        <f>IF('EDT-2niveaux'!K47="O","FRANCAIS"&amp;CHAR(10)&amp;"Orthographe",IF('EDT-2niveaux'!K47="rec","RECREATION",IF('EDT-2niveaux'!K47="p","Pause méridienne",IF('EDT-2niveaux'!K47="G","FRANCAIS"&amp;CHAR(10)&amp;"Grammaire",IF('EDT-2niveaux'!K47="LC","FRANCAIS"&amp;CHAR(10)&amp;"Lect. et comp.de l'écrit",IF('EDT-2niveaux'!K47="M","MATHEMATIQUES",IF('EDT-2niveaux'!K47="CLA","FRANCAIS"&amp;CHAR(10)&amp;"Culture litt. et art.",IF('EDT-2niveaux'!K47="F","FRANCAIS",IF('EDT-2niveaux'!K47="E","FRANCAIS"&amp;CHAR(10)&amp;"Ecriture",IF('EDT-2niveaux'!K47="L","FRANCAIS"&amp;CHAR(10)&amp;"Lexique",IF('EDT-2niveaux'!K47="LO","FRANCAIS"&amp;CHAR(10)&amp;"Langage oral",IF('EDT-2niveaux'!K47="CM","MATHEMATIQUES"&amp;CHAR(10)&amp;"Calcul mental",IF('EDT-2niveaux'!K47="EG","MATHEMATIQUES"&amp;CHAR(10)&amp;"Espace et Géométrie",IF('EDT-2niveaux'!K47="NC","MATHEMATIQUES"&amp;CHAR(10)&amp;"Nombres et calculs",IF('EDT-2niveaux'!K47="GM","MATHEMATIQUES"&amp;CHAR(10)&amp;"Grand. et mes.",IF('EDT-2niveaux'!K47="S","Sciences et technologie",IF('EDT-2niveaux'!K47="H","Histoire",IF('EDT-2niveaux'!K47="Geo","Géographie",IF('EDT-2niveaux'!K47="EMC","Enseig. mor. et civ.",IF('EDT-2niveaux'!K47="EPS","Educ. phys. et sportive",IF('EDT-2niveaux'!K47="EM","Educ. musicale",IF('EDT-2niveaux'!K47="AP","Arts plastiques",IF('EDT-2niveaux'!K47="HDA","Hist. des arts",IF('EDT-2niveaux'!K47="QM","Questionner le monde",IF('EDT-2niveaux'!K47="LV","Langue vivante",IF('EDT-2niveaux'!K47="APC","APC",""))))))))))))))))))))))))))</f>
        <v/>
      </c>
      <c r="AE43" s="49" t="str">
        <f t="shared" si="9"/>
        <v/>
      </c>
      <c r="AG43" s="46" t="s">
        <v>119</v>
      </c>
      <c r="AH43" s="162"/>
      <c r="AI43" s="162"/>
      <c r="AJ43" s="162"/>
      <c r="AK43" s="162"/>
      <c r="AL43" s="162"/>
      <c r="AM43" s="194">
        <f>SUM(AM44:AM46)</f>
        <v>0</v>
      </c>
      <c r="AN43" s="269">
        <f>AN40</f>
        <v>0</v>
      </c>
      <c r="AO43" s="269"/>
      <c r="AP43" s="269"/>
      <c r="AQ43" s="269"/>
      <c r="AR43" s="269"/>
      <c r="AS43" s="53">
        <f>SUM(AS44:AS46)</f>
        <v>0</v>
      </c>
    </row>
    <row r="44" spans="1:45" x14ac:dyDescent="0.3">
      <c r="A44" s="4" t="e">
        <f>IF('POUR COMMENCER'!$E$14&gt;=A43,A43+'POUR COMMENCER'!$H$29,"")</f>
        <v>#VALUE!</v>
      </c>
      <c r="B44" s="101">
        <f>'EDT-2niveaux'!B48</f>
        <v>0</v>
      </c>
      <c r="C44" s="14" t="str">
        <f>IF('EDT-2niveaux'!B48="O","FRANCAIS"&amp;CHAR(10)&amp;"Orthographe",IF('EDT-2niveaux'!B48="rec","RECREATION",IF('EDT-2niveaux'!B48="p","Pause méridienne",IF('EDT-2niveaux'!B48="G","FRANCAIS"&amp;CHAR(10)&amp;"Grammaire",IF('EDT-2niveaux'!B48="LC","FRANCAIS"&amp;CHAR(10)&amp;"Lect. et comp.de l'écrit",IF('EDT-2niveaux'!B48="M","MATHEMATIQUES",IF('EDT-2niveaux'!B48="CLA","FRANCAIS"&amp;CHAR(10)&amp;"Culture litt. et art.",IF('EDT-2niveaux'!B48="F","FRANCAIS",IF('EDT-2niveaux'!B48="E","FRANCAIS"&amp;CHAR(10)&amp;"Ecriture",IF('EDT-2niveaux'!B48="L","FRANCAIS"&amp;CHAR(10)&amp;"Lexique",IF('EDT-2niveaux'!B48="LO","FRANCAIS"&amp;CHAR(10)&amp;"Langage oral",IF('EDT-2niveaux'!B48="CM","MATHEMATIQUES"&amp;CHAR(10)&amp;"Calcul mental",IF('EDT-2niveaux'!B48="EG","MATHEMATIQUES"&amp;CHAR(10)&amp;"Espace et Géométrie",IF('EDT-2niveaux'!B48="NC","MATHEMATIQUES"&amp;CHAR(10)&amp;"Nombres et calculs",IF('EDT-2niveaux'!B48="GM","MATHEMATIQUES"&amp;CHAR(10)&amp;"Grand. et mes.",IF('EDT-2niveaux'!B48="S","Sciences et technologie",IF('EDT-2niveaux'!B48="H","Histoire",IF('EDT-2niveaux'!B48="Geo","Géographie",IF('EDT-2niveaux'!B48="EMC","Enseig. mor. et civ.",IF('EDT-2niveaux'!B48="EPS","Educ. phys. et sportive",IF('EDT-2niveaux'!B48="EM","Educ. musicale",IF('EDT-2niveaux'!B48="AP","Arts plastiques",IF('EDT-2niveaux'!B48="HDA","Hist. des arts",IF('EDT-2niveaux'!B48="QM","Questionner le monde",IF('EDT-2niveaux'!B48="LV","Langue vivante",IF('EDT-2niveaux'!B48="APC","APC",""))))))))))))))))))))))))))</f>
        <v/>
      </c>
      <c r="D44" s="14" t="str">
        <f t="shared" si="0"/>
        <v/>
      </c>
      <c r="E44" s="101">
        <f>'EDT-2niveaux'!C48</f>
        <v>0</v>
      </c>
      <c r="F44" s="14" t="str">
        <f>IF('EDT-2niveaux'!C48="O","FRANCAIS"&amp;CHAR(10)&amp;"Orthographe",IF('EDT-2niveaux'!C48="rec","RECREATION",IF('EDT-2niveaux'!C48="p","Pause méridienne",IF('EDT-2niveaux'!C48="G","FRANCAIS"&amp;CHAR(10)&amp;"Grammaire",IF('EDT-2niveaux'!C48="LC","FRANCAIS"&amp;CHAR(10)&amp;"Lect. et comp.de l'écrit",IF('EDT-2niveaux'!C48="M","MATHEMATIQUES",IF('EDT-2niveaux'!C48="CLA","FRANCAIS"&amp;CHAR(10)&amp;"Culture littéraire et artistiqueCulture litt. et art.",IF('EDT-2niveaux'!C48="F","FRANCAIS",IF('EDT-2niveaux'!C48="E","FRANCAIS"&amp;CHAR(10)&amp;"Ecriture",IF('EDT-2niveaux'!C48="L","FRANCAIS"&amp;CHAR(10)&amp;"Lexique",IF('EDT-2niveaux'!C48="LO","FRANCAIS"&amp;CHAR(10)&amp;"Langage oral",IF('EDT-2niveaux'!C48="CM","MATHEMATIQUES"&amp;CHAR(10)&amp;"Calcul mental",IF('EDT-2niveaux'!C48="EG","MATHEMATIQUES"&amp;CHAR(10)&amp;"Espace et Géométrie",IF('EDT-2niveaux'!C48="NC","MATHEMATIQUES"&amp;CHAR(10)&amp;"Nombres et calculs",IF('EDT-2niveaux'!C48="GM","MATHEMATIQUES"&amp;CHAR(10)&amp;"Grand. et mes.",IF('EDT-2niveaux'!C48="S","Sciences et technologie",IF('EDT-2niveaux'!C48="H","Histoire",IF('EDT-2niveaux'!C48="Geo","Géographie",IF('EDT-2niveaux'!C48="EMC","Enseig. mor. et civ.",IF('EDT-2niveaux'!C48="EPS","Educ. phys. et sportive",IF('EDT-2niveaux'!C48="EM","Educ. musicale",IF('EDT-2niveaux'!C48="AP","Arts plastiques",IF('EDT-2niveaux'!C48="HDA","Hist. des arts",IF('EDT-2niveaux'!C48="QM","Questionner le monde",IF('EDT-2niveaux'!C48="LV","Langue vivante",IF('EDT-2niveaux'!C48="APC","APC",""))))))))))))))))))))))))))</f>
        <v/>
      </c>
      <c r="G44" s="14" t="str">
        <f t="shared" si="1"/>
        <v/>
      </c>
      <c r="H44" s="101">
        <f>'EDT-2niveaux'!D48</f>
        <v>0</v>
      </c>
      <c r="I44" s="14" t="str">
        <f>IF('EDT-2niveaux'!D48="O","FRANCAIS"&amp;CHAR(10)&amp;"Orthographe",IF('EDT-2niveaux'!D48="rec","RECREATION",IF('EDT-2niveaux'!D48="p","Pause méridienne",IF('EDT-2niveaux'!D48="G","FRANCAIS"&amp;CHAR(10)&amp;"Grammaire",IF('EDT-2niveaux'!D48="LC","FRANCAIS"&amp;CHAR(10)&amp;"Lect. et comp.de l'écrit",IF('EDT-2niveaux'!D48="M","MATHEMATIQUES",IF('EDT-2niveaux'!D48="CLA","FRANCAIS"&amp;CHAR(10)&amp;"Culture litt. et art.",IF('EDT-2niveaux'!D48="F","FRANCAIS",IF('EDT-2niveaux'!D48="E","FRANCAIS"&amp;CHAR(10)&amp;"Ecriture",IF('EDT-2niveaux'!D48="L","FRANCAIS"&amp;CHAR(10)&amp;"Lexique",IF('EDT-2niveaux'!D48="LO","FRANCAIS"&amp;CHAR(10)&amp;"Langage oral",IF('EDT-2niveaux'!D48="CM","MATHEMATIQUES"&amp;CHAR(10)&amp;"Calcul mental",IF('EDT-2niveaux'!D48="EG","MATHEMATIQUES"&amp;CHAR(10)&amp;"Espace et Géométrie",IF('EDT-2niveaux'!D48="NC","MATHEMATIQUES"&amp;CHAR(10)&amp;"Nombres et calculs",IF('EDT-2niveaux'!D48="GM","MATHEMATIQUES"&amp;CHAR(10)&amp;"Grand. et mes.",IF('EDT-2niveaux'!D48="S","Sciences et technologie",IF('EDT-2niveaux'!D48="H","Histoire",IF('EDT-2niveaux'!D48="Geo","Géographie",IF('EDT-2niveaux'!D48="EMC","Enseig. mor. et civ.",IF('EDT-2niveaux'!D48="EPS","Educ. phys. et sportive",IF('EDT-2niveaux'!D48="EM","Educ. musicale",IF('EDT-2niveaux'!D48="AP","Arts plastiques",IF('EDT-2niveaux'!D48="HDA","Hist. des arts",IF('EDT-2niveaux'!D48="QM","Questionner le monde",IF('EDT-2niveaux'!D48="LV","Langue vivante",IF('EDT-2niveaux'!D48="APC","APC",""))))))))))))))))))))))))))</f>
        <v/>
      </c>
      <c r="J44" s="14" t="str">
        <f t="shared" si="2"/>
        <v/>
      </c>
      <c r="K44" s="101">
        <f>'EDT-2niveaux'!E48</f>
        <v>0</v>
      </c>
      <c r="L44" s="14" t="str">
        <f>IF('EDT-2niveaux'!E48="O","FRANCAIS"&amp;CHAR(10)&amp;"Orthographe",IF('EDT-2niveaux'!E48="rec","RECREATION",IF('EDT-2niveaux'!E48="p","Pause méridienne",IF('EDT-2niveaux'!E48="G","FRANCAIS"&amp;CHAR(10)&amp;"Grammaire",IF('EDT-2niveaux'!E48="LC","FRANCAIS"&amp;CHAR(10)&amp;"Lect. et comp.de l'écrit",IF('EDT-2niveaux'!E48="M","MATHEMATIQUES",IF('EDT-2niveaux'!E48="CLA","FRANCAIS"&amp;CHAR(10)&amp;"Culture litt. et art.",IF('EDT-2niveaux'!E48="F","FRANCAIS",IF('EDT-2niveaux'!E48="E","FRANCAIS"&amp;CHAR(10)&amp;"Ecriture",IF('EDT-2niveaux'!E48="L","FRANCAIS"&amp;CHAR(10)&amp;"Lexique",IF('EDT-2niveaux'!E48="LO","FRANCAIS"&amp;CHAR(10)&amp;"Langage oral",IF('EDT-2niveaux'!E48="CM","MATHEMATIQUES"&amp;CHAR(10)&amp;"Calcul mental",IF('EDT-2niveaux'!E48="EG","MATHEMATIQUES"&amp;CHAR(10)&amp;"Espace et Géométrie",IF('EDT-2niveaux'!E48="NC","MATHEMATIQUES"&amp;CHAR(10)&amp;"Nombres et calculs",IF('EDT-2niveaux'!E48="GM","MATHEMATIQUES"&amp;CHAR(10)&amp;"Grand. et mes.",IF('EDT-2niveaux'!E48="S","Sciences et technologie",IF('EDT-2niveaux'!E48="H","Histoire",IF('EDT-2niveaux'!E48="Geo","Géographie",IF('EDT-2niveaux'!E48="EMC","Enseig. mor. et civ.",IF('EDT-2niveaux'!E48="EPS","Educ. phys. et sportive",IF('EDT-2niveaux'!E48="EM","Educ. musicale",IF('EDT-2niveaux'!E48="AP","Arts plastiques",IF('EDT-2niveaux'!E48="HDA","Hist. des arts",IF('EDT-2niveaux'!E48="QM","Questionner le monde",IF('EDT-2niveaux'!E48="LV","Langue vivante",IF('EDT-2niveaux'!E48="APC","APC",""))))))))))))))))))))))))))</f>
        <v/>
      </c>
      <c r="M44" s="14" t="str">
        <f t="shared" si="3"/>
        <v/>
      </c>
      <c r="N44" s="101">
        <f>'EDT-2niveaux'!F48</f>
        <v>0</v>
      </c>
      <c r="O44" s="14" t="str">
        <f>IF('EDT-2niveaux'!F48="O","FRANCAIS"&amp;CHAR(10)&amp;"Orthographe",IF('EDT-2niveaux'!F48="rec","RECREATION",IF('EDT-2niveaux'!F48="p","Pause méridienne",IF('EDT-2niveaux'!F48="G","FRANCAIS"&amp;CHAR(10)&amp;"Grammaire",IF('EDT-2niveaux'!F48="LC","FRANCAIS"&amp;CHAR(10)&amp;"Lect. et comp.de l'écrit",IF('EDT-2niveaux'!F48="M","MATHEMATIQUES",IF('EDT-2niveaux'!F48="CLA","FRANCAIS"&amp;CHAR(10)&amp;"Culture litt. et art.",IF('EDT-2niveaux'!F48="F","FRANCAIS",IF('EDT-2niveaux'!F48="E","FRANCAIS"&amp;CHAR(10)&amp;"Ecriture",IF('EDT-2niveaux'!F48="L","FRANCAIS"&amp;CHAR(10)&amp;"Lexique",IF('EDT-2niveaux'!F48="LO","FRANCAIS"&amp;CHAR(10)&amp;"Langage oral",IF('EDT-2niveaux'!F48="CM","MATHEMATIQUES"&amp;CHAR(10)&amp;"Calcul mental",IF('EDT-2niveaux'!F48="EG","MATHEMATIQUES"&amp;CHAR(10)&amp;"Espace et Géométrie",IF('EDT-2niveaux'!F48="NC","MATHEMATIQUES"&amp;CHAR(10)&amp;"Nombres et calculs",IF('EDT-2niveaux'!F48="GM","MATHEMATIQUES"&amp;CHAR(10)&amp;"Grand. et mes.",IF('EDT-2niveaux'!F48="S","Sciences et technologie",IF('EDT-2niveaux'!F48="H","Histoire",IF('EDT-2niveaux'!F48="Geo","Géographie",IF('EDT-2niveaux'!F48="EMC","Enseig. mor. et civ.",IF('EDT-2niveaux'!F48="EPS","Educ. phys. et sportive",IF('EDT-2niveaux'!F48="EM","Educ. musicale",IF('EDT-2niveaux'!F48="AP","Arts plastiques",IF('EDT-2niveaux'!F48="HDA","Hist. des arts",IF('EDT-2niveaux'!F48="QM","Questionner le monde",IF('EDT-2niveaux'!F48="LV","Langue vivante",IF('EDT-2niveaux'!F48="APC","APC",""))))))))))))))))))))))))))</f>
        <v/>
      </c>
      <c r="P44" s="14" t="str">
        <f t="shared" si="4"/>
        <v/>
      </c>
      <c r="Q44" s="101">
        <f>'EDT-2niveaux'!G48</f>
        <v>0</v>
      </c>
      <c r="R44" s="14" t="str">
        <f>IF('EDT-2niveaux'!G48="O","FRANCAIS"&amp;CHAR(10)&amp;"Orthographe",IF('EDT-2niveaux'!G48="rec","RECREATION",IF('EDT-2niveaux'!G48="p","Pause méridienne",IF('EDT-2niveaux'!G48="G","FRANCAIS"&amp;CHAR(10)&amp;"Grammaire",IF('EDT-2niveaux'!G48="LC","FRANCAIS"&amp;CHAR(10)&amp;"Lect. et comp.de l'écrit",IF('EDT-2niveaux'!G48="M","MATHEMATIQUES",IF('EDT-2niveaux'!G48="CLA","FRANCAIS"&amp;CHAR(10)&amp;"Culture litt. et art.",IF('EDT-2niveaux'!G48="F","FRANCAIS",IF('EDT-2niveaux'!G48="E","FRANCAIS"&amp;CHAR(10)&amp;"Ecriture",IF('EDT-2niveaux'!G48="L","FRANCAIS"&amp;CHAR(10)&amp;"Lexique",IF('EDT-2niveaux'!G48="LO","FRANCAIS"&amp;CHAR(10)&amp;"Langage oral",IF('EDT-2niveaux'!G48="CM","MATHEMATIQUES"&amp;CHAR(10)&amp;"Calcul mental",IF('EDT-2niveaux'!G48="EG","MATHEMATIQUES"&amp;CHAR(10)&amp;"Espace et Géométrie",IF('EDT-2niveaux'!G48="NC","MATHEMATIQUES"&amp;CHAR(10)&amp;"Nombres et calculs",IF('EDT-2niveaux'!G48="GM","MATHEMATIQUES"&amp;CHAR(10)&amp;"Grand. et mes.",IF('EDT-2niveaux'!G48="S","Sciences et technologie",IF('EDT-2niveaux'!G48="H","Histoire",IF('EDT-2niveaux'!G48="Geo","Géographie",IF('EDT-2niveaux'!G48="EMC","Enseig. mor. et civ.",IF('EDT-2niveaux'!G48="EPS","Educ. phys. et sportive",IF('EDT-2niveaux'!G48="EM","Educ. musicale",IF('EDT-2niveaux'!G48="AP","Arts plastiques",IF('EDT-2niveaux'!G48="HDA","Hist. des arts",IF('EDT-2niveaux'!G48="QM","Questionner le monde",IF('EDT-2niveaux'!G48="LV","Langue vivante",IF('EDT-2niveaux'!G48="APC","APC",""))))))))))))))))))))))))))</f>
        <v/>
      </c>
      <c r="S44" s="148" t="str">
        <f t="shared" si="5"/>
        <v/>
      </c>
      <c r="T44" s="101">
        <f>'EDT-2niveaux'!H48</f>
        <v>0</v>
      </c>
      <c r="U44" s="14" t="str">
        <f>IF('EDT-2niveaux'!H48="O","FRANCAIS"&amp;CHAR(10)&amp;"Orthographe",IF('EDT-2niveaux'!H48="rec","RECREATION",IF('EDT-2niveaux'!H48="p","Pause méridienne",IF('EDT-2niveaux'!H48="G","FRANCAIS"&amp;CHAR(10)&amp;"Grammaire",IF('EDT-2niveaux'!H48="LC","FRANCAIS"&amp;CHAR(10)&amp;"Lect. et comp.de l'écrit",IF('EDT-2niveaux'!H48="M","MATHEMATIQUES",IF('EDT-2niveaux'!H48="CLA","FRANCAIS"&amp;CHAR(10)&amp;"Culture litt. et art.",IF('EDT-2niveaux'!H48="F","FRANCAIS",IF('EDT-2niveaux'!H48="E","FRANCAIS"&amp;CHAR(10)&amp;"Ecriture",IF('EDT-2niveaux'!H48="L","FRANCAIS"&amp;CHAR(10)&amp;"Lexique",IF('EDT-2niveaux'!H48="LO","FRANCAIS"&amp;CHAR(10)&amp;"Langage oral",IF('EDT-2niveaux'!H48="CM","MATHEMATIQUES"&amp;CHAR(10)&amp;"Calcul mental",IF('EDT-2niveaux'!H48="EG","MATHEMATIQUES"&amp;CHAR(10)&amp;"Espace et Géométrie",IF('EDT-2niveaux'!H48="NC","MATHEMATIQUES"&amp;CHAR(10)&amp;"Nombres et calculs",IF('EDT-2niveaux'!H48="GM","MATHEMATIQUES"&amp;CHAR(10)&amp;"Grand. et mes.",IF('EDT-2niveaux'!H48="S","Sciences et technologie",IF('EDT-2niveaux'!H48="H","Histoire",IF('EDT-2niveaux'!H48="Geo","Géographie",IF('EDT-2niveaux'!H48="EMC","Enseig. mor. et civ.",IF('EDT-2niveaux'!H48="EPS","Educ. phys. et sportive",IF('EDT-2niveaux'!H48="EM","Educ. musicale",IF('EDT-2niveaux'!H48="AP","Arts plastiques",IF('EDT-2niveaux'!H48="HDA","Hist. des arts",IF('EDT-2niveaux'!H48="QM","Questionner le monde",IF('EDT-2niveaux'!H48="LV","Langue vivante",IF('EDT-2niveaux'!H48="APC","APC",""))))))))))))))))))))))))))</f>
        <v/>
      </c>
      <c r="V44" s="14" t="str">
        <f t="shared" si="6"/>
        <v/>
      </c>
      <c r="W44" s="101">
        <f>'EDT-2niveaux'!I48</f>
        <v>0</v>
      </c>
      <c r="X44" s="14" t="str">
        <f>IF('EDT-2niveaux'!I48="O","FRANCAIS"&amp;CHAR(10)&amp;"Orthographe",IF('EDT-2niveaux'!I48="rec","RECREATION",IF('EDT-2niveaux'!I48="p","Pause méridienne",IF('EDT-2niveaux'!I48="G","FRANCAIS"&amp;CHAR(10)&amp;"Grammaire",IF('EDT-2niveaux'!I48="LC","FRANCAIS"&amp;CHAR(10)&amp;"Lect. et comp.de l'écrit",IF('EDT-2niveaux'!I48="M","MATHEMATIQUES",IF('EDT-2niveaux'!I48="CLA","FRANCAIS"&amp;CHAR(10)&amp;"Culture litt. et art.",IF('EDT-2niveaux'!I48="F","FRANCAIS",IF('EDT-2niveaux'!I48="E","FRANCAIS"&amp;CHAR(10)&amp;"Ecriture",IF('EDT-2niveaux'!I48="L","FRANCAIS"&amp;CHAR(10)&amp;"Lexique",IF('EDT-2niveaux'!I48="LO","FRANCAIS"&amp;CHAR(10)&amp;"Langage oral",IF('EDT-2niveaux'!I48="CM","MATHEMATIQUES"&amp;CHAR(10)&amp;"Calcul mental",IF('EDT-2niveaux'!I48="EG","MATHEMATIQUES"&amp;CHAR(10)&amp;"Espace et Géométrie",IF('EDT-2niveaux'!I48="NC","MATHEMATIQUES"&amp;CHAR(10)&amp;"Nombres et calculs",IF('EDT-2niveaux'!I48="GM","MATHEMATIQUES"&amp;CHAR(10)&amp;"Grand. et mes.",IF('EDT-2niveaux'!I48="S","Sciences et technologie",IF('EDT-2niveaux'!I48="H","Histoire",IF('EDT-2niveaux'!I48="Geo","Géographie",IF('EDT-2niveaux'!I48="EMC","Enseig. mor. et civ.",IF('EDT-2niveaux'!I48="EPS","Educ. phys. et sportive",IF('EDT-2niveaux'!I48="EM","Educ. musicale",IF('EDT-2niveaux'!I48="AP","Arts plastiques",IF('EDT-2niveaux'!I48="HDA","Hist. des arts",IF('EDT-2niveaux'!I48="QM","Questionner le monde",IF('EDT-2niveaux'!I48="LV","Langue vivante",IF('EDT-2niveaux'!I48="APC","APC",""))))))))))))))))))))))))))</f>
        <v/>
      </c>
      <c r="Y44" s="14" t="str">
        <f t="shared" si="7"/>
        <v/>
      </c>
      <c r="Z44" s="101">
        <f>'EDT-2niveaux'!J48</f>
        <v>0</v>
      </c>
      <c r="AA44" s="14" t="str">
        <f>IF('EDT-2niveaux'!J48="O","FRANCAIS"&amp;CHAR(10)&amp;"Orthographe",IF('EDT-2niveaux'!J48="rec","RECREATION",IF('EDT-2niveaux'!J48="p","Pause méridienne",IF('EDT-2niveaux'!J48="G","FRANCAIS"&amp;CHAR(10)&amp;"Grammaire",IF('EDT-2niveaux'!J48="LC","FRANCAIS"&amp;CHAR(10)&amp;"Lect. et comp.de l'écrit",IF('EDT-2niveaux'!J48="M","MATHEMATIQUES",IF('EDT-2niveaux'!J48="CLA","FRANCAIS"&amp;CHAR(10)&amp;"Culture littéraire et artistiqueCulture litt. et art.",IF('EDT-2niveaux'!J48="F","FRANCAIS",IF('EDT-2niveaux'!J48="E","FRANCAIS"&amp;CHAR(10)&amp;"Ecriture",IF('EDT-2niveaux'!J48="L","FRANCAIS"&amp;CHAR(10)&amp;"Lexique",IF('EDT-2niveaux'!J48="LO","FRANCAIS"&amp;CHAR(10)&amp;"Langage oral",IF('EDT-2niveaux'!J48="CM","MATHEMATIQUES"&amp;CHAR(10)&amp;"Calcul mental",IF('EDT-2niveaux'!J48="EG","MATHEMATIQUES"&amp;CHAR(10)&amp;"Espace et Géométrie",IF('EDT-2niveaux'!J48="NC","MATHEMATIQUES"&amp;CHAR(10)&amp;"Nombres et calculs",IF('EDT-2niveaux'!J48="GM","MATHEMATIQUES"&amp;CHAR(10)&amp;"Grand. et mes.",IF('EDT-2niveaux'!J48="S","Sciences et technologie",IF('EDT-2niveaux'!J48="H","Histoire",IF('EDT-2niveaux'!J48="Geo","Géographie",IF('EDT-2niveaux'!J48="EMC","Enseig. mor. et civ.",IF('EDT-2niveaux'!J48="EPS","Educ. phys. et sportive",IF('EDT-2niveaux'!J48="EM","Educ. musicale",IF('EDT-2niveaux'!J48="AP","Arts plastiques",IF('EDT-2niveaux'!J48="HDA","Hist. des arts",IF('EDT-2niveaux'!J48="QM","Questionner le monde",IF('EDT-2niveaux'!J48="LV","Langue vivante",IF('EDT-2niveaux'!J48="APC","APC",""))))))))))))))))))))))))))</f>
        <v/>
      </c>
      <c r="AB44" s="49" t="str">
        <f t="shared" si="8"/>
        <v/>
      </c>
      <c r="AC44" s="101">
        <f>'EDT-2niveaux'!K48</f>
        <v>0</v>
      </c>
      <c r="AD44" s="14" t="str">
        <f>IF('EDT-2niveaux'!K48="O","FRANCAIS"&amp;CHAR(10)&amp;"Orthographe",IF('EDT-2niveaux'!K48="rec","RECREATION",IF('EDT-2niveaux'!K48="p","Pause méridienne",IF('EDT-2niveaux'!K48="G","FRANCAIS"&amp;CHAR(10)&amp;"Grammaire",IF('EDT-2niveaux'!K48="LC","FRANCAIS"&amp;CHAR(10)&amp;"Lect. et comp.de l'écrit",IF('EDT-2niveaux'!K48="M","MATHEMATIQUES",IF('EDT-2niveaux'!K48="CLA","FRANCAIS"&amp;CHAR(10)&amp;"Culture litt. et art.",IF('EDT-2niveaux'!K48="F","FRANCAIS",IF('EDT-2niveaux'!K48="E","FRANCAIS"&amp;CHAR(10)&amp;"Ecriture",IF('EDT-2niveaux'!K48="L","FRANCAIS"&amp;CHAR(10)&amp;"Lexique",IF('EDT-2niveaux'!K48="LO","FRANCAIS"&amp;CHAR(10)&amp;"Langage oral",IF('EDT-2niveaux'!K48="CM","MATHEMATIQUES"&amp;CHAR(10)&amp;"Calcul mental",IF('EDT-2niveaux'!K48="EG","MATHEMATIQUES"&amp;CHAR(10)&amp;"Espace et Géométrie",IF('EDT-2niveaux'!K48="NC","MATHEMATIQUES"&amp;CHAR(10)&amp;"Nombres et calculs",IF('EDT-2niveaux'!K48="GM","MATHEMATIQUES"&amp;CHAR(10)&amp;"Grand. et mes.",IF('EDT-2niveaux'!K48="S","Sciences et technologie",IF('EDT-2niveaux'!K48="H","Histoire",IF('EDT-2niveaux'!K48="Geo","Géographie",IF('EDT-2niveaux'!K48="EMC","Enseig. mor. et civ.",IF('EDT-2niveaux'!K48="EPS","Educ. phys. et sportive",IF('EDT-2niveaux'!K48="EM","Educ. musicale",IF('EDT-2niveaux'!K48="AP","Arts plastiques",IF('EDT-2niveaux'!K48="HDA","Hist. des arts",IF('EDT-2niveaux'!K48="QM","Questionner le monde",IF('EDT-2niveaux'!K48="LV","Langue vivante",IF('EDT-2niveaux'!K48="APC","APC",""))))))))))))))))))))))))))</f>
        <v/>
      </c>
      <c r="AE44" s="49" t="str">
        <f t="shared" si="9"/>
        <v/>
      </c>
      <c r="AG44" s="44" t="s">
        <v>38</v>
      </c>
      <c r="AH44" s="165">
        <f>COUNTIF(B$4:B$150,$AG44)*'POUR COMMENCER'!$H$29</f>
        <v>0</v>
      </c>
      <c r="AI44" s="165">
        <f>COUNTIF(H$4:H$150,$AG44)*'POUR COMMENCER'!$H$29</f>
        <v>0</v>
      </c>
      <c r="AJ44" s="165">
        <f>COUNTIF(N$4:N$150,$AG44)*'POUR COMMENCER'!$H$29</f>
        <v>0</v>
      </c>
      <c r="AK44" s="165">
        <f>COUNTIF(T$4:T$150,$AG44)*'POUR COMMENCER'!$H$29</f>
        <v>0</v>
      </c>
      <c r="AL44" s="165">
        <f>COUNTIF(Z$4:Z$150,$AG44)*'POUR COMMENCER'!$H$29</f>
        <v>0</v>
      </c>
      <c r="AM44" s="56">
        <f>SUM(AH44:AL44)</f>
        <v>0</v>
      </c>
      <c r="AN44" s="197">
        <f>COUNTIF(E$4:E$150,$AG44)*'POUR COMMENCER'!$H$29</f>
        <v>0</v>
      </c>
      <c r="AO44" s="165">
        <f>COUNTIF(K$4:K$150,$AG44)*'POUR COMMENCER'!$H$29</f>
        <v>0</v>
      </c>
      <c r="AP44" s="165">
        <f>COUNTIF(Q$4:Q$150,$AG44)*'POUR COMMENCER'!$H$29</f>
        <v>0</v>
      </c>
      <c r="AQ44" s="165">
        <f>COUNTIF(W$4:W$150,$AG44)*'POUR COMMENCER'!$H$29</f>
        <v>0</v>
      </c>
      <c r="AR44" s="165">
        <f>COUNTIF(AC$4:AC$150,$AG44)*'POUR COMMENCER'!$H$29</f>
        <v>0</v>
      </c>
      <c r="AS44" s="52">
        <f>SUM(AN44:AR44)</f>
        <v>0</v>
      </c>
    </row>
    <row r="45" spans="1:45" x14ac:dyDescent="0.3">
      <c r="A45" s="4" t="e">
        <f>IF('POUR COMMENCER'!$E$14&gt;=A44,A44+'POUR COMMENCER'!$H$29,"")</f>
        <v>#VALUE!</v>
      </c>
      <c r="B45" s="101">
        <f>'EDT-2niveaux'!B49</f>
        <v>0</v>
      </c>
      <c r="C45" s="14" t="str">
        <f>IF('EDT-2niveaux'!B49="O","FRANCAIS"&amp;CHAR(10)&amp;"Orthographe",IF('EDT-2niveaux'!B49="rec","RECREATION",IF('EDT-2niveaux'!B49="p","Pause méridienne",IF('EDT-2niveaux'!B49="G","FRANCAIS"&amp;CHAR(10)&amp;"Grammaire",IF('EDT-2niveaux'!B49="LC","FRANCAIS"&amp;CHAR(10)&amp;"Lect. et comp.de l'écrit",IF('EDT-2niveaux'!B49="M","MATHEMATIQUES",IF('EDT-2niveaux'!B49="CLA","FRANCAIS"&amp;CHAR(10)&amp;"Culture litt. et art.",IF('EDT-2niveaux'!B49="F","FRANCAIS",IF('EDT-2niveaux'!B49="E","FRANCAIS"&amp;CHAR(10)&amp;"Ecriture",IF('EDT-2niveaux'!B49="L","FRANCAIS"&amp;CHAR(10)&amp;"Lexique",IF('EDT-2niveaux'!B49="LO","FRANCAIS"&amp;CHAR(10)&amp;"Langage oral",IF('EDT-2niveaux'!B49="CM","MATHEMATIQUES"&amp;CHAR(10)&amp;"Calcul mental",IF('EDT-2niveaux'!B49="EG","MATHEMATIQUES"&amp;CHAR(10)&amp;"Espace et Géométrie",IF('EDT-2niveaux'!B49="NC","MATHEMATIQUES"&amp;CHAR(10)&amp;"Nombres et calculs",IF('EDT-2niveaux'!B49="GM","MATHEMATIQUES"&amp;CHAR(10)&amp;"Grand. et mes.",IF('EDT-2niveaux'!B49="S","Sciences et technologie",IF('EDT-2niveaux'!B49="H","Histoire",IF('EDT-2niveaux'!B49="Geo","Géographie",IF('EDT-2niveaux'!B49="EMC","Enseig. mor. et civ.",IF('EDT-2niveaux'!B49="EPS","Educ. phys. et sportive",IF('EDT-2niveaux'!B49="EM","Educ. musicale",IF('EDT-2niveaux'!B49="AP","Arts plastiques",IF('EDT-2niveaux'!B49="HDA","Hist. des arts",IF('EDT-2niveaux'!B49="QM","Questionner le monde",IF('EDT-2niveaux'!B49="LV","Langue vivante",IF('EDT-2niveaux'!B49="APC","APC",""))))))))))))))))))))))))))</f>
        <v/>
      </c>
      <c r="D45" s="14" t="str">
        <f t="shared" si="0"/>
        <v/>
      </c>
      <c r="E45" s="101">
        <f>'EDT-2niveaux'!C49</f>
        <v>0</v>
      </c>
      <c r="F45" s="14" t="str">
        <f>IF('EDT-2niveaux'!C49="O","FRANCAIS"&amp;CHAR(10)&amp;"Orthographe",IF('EDT-2niveaux'!C49="rec","RECREATION",IF('EDT-2niveaux'!C49="p","Pause méridienne",IF('EDT-2niveaux'!C49="G","FRANCAIS"&amp;CHAR(10)&amp;"Grammaire",IF('EDT-2niveaux'!C49="LC","FRANCAIS"&amp;CHAR(10)&amp;"Lect. et comp.de l'écrit",IF('EDT-2niveaux'!C49="M","MATHEMATIQUES",IF('EDT-2niveaux'!C49="CLA","FRANCAIS"&amp;CHAR(10)&amp;"Culture littéraire et artistiqueCulture litt. et art.",IF('EDT-2niveaux'!C49="F","FRANCAIS",IF('EDT-2niveaux'!C49="E","FRANCAIS"&amp;CHAR(10)&amp;"Ecriture",IF('EDT-2niveaux'!C49="L","FRANCAIS"&amp;CHAR(10)&amp;"Lexique",IF('EDT-2niveaux'!C49="LO","FRANCAIS"&amp;CHAR(10)&amp;"Langage oral",IF('EDT-2niveaux'!C49="CM","MATHEMATIQUES"&amp;CHAR(10)&amp;"Calcul mental",IF('EDT-2niveaux'!C49="EG","MATHEMATIQUES"&amp;CHAR(10)&amp;"Espace et Géométrie",IF('EDT-2niveaux'!C49="NC","MATHEMATIQUES"&amp;CHAR(10)&amp;"Nombres et calculs",IF('EDT-2niveaux'!C49="GM","MATHEMATIQUES"&amp;CHAR(10)&amp;"Grand. et mes.",IF('EDT-2niveaux'!C49="S","Sciences et technologie",IF('EDT-2niveaux'!C49="H","Histoire",IF('EDT-2niveaux'!C49="Geo","Géographie",IF('EDT-2niveaux'!C49="EMC","Enseig. mor. et civ.",IF('EDT-2niveaux'!C49="EPS","Educ. phys. et sportive",IF('EDT-2niveaux'!C49="EM","Educ. musicale",IF('EDT-2niveaux'!C49="AP","Arts plastiques",IF('EDT-2niveaux'!C49="HDA","Hist. des arts",IF('EDT-2niveaux'!C49="QM","Questionner le monde",IF('EDT-2niveaux'!C49="LV","Langue vivante",IF('EDT-2niveaux'!C49="APC","APC",""))))))))))))))))))))))))))</f>
        <v/>
      </c>
      <c r="G45" s="14" t="str">
        <f t="shared" si="1"/>
        <v/>
      </c>
      <c r="H45" s="101">
        <f>'EDT-2niveaux'!D49</f>
        <v>0</v>
      </c>
      <c r="I45" s="14" t="str">
        <f>IF('EDT-2niveaux'!D49="O","FRANCAIS"&amp;CHAR(10)&amp;"Orthographe",IF('EDT-2niveaux'!D49="rec","RECREATION",IF('EDT-2niveaux'!D49="p","Pause méridienne",IF('EDT-2niveaux'!D49="G","FRANCAIS"&amp;CHAR(10)&amp;"Grammaire",IF('EDT-2niveaux'!D49="LC","FRANCAIS"&amp;CHAR(10)&amp;"Lect. et comp.de l'écrit",IF('EDT-2niveaux'!D49="M","MATHEMATIQUES",IF('EDT-2niveaux'!D49="CLA","FRANCAIS"&amp;CHAR(10)&amp;"Culture litt. et art.",IF('EDT-2niveaux'!D49="F","FRANCAIS",IF('EDT-2niveaux'!D49="E","FRANCAIS"&amp;CHAR(10)&amp;"Ecriture",IF('EDT-2niveaux'!D49="L","FRANCAIS"&amp;CHAR(10)&amp;"Lexique",IF('EDT-2niveaux'!D49="LO","FRANCAIS"&amp;CHAR(10)&amp;"Langage oral",IF('EDT-2niveaux'!D49="CM","MATHEMATIQUES"&amp;CHAR(10)&amp;"Calcul mental",IF('EDT-2niveaux'!D49="EG","MATHEMATIQUES"&amp;CHAR(10)&amp;"Espace et Géométrie",IF('EDT-2niveaux'!D49="NC","MATHEMATIQUES"&amp;CHAR(10)&amp;"Nombres et calculs",IF('EDT-2niveaux'!D49="GM","MATHEMATIQUES"&amp;CHAR(10)&amp;"Grand. et mes.",IF('EDT-2niveaux'!D49="S","Sciences et technologie",IF('EDT-2niveaux'!D49="H","Histoire",IF('EDT-2niveaux'!D49="Geo","Géographie",IF('EDT-2niveaux'!D49="EMC","Enseig. mor. et civ.",IF('EDT-2niveaux'!D49="EPS","Educ. phys. et sportive",IF('EDT-2niveaux'!D49="EM","Educ. musicale",IF('EDT-2niveaux'!D49="AP","Arts plastiques",IF('EDT-2niveaux'!D49="HDA","Hist. des arts",IF('EDT-2niveaux'!D49="QM","Questionner le monde",IF('EDT-2niveaux'!D49="LV","Langue vivante",IF('EDT-2niveaux'!D49="APC","APC",""))))))))))))))))))))))))))</f>
        <v/>
      </c>
      <c r="J45" s="14" t="str">
        <f t="shared" si="2"/>
        <v/>
      </c>
      <c r="K45" s="101">
        <f>'EDT-2niveaux'!E49</f>
        <v>0</v>
      </c>
      <c r="L45" s="14" t="str">
        <f>IF('EDT-2niveaux'!E49="O","FRANCAIS"&amp;CHAR(10)&amp;"Orthographe",IF('EDT-2niveaux'!E49="rec","RECREATION",IF('EDT-2niveaux'!E49="p","Pause méridienne",IF('EDT-2niveaux'!E49="G","FRANCAIS"&amp;CHAR(10)&amp;"Grammaire",IF('EDT-2niveaux'!E49="LC","FRANCAIS"&amp;CHAR(10)&amp;"Lect. et comp.de l'écrit",IF('EDT-2niveaux'!E49="M","MATHEMATIQUES",IF('EDT-2niveaux'!E49="CLA","FRANCAIS"&amp;CHAR(10)&amp;"Culture litt. et art.",IF('EDT-2niveaux'!E49="F","FRANCAIS",IF('EDT-2niveaux'!E49="E","FRANCAIS"&amp;CHAR(10)&amp;"Ecriture",IF('EDT-2niveaux'!E49="L","FRANCAIS"&amp;CHAR(10)&amp;"Lexique",IF('EDT-2niveaux'!E49="LO","FRANCAIS"&amp;CHAR(10)&amp;"Langage oral",IF('EDT-2niveaux'!E49="CM","MATHEMATIQUES"&amp;CHAR(10)&amp;"Calcul mental",IF('EDT-2niveaux'!E49="EG","MATHEMATIQUES"&amp;CHAR(10)&amp;"Espace et Géométrie",IF('EDT-2niveaux'!E49="NC","MATHEMATIQUES"&amp;CHAR(10)&amp;"Nombres et calculs",IF('EDT-2niveaux'!E49="GM","MATHEMATIQUES"&amp;CHAR(10)&amp;"Grand. et mes.",IF('EDT-2niveaux'!E49="S","Sciences et technologie",IF('EDT-2niveaux'!E49="H","Histoire",IF('EDT-2niveaux'!E49="Geo","Géographie",IF('EDT-2niveaux'!E49="EMC","Enseig. mor. et civ.",IF('EDT-2niveaux'!E49="EPS","Educ. phys. et sportive",IF('EDT-2niveaux'!E49="EM","Educ. musicale",IF('EDT-2niveaux'!E49="AP","Arts plastiques",IF('EDT-2niveaux'!E49="HDA","Hist. des arts",IF('EDT-2niveaux'!E49="QM","Questionner le monde",IF('EDT-2niveaux'!E49="LV","Langue vivante",IF('EDT-2niveaux'!E49="APC","APC",""))))))))))))))))))))))))))</f>
        <v/>
      </c>
      <c r="M45" s="14" t="str">
        <f t="shared" si="3"/>
        <v/>
      </c>
      <c r="N45" s="101">
        <f>'EDT-2niveaux'!F49</f>
        <v>0</v>
      </c>
      <c r="O45" s="14" t="str">
        <f>IF('EDT-2niveaux'!F49="O","FRANCAIS"&amp;CHAR(10)&amp;"Orthographe",IF('EDT-2niveaux'!F49="rec","RECREATION",IF('EDT-2niveaux'!F49="p","Pause méridienne",IF('EDT-2niveaux'!F49="G","FRANCAIS"&amp;CHAR(10)&amp;"Grammaire",IF('EDT-2niveaux'!F49="LC","FRANCAIS"&amp;CHAR(10)&amp;"Lect. et comp.de l'écrit",IF('EDT-2niveaux'!F49="M","MATHEMATIQUES",IF('EDT-2niveaux'!F49="CLA","FRANCAIS"&amp;CHAR(10)&amp;"Culture litt. et art.",IF('EDT-2niveaux'!F49="F","FRANCAIS",IF('EDT-2niveaux'!F49="E","FRANCAIS"&amp;CHAR(10)&amp;"Ecriture",IF('EDT-2niveaux'!F49="L","FRANCAIS"&amp;CHAR(10)&amp;"Lexique",IF('EDT-2niveaux'!F49="LO","FRANCAIS"&amp;CHAR(10)&amp;"Langage oral",IF('EDT-2niveaux'!F49="CM","MATHEMATIQUES"&amp;CHAR(10)&amp;"Calcul mental",IF('EDT-2niveaux'!F49="EG","MATHEMATIQUES"&amp;CHAR(10)&amp;"Espace et Géométrie",IF('EDT-2niveaux'!F49="NC","MATHEMATIQUES"&amp;CHAR(10)&amp;"Nombres et calculs",IF('EDT-2niveaux'!F49="GM","MATHEMATIQUES"&amp;CHAR(10)&amp;"Grand. et mes.",IF('EDT-2niveaux'!F49="S","Sciences et technologie",IF('EDT-2niveaux'!F49="H","Histoire",IF('EDT-2niveaux'!F49="Geo","Géographie",IF('EDT-2niveaux'!F49="EMC","Enseig. mor. et civ.",IF('EDT-2niveaux'!F49="EPS","Educ. phys. et sportive",IF('EDT-2niveaux'!F49="EM","Educ. musicale",IF('EDT-2niveaux'!F49="AP","Arts plastiques",IF('EDT-2niveaux'!F49="HDA","Hist. des arts",IF('EDT-2niveaux'!F49="QM","Questionner le monde",IF('EDT-2niveaux'!F49="LV","Langue vivante",IF('EDT-2niveaux'!F49="APC","APC",""))))))))))))))))))))))))))</f>
        <v/>
      </c>
      <c r="P45" s="14" t="str">
        <f t="shared" si="4"/>
        <v/>
      </c>
      <c r="Q45" s="101">
        <f>'EDT-2niveaux'!G49</f>
        <v>0</v>
      </c>
      <c r="R45" s="14" t="str">
        <f>IF('EDT-2niveaux'!G49="O","FRANCAIS"&amp;CHAR(10)&amp;"Orthographe",IF('EDT-2niveaux'!G49="rec","RECREATION",IF('EDT-2niveaux'!G49="p","Pause méridienne",IF('EDT-2niveaux'!G49="G","FRANCAIS"&amp;CHAR(10)&amp;"Grammaire",IF('EDT-2niveaux'!G49="LC","FRANCAIS"&amp;CHAR(10)&amp;"Lect. et comp.de l'écrit",IF('EDT-2niveaux'!G49="M","MATHEMATIQUES",IF('EDT-2niveaux'!G49="CLA","FRANCAIS"&amp;CHAR(10)&amp;"Culture litt. et art.",IF('EDT-2niveaux'!G49="F","FRANCAIS",IF('EDT-2niveaux'!G49="E","FRANCAIS"&amp;CHAR(10)&amp;"Ecriture",IF('EDT-2niveaux'!G49="L","FRANCAIS"&amp;CHAR(10)&amp;"Lexique",IF('EDT-2niveaux'!G49="LO","FRANCAIS"&amp;CHAR(10)&amp;"Langage oral",IF('EDT-2niveaux'!G49="CM","MATHEMATIQUES"&amp;CHAR(10)&amp;"Calcul mental",IF('EDT-2niveaux'!G49="EG","MATHEMATIQUES"&amp;CHAR(10)&amp;"Espace et Géométrie",IF('EDT-2niveaux'!G49="NC","MATHEMATIQUES"&amp;CHAR(10)&amp;"Nombres et calculs",IF('EDT-2niveaux'!G49="GM","MATHEMATIQUES"&amp;CHAR(10)&amp;"Grand. et mes.",IF('EDT-2niveaux'!G49="S","Sciences et technologie",IF('EDT-2niveaux'!G49="H","Histoire",IF('EDT-2niveaux'!G49="Geo","Géographie",IF('EDT-2niveaux'!G49="EMC","Enseig. mor. et civ.",IF('EDT-2niveaux'!G49="EPS","Educ. phys. et sportive",IF('EDT-2niveaux'!G49="EM","Educ. musicale",IF('EDT-2niveaux'!G49="AP","Arts plastiques",IF('EDT-2niveaux'!G49="HDA","Hist. des arts",IF('EDT-2niveaux'!G49="QM","Questionner le monde",IF('EDT-2niveaux'!G49="LV","Langue vivante",IF('EDT-2niveaux'!G49="APC","APC",""))))))))))))))))))))))))))</f>
        <v/>
      </c>
      <c r="S45" s="148" t="str">
        <f t="shared" si="5"/>
        <v/>
      </c>
      <c r="T45" s="101">
        <f>'EDT-2niveaux'!H49</f>
        <v>0</v>
      </c>
      <c r="U45" s="14" t="str">
        <f>IF('EDT-2niveaux'!H49="O","FRANCAIS"&amp;CHAR(10)&amp;"Orthographe",IF('EDT-2niveaux'!H49="rec","RECREATION",IF('EDT-2niveaux'!H49="p","Pause méridienne",IF('EDT-2niveaux'!H49="G","FRANCAIS"&amp;CHAR(10)&amp;"Grammaire",IF('EDT-2niveaux'!H49="LC","FRANCAIS"&amp;CHAR(10)&amp;"Lect. et comp.de l'écrit",IF('EDT-2niveaux'!H49="M","MATHEMATIQUES",IF('EDT-2niveaux'!H49="CLA","FRANCAIS"&amp;CHAR(10)&amp;"Culture litt. et art.",IF('EDT-2niveaux'!H49="F","FRANCAIS",IF('EDT-2niveaux'!H49="E","FRANCAIS"&amp;CHAR(10)&amp;"Ecriture",IF('EDT-2niveaux'!H49="L","FRANCAIS"&amp;CHAR(10)&amp;"Lexique",IF('EDT-2niveaux'!H49="LO","FRANCAIS"&amp;CHAR(10)&amp;"Langage oral",IF('EDT-2niveaux'!H49="CM","MATHEMATIQUES"&amp;CHAR(10)&amp;"Calcul mental",IF('EDT-2niveaux'!H49="EG","MATHEMATIQUES"&amp;CHAR(10)&amp;"Espace et Géométrie",IF('EDT-2niveaux'!H49="NC","MATHEMATIQUES"&amp;CHAR(10)&amp;"Nombres et calculs",IF('EDT-2niveaux'!H49="GM","MATHEMATIQUES"&amp;CHAR(10)&amp;"Grand. et mes.",IF('EDT-2niveaux'!H49="S","Sciences et technologie",IF('EDT-2niveaux'!H49="H","Histoire",IF('EDT-2niveaux'!H49="Geo","Géographie",IF('EDT-2niveaux'!H49="EMC","Enseig. mor. et civ.",IF('EDT-2niveaux'!H49="EPS","Educ. phys. et sportive",IF('EDT-2niveaux'!H49="EM","Educ. musicale",IF('EDT-2niveaux'!H49="AP","Arts plastiques",IF('EDT-2niveaux'!H49="HDA","Hist. des arts",IF('EDT-2niveaux'!H49="QM","Questionner le monde",IF('EDT-2niveaux'!H49="LV","Langue vivante",IF('EDT-2niveaux'!H49="APC","APC",""))))))))))))))))))))))))))</f>
        <v/>
      </c>
      <c r="V45" s="14" t="str">
        <f t="shared" si="6"/>
        <v/>
      </c>
      <c r="W45" s="101">
        <f>'EDT-2niveaux'!I49</f>
        <v>0</v>
      </c>
      <c r="X45" s="14" t="str">
        <f>IF('EDT-2niveaux'!I49="O","FRANCAIS"&amp;CHAR(10)&amp;"Orthographe",IF('EDT-2niveaux'!I49="rec","RECREATION",IF('EDT-2niveaux'!I49="p","Pause méridienne",IF('EDT-2niveaux'!I49="G","FRANCAIS"&amp;CHAR(10)&amp;"Grammaire",IF('EDT-2niveaux'!I49="LC","FRANCAIS"&amp;CHAR(10)&amp;"Lect. et comp.de l'écrit",IF('EDT-2niveaux'!I49="M","MATHEMATIQUES",IF('EDT-2niveaux'!I49="CLA","FRANCAIS"&amp;CHAR(10)&amp;"Culture litt. et art.",IF('EDT-2niveaux'!I49="F","FRANCAIS",IF('EDT-2niveaux'!I49="E","FRANCAIS"&amp;CHAR(10)&amp;"Ecriture",IF('EDT-2niveaux'!I49="L","FRANCAIS"&amp;CHAR(10)&amp;"Lexique",IF('EDT-2niveaux'!I49="LO","FRANCAIS"&amp;CHAR(10)&amp;"Langage oral",IF('EDT-2niveaux'!I49="CM","MATHEMATIQUES"&amp;CHAR(10)&amp;"Calcul mental",IF('EDT-2niveaux'!I49="EG","MATHEMATIQUES"&amp;CHAR(10)&amp;"Espace et Géométrie",IF('EDT-2niveaux'!I49="NC","MATHEMATIQUES"&amp;CHAR(10)&amp;"Nombres et calculs",IF('EDT-2niveaux'!I49="GM","MATHEMATIQUES"&amp;CHAR(10)&amp;"Grand. et mes.",IF('EDT-2niveaux'!I49="S","Sciences et technologie",IF('EDT-2niveaux'!I49="H","Histoire",IF('EDT-2niveaux'!I49="Geo","Géographie",IF('EDT-2niveaux'!I49="EMC","Enseig. mor. et civ.",IF('EDT-2niveaux'!I49="EPS","Educ. phys. et sportive",IF('EDT-2niveaux'!I49="EM","Educ. musicale",IF('EDT-2niveaux'!I49="AP","Arts plastiques",IF('EDT-2niveaux'!I49="HDA","Hist. des arts",IF('EDT-2niveaux'!I49="QM","Questionner le monde",IF('EDT-2niveaux'!I49="LV","Langue vivante",IF('EDT-2niveaux'!I49="APC","APC",""))))))))))))))))))))))))))</f>
        <v/>
      </c>
      <c r="Y45" s="14" t="str">
        <f t="shared" si="7"/>
        <v/>
      </c>
      <c r="Z45" s="101">
        <f>'EDT-2niveaux'!J49</f>
        <v>0</v>
      </c>
      <c r="AA45" s="14" t="str">
        <f>IF('EDT-2niveaux'!J49="O","FRANCAIS"&amp;CHAR(10)&amp;"Orthographe",IF('EDT-2niveaux'!J49="rec","RECREATION",IF('EDT-2niveaux'!J49="p","Pause méridienne",IF('EDT-2niveaux'!J49="G","FRANCAIS"&amp;CHAR(10)&amp;"Grammaire",IF('EDT-2niveaux'!J49="LC","FRANCAIS"&amp;CHAR(10)&amp;"Lect. et comp.de l'écrit",IF('EDT-2niveaux'!J49="M","MATHEMATIQUES",IF('EDT-2niveaux'!J49="CLA","FRANCAIS"&amp;CHAR(10)&amp;"Culture littéraire et artistiqueCulture litt. et art.",IF('EDT-2niveaux'!J49="F","FRANCAIS",IF('EDT-2niveaux'!J49="E","FRANCAIS"&amp;CHAR(10)&amp;"Ecriture",IF('EDT-2niveaux'!J49="L","FRANCAIS"&amp;CHAR(10)&amp;"Lexique",IF('EDT-2niveaux'!J49="LO","FRANCAIS"&amp;CHAR(10)&amp;"Langage oral",IF('EDT-2niveaux'!J49="CM","MATHEMATIQUES"&amp;CHAR(10)&amp;"Calcul mental",IF('EDT-2niveaux'!J49="EG","MATHEMATIQUES"&amp;CHAR(10)&amp;"Espace et Géométrie",IF('EDT-2niveaux'!J49="NC","MATHEMATIQUES"&amp;CHAR(10)&amp;"Nombres et calculs",IF('EDT-2niveaux'!J49="GM","MATHEMATIQUES"&amp;CHAR(10)&amp;"Grand. et mes.",IF('EDT-2niveaux'!J49="S","Sciences et technologie",IF('EDT-2niveaux'!J49="H","Histoire",IF('EDT-2niveaux'!J49="Geo","Géographie",IF('EDT-2niveaux'!J49="EMC","Enseig. mor. et civ.",IF('EDT-2niveaux'!J49="EPS","Educ. phys. et sportive",IF('EDT-2niveaux'!J49="EM","Educ. musicale",IF('EDT-2niveaux'!J49="AP","Arts plastiques",IF('EDT-2niveaux'!J49="HDA","Hist. des arts",IF('EDT-2niveaux'!J49="QM","Questionner le monde",IF('EDT-2niveaux'!J49="LV","Langue vivante",IF('EDT-2niveaux'!J49="APC","APC",""))))))))))))))))))))))))))</f>
        <v/>
      </c>
      <c r="AB45" s="49" t="str">
        <f t="shared" si="8"/>
        <v/>
      </c>
      <c r="AC45" s="101">
        <f>'EDT-2niveaux'!K49</f>
        <v>0</v>
      </c>
      <c r="AD45" s="14" t="str">
        <f>IF('EDT-2niveaux'!K49="O","FRANCAIS"&amp;CHAR(10)&amp;"Orthographe",IF('EDT-2niveaux'!K49="rec","RECREATION",IF('EDT-2niveaux'!K49="p","Pause méridienne",IF('EDT-2niveaux'!K49="G","FRANCAIS"&amp;CHAR(10)&amp;"Grammaire",IF('EDT-2niveaux'!K49="LC","FRANCAIS"&amp;CHAR(10)&amp;"Lect. et comp.de l'écrit",IF('EDT-2niveaux'!K49="M","MATHEMATIQUES",IF('EDT-2niveaux'!K49="CLA","FRANCAIS"&amp;CHAR(10)&amp;"Culture litt. et art.",IF('EDT-2niveaux'!K49="F","FRANCAIS",IF('EDT-2niveaux'!K49="E","FRANCAIS"&amp;CHAR(10)&amp;"Ecriture",IF('EDT-2niveaux'!K49="L","FRANCAIS"&amp;CHAR(10)&amp;"Lexique",IF('EDT-2niveaux'!K49="LO","FRANCAIS"&amp;CHAR(10)&amp;"Langage oral",IF('EDT-2niveaux'!K49="CM","MATHEMATIQUES"&amp;CHAR(10)&amp;"Calcul mental",IF('EDT-2niveaux'!K49="EG","MATHEMATIQUES"&amp;CHAR(10)&amp;"Espace et Géométrie",IF('EDT-2niveaux'!K49="NC","MATHEMATIQUES"&amp;CHAR(10)&amp;"Nombres et calculs",IF('EDT-2niveaux'!K49="GM","MATHEMATIQUES"&amp;CHAR(10)&amp;"Grand. et mes.",IF('EDT-2niveaux'!K49="S","Sciences et technologie",IF('EDT-2niveaux'!K49="H","Histoire",IF('EDT-2niveaux'!K49="Geo","Géographie",IF('EDT-2niveaux'!K49="EMC","Enseig. mor. et civ.",IF('EDT-2niveaux'!K49="EPS","Educ. phys. et sportive",IF('EDT-2niveaux'!K49="EM","Educ. musicale",IF('EDT-2niveaux'!K49="AP","Arts plastiques",IF('EDT-2niveaux'!K49="HDA","Hist. des arts",IF('EDT-2niveaux'!K49="QM","Questionner le monde",IF('EDT-2niveaux'!K49="LV","Langue vivante",IF('EDT-2niveaux'!K49="APC","APC",""))))))))))))))))))))))))))</f>
        <v/>
      </c>
      <c r="AE45" s="49" t="str">
        <f t="shared" si="9"/>
        <v/>
      </c>
      <c r="AG45" s="44" t="s">
        <v>40</v>
      </c>
      <c r="AH45" s="165">
        <f>COUNTIF(B$4:B$150,$AG45)*'POUR COMMENCER'!$H$29</f>
        <v>0</v>
      </c>
      <c r="AI45" s="165">
        <f>COUNTIF(H$4:H$150,$AG45)*'POUR COMMENCER'!$H$29</f>
        <v>0</v>
      </c>
      <c r="AJ45" s="165">
        <f>COUNTIF(N$4:N$150,$AG45)*'POUR COMMENCER'!$H$29</f>
        <v>0</v>
      </c>
      <c r="AK45" s="165">
        <f>COUNTIF(T$4:T$150,$AG45)*'POUR COMMENCER'!$H$29</f>
        <v>0</v>
      </c>
      <c r="AL45" s="165">
        <f>COUNTIF(Z$4:Z$150,$AG45)*'POUR COMMENCER'!$H$29</f>
        <v>0</v>
      </c>
      <c r="AM45" s="56">
        <f>SUM(AH45:AL45)</f>
        <v>0</v>
      </c>
      <c r="AN45" s="197">
        <f>COUNTIF(E$4:E$150,$AG45)*'POUR COMMENCER'!$H$29</f>
        <v>0</v>
      </c>
      <c r="AO45" s="165">
        <f>COUNTIF(K$4:K$150,$AG45)*'POUR COMMENCER'!$H$29</f>
        <v>0</v>
      </c>
      <c r="AP45" s="165">
        <f>COUNTIF(Q$4:Q$150,$AG45)*'POUR COMMENCER'!$H$29</f>
        <v>0</v>
      </c>
      <c r="AQ45" s="165">
        <f>COUNTIF(W$4:W$150,$AG45)*'POUR COMMENCER'!$H$29</f>
        <v>0</v>
      </c>
      <c r="AR45" s="165">
        <f>COUNTIF(AC$4:AC$150,$AG45)*'POUR COMMENCER'!$H$29</f>
        <v>0</v>
      </c>
      <c r="AS45" s="52">
        <f>SUM(AN45:AR45)</f>
        <v>0</v>
      </c>
    </row>
    <row r="46" spans="1:45" x14ac:dyDescent="0.3">
      <c r="A46" s="4" t="e">
        <f>IF('POUR COMMENCER'!$E$14&gt;=A45,A45+'POUR COMMENCER'!$H$29,"")</f>
        <v>#VALUE!</v>
      </c>
      <c r="B46" s="101">
        <f>'EDT-2niveaux'!B50</f>
        <v>0</v>
      </c>
      <c r="C46" s="14" t="str">
        <f>IF('EDT-2niveaux'!B50="O","FRANCAIS"&amp;CHAR(10)&amp;"Orthographe",IF('EDT-2niveaux'!B50="rec","RECREATION",IF('EDT-2niveaux'!B50="p","Pause méridienne",IF('EDT-2niveaux'!B50="G","FRANCAIS"&amp;CHAR(10)&amp;"Grammaire",IF('EDT-2niveaux'!B50="LC","FRANCAIS"&amp;CHAR(10)&amp;"Lect. et comp.de l'écrit",IF('EDT-2niveaux'!B50="M","MATHEMATIQUES",IF('EDT-2niveaux'!B50="CLA","FRANCAIS"&amp;CHAR(10)&amp;"Culture litt. et art.",IF('EDT-2niveaux'!B50="F","FRANCAIS",IF('EDT-2niveaux'!B50="E","FRANCAIS"&amp;CHAR(10)&amp;"Ecriture",IF('EDT-2niveaux'!B50="L","FRANCAIS"&amp;CHAR(10)&amp;"Lexique",IF('EDT-2niveaux'!B50="LO","FRANCAIS"&amp;CHAR(10)&amp;"Langage oral",IF('EDT-2niveaux'!B50="CM","MATHEMATIQUES"&amp;CHAR(10)&amp;"Calcul mental",IF('EDT-2niveaux'!B50="EG","MATHEMATIQUES"&amp;CHAR(10)&amp;"Espace et Géométrie",IF('EDT-2niveaux'!B50="NC","MATHEMATIQUES"&amp;CHAR(10)&amp;"Nombres et calculs",IF('EDT-2niveaux'!B50="GM","MATHEMATIQUES"&amp;CHAR(10)&amp;"Grand. et mes.",IF('EDT-2niveaux'!B50="S","Sciences et technologie",IF('EDT-2niveaux'!B50="H","Histoire",IF('EDT-2niveaux'!B50="Geo","Géographie",IF('EDT-2niveaux'!B50="EMC","Enseig. mor. et civ.",IF('EDT-2niveaux'!B50="EPS","Educ. phys. et sportive",IF('EDT-2niveaux'!B50="EM","Educ. musicale",IF('EDT-2niveaux'!B50="AP","Arts plastiques",IF('EDT-2niveaux'!B50="HDA","Hist. des arts",IF('EDT-2niveaux'!B50="QM","Questionner le monde",IF('EDT-2niveaux'!B50="LV","Langue vivante",IF('EDT-2niveaux'!B50="APC","APC",""))))))))))))))))))))))))))</f>
        <v/>
      </c>
      <c r="D46" s="14" t="str">
        <f t="shared" si="0"/>
        <v/>
      </c>
      <c r="E46" s="101">
        <f>'EDT-2niveaux'!C50</f>
        <v>0</v>
      </c>
      <c r="F46" s="14" t="str">
        <f>IF('EDT-2niveaux'!C50="O","FRANCAIS"&amp;CHAR(10)&amp;"Orthographe",IF('EDT-2niveaux'!C50="rec","RECREATION",IF('EDT-2niveaux'!C50="p","Pause méridienne",IF('EDT-2niveaux'!C50="G","FRANCAIS"&amp;CHAR(10)&amp;"Grammaire",IF('EDT-2niveaux'!C50="LC","FRANCAIS"&amp;CHAR(10)&amp;"Lect. et comp.de l'écrit",IF('EDT-2niveaux'!C50="M","MATHEMATIQUES",IF('EDT-2niveaux'!C50="CLA","FRANCAIS"&amp;CHAR(10)&amp;"Culture littéraire et artistiqueCulture litt. et art.",IF('EDT-2niveaux'!C50="F","FRANCAIS",IF('EDT-2niveaux'!C50="E","FRANCAIS"&amp;CHAR(10)&amp;"Ecriture",IF('EDT-2niveaux'!C50="L","FRANCAIS"&amp;CHAR(10)&amp;"Lexique",IF('EDT-2niveaux'!C50="LO","FRANCAIS"&amp;CHAR(10)&amp;"Langage oral",IF('EDT-2niveaux'!C50="CM","MATHEMATIQUES"&amp;CHAR(10)&amp;"Calcul mental",IF('EDT-2niveaux'!C50="EG","MATHEMATIQUES"&amp;CHAR(10)&amp;"Espace et Géométrie",IF('EDT-2niveaux'!C50="NC","MATHEMATIQUES"&amp;CHAR(10)&amp;"Nombres et calculs",IF('EDT-2niveaux'!C50="GM","MATHEMATIQUES"&amp;CHAR(10)&amp;"Grand. et mes.",IF('EDT-2niveaux'!C50="S","Sciences et technologie",IF('EDT-2niveaux'!C50="H","Histoire",IF('EDT-2niveaux'!C50="Geo","Géographie",IF('EDT-2niveaux'!C50="EMC","Enseig. mor. et civ.",IF('EDT-2niveaux'!C50="EPS","Educ. phys. et sportive",IF('EDT-2niveaux'!C50="EM","Educ. musicale",IF('EDT-2niveaux'!C50="AP","Arts plastiques",IF('EDT-2niveaux'!C50="HDA","Hist. des arts",IF('EDT-2niveaux'!C50="QM","Questionner le monde",IF('EDT-2niveaux'!C50="LV","Langue vivante",IF('EDT-2niveaux'!C50="APC","APC",""))))))))))))))))))))))))))</f>
        <v/>
      </c>
      <c r="G46" s="14" t="str">
        <f t="shared" si="1"/>
        <v/>
      </c>
      <c r="H46" s="101">
        <f>'EDT-2niveaux'!D50</f>
        <v>0</v>
      </c>
      <c r="I46" s="14" t="str">
        <f>IF('EDT-2niveaux'!D50="O","FRANCAIS"&amp;CHAR(10)&amp;"Orthographe",IF('EDT-2niveaux'!D50="rec","RECREATION",IF('EDT-2niveaux'!D50="p","Pause méridienne",IF('EDT-2niveaux'!D50="G","FRANCAIS"&amp;CHAR(10)&amp;"Grammaire",IF('EDT-2niveaux'!D50="LC","FRANCAIS"&amp;CHAR(10)&amp;"Lect. et comp.de l'écrit",IF('EDT-2niveaux'!D50="M","MATHEMATIQUES",IF('EDT-2niveaux'!D50="CLA","FRANCAIS"&amp;CHAR(10)&amp;"Culture litt. et art.",IF('EDT-2niveaux'!D50="F","FRANCAIS",IF('EDT-2niveaux'!D50="E","FRANCAIS"&amp;CHAR(10)&amp;"Ecriture",IF('EDT-2niveaux'!D50="L","FRANCAIS"&amp;CHAR(10)&amp;"Lexique",IF('EDT-2niveaux'!D50="LO","FRANCAIS"&amp;CHAR(10)&amp;"Langage oral",IF('EDT-2niveaux'!D50="CM","MATHEMATIQUES"&amp;CHAR(10)&amp;"Calcul mental",IF('EDT-2niveaux'!D50="EG","MATHEMATIQUES"&amp;CHAR(10)&amp;"Espace et Géométrie",IF('EDT-2niveaux'!D50="NC","MATHEMATIQUES"&amp;CHAR(10)&amp;"Nombres et calculs",IF('EDT-2niveaux'!D50="GM","MATHEMATIQUES"&amp;CHAR(10)&amp;"Grand. et mes.",IF('EDT-2niveaux'!D50="S","Sciences et technologie",IF('EDT-2niveaux'!D50="H","Histoire",IF('EDT-2niveaux'!D50="Geo","Géographie",IF('EDT-2niveaux'!D50="EMC","Enseig. mor. et civ.",IF('EDT-2niveaux'!D50="EPS","Educ. phys. et sportive",IF('EDT-2niveaux'!D50="EM","Educ. musicale",IF('EDT-2niveaux'!D50="AP","Arts plastiques",IF('EDT-2niveaux'!D50="HDA","Hist. des arts",IF('EDT-2niveaux'!D50="QM","Questionner le monde",IF('EDT-2niveaux'!D50="LV","Langue vivante",IF('EDT-2niveaux'!D50="APC","APC",""))))))))))))))))))))))))))</f>
        <v/>
      </c>
      <c r="J46" s="14" t="str">
        <f t="shared" si="2"/>
        <v/>
      </c>
      <c r="K46" s="101">
        <f>'EDT-2niveaux'!E50</f>
        <v>0</v>
      </c>
      <c r="L46" s="14" t="str">
        <f>IF('EDT-2niveaux'!E50="O","FRANCAIS"&amp;CHAR(10)&amp;"Orthographe",IF('EDT-2niveaux'!E50="rec","RECREATION",IF('EDT-2niveaux'!E50="p","Pause méridienne",IF('EDT-2niveaux'!E50="G","FRANCAIS"&amp;CHAR(10)&amp;"Grammaire",IF('EDT-2niveaux'!E50="LC","FRANCAIS"&amp;CHAR(10)&amp;"Lect. et comp.de l'écrit",IF('EDT-2niveaux'!E50="M","MATHEMATIQUES",IF('EDT-2niveaux'!E50="CLA","FRANCAIS"&amp;CHAR(10)&amp;"Culture litt. et art.",IF('EDT-2niveaux'!E50="F","FRANCAIS",IF('EDT-2niveaux'!E50="E","FRANCAIS"&amp;CHAR(10)&amp;"Ecriture",IF('EDT-2niveaux'!E50="L","FRANCAIS"&amp;CHAR(10)&amp;"Lexique",IF('EDT-2niveaux'!E50="LO","FRANCAIS"&amp;CHAR(10)&amp;"Langage oral",IF('EDT-2niveaux'!E50="CM","MATHEMATIQUES"&amp;CHAR(10)&amp;"Calcul mental",IF('EDT-2niveaux'!E50="EG","MATHEMATIQUES"&amp;CHAR(10)&amp;"Espace et Géométrie",IF('EDT-2niveaux'!E50="NC","MATHEMATIQUES"&amp;CHAR(10)&amp;"Nombres et calculs",IF('EDT-2niveaux'!E50="GM","MATHEMATIQUES"&amp;CHAR(10)&amp;"Grand. et mes.",IF('EDT-2niveaux'!E50="S","Sciences et technologie",IF('EDT-2niveaux'!E50="H","Histoire",IF('EDT-2niveaux'!E50="Geo","Géographie",IF('EDT-2niveaux'!E50="EMC","Enseig. mor. et civ.",IF('EDT-2niveaux'!E50="EPS","Educ. phys. et sportive",IF('EDT-2niveaux'!E50="EM","Educ. musicale",IF('EDT-2niveaux'!E50="AP","Arts plastiques",IF('EDT-2niveaux'!E50="HDA","Hist. des arts",IF('EDT-2niveaux'!E50="QM","Questionner le monde",IF('EDT-2niveaux'!E50="LV","Langue vivante",IF('EDT-2niveaux'!E50="APC","APC",""))))))))))))))))))))))))))</f>
        <v/>
      </c>
      <c r="M46" s="14" t="str">
        <f t="shared" si="3"/>
        <v/>
      </c>
      <c r="N46" s="101">
        <f>'EDT-2niveaux'!F50</f>
        <v>0</v>
      </c>
      <c r="O46" s="14" t="str">
        <f>IF('EDT-2niveaux'!F50="O","FRANCAIS"&amp;CHAR(10)&amp;"Orthographe",IF('EDT-2niveaux'!F50="rec","RECREATION",IF('EDT-2niveaux'!F50="p","Pause méridienne",IF('EDT-2niveaux'!F50="G","FRANCAIS"&amp;CHAR(10)&amp;"Grammaire",IF('EDT-2niveaux'!F50="LC","FRANCAIS"&amp;CHAR(10)&amp;"Lect. et comp.de l'écrit",IF('EDT-2niveaux'!F50="M","MATHEMATIQUES",IF('EDT-2niveaux'!F50="CLA","FRANCAIS"&amp;CHAR(10)&amp;"Culture litt. et art.",IF('EDT-2niveaux'!F50="F","FRANCAIS",IF('EDT-2niveaux'!F50="E","FRANCAIS"&amp;CHAR(10)&amp;"Ecriture",IF('EDT-2niveaux'!F50="L","FRANCAIS"&amp;CHAR(10)&amp;"Lexique",IF('EDT-2niveaux'!F50="LO","FRANCAIS"&amp;CHAR(10)&amp;"Langage oral",IF('EDT-2niveaux'!F50="CM","MATHEMATIQUES"&amp;CHAR(10)&amp;"Calcul mental",IF('EDT-2niveaux'!F50="EG","MATHEMATIQUES"&amp;CHAR(10)&amp;"Espace et Géométrie",IF('EDT-2niveaux'!F50="NC","MATHEMATIQUES"&amp;CHAR(10)&amp;"Nombres et calculs",IF('EDT-2niveaux'!F50="GM","MATHEMATIQUES"&amp;CHAR(10)&amp;"Grand. et mes.",IF('EDT-2niveaux'!F50="S","Sciences et technologie",IF('EDT-2niveaux'!F50="H","Histoire",IF('EDT-2niveaux'!F50="Geo","Géographie",IF('EDT-2niveaux'!F50="EMC","Enseig. mor. et civ.",IF('EDT-2niveaux'!F50="EPS","Educ. phys. et sportive",IF('EDT-2niveaux'!F50="EM","Educ. musicale",IF('EDT-2niveaux'!F50="AP","Arts plastiques",IF('EDT-2niveaux'!F50="HDA","Hist. des arts",IF('EDT-2niveaux'!F50="QM","Questionner le monde",IF('EDT-2niveaux'!F50="LV","Langue vivante",IF('EDT-2niveaux'!F50="APC","APC",""))))))))))))))))))))))))))</f>
        <v/>
      </c>
      <c r="P46" s="14" t="str">
        <f t="shared" si="4"/>
        <v/>
      </c>
      <c r="Q46" s="101">
        <f>'EDT-2niveaux'!G50</f>
        <v>0</v>
      </c>
      <c r="R46" s="14" t="str">
        <f>IF('EDT-2niveaux'!G50="O","FRANCAIS"&amp;CHAR(10)&amp;"Orthographe",IF('EDT-2niveaux'!G50="rec","RECREATION",IF('EDT-2niveaux'!G50="p","Pause méridienne",IF('EDT-2niveaux'!G50="G","FRANCAIS"&amp;CHAR(10)&amp;"Grammaire",IF('EDT-2niveaux'!G50="LC","FRANCAIS"&amp;CHAR(10)&amp;"Lect. et comp.de l'écrit",IF('EDT-2niveaux'!G50="M","MATHEMATIQUES",IF('EDT-2niveaux'!G50="CLA","FRANCAIS"&amp;CHAR(10)&amp;"Culture litt. et art.",IF('EDT-2niveaux'!G50="F","FRANCAIS",IF('EDT-2niveaux'!G50="E","FRANCAIS"&amp;CHAR(10)&amp;"Ecriture",IF('EDT-2niveaux'!G50="L","FRANCAIS"&amp;CHAR(10)&amp;"Lexique",IF('EDT-2niveaux'!G50="LO","FRANCAIS"&amp;CHAR(10)&amp;"Langage oral",IF('EDT-2niveaux'!G50="CM","MATHEMATIQUES"&amp;CHAR(10)&amp;"Calcul mental",IF('EDT-2niveaux'!G50="EG","MATHEMATIQUES"&amp;CHAR(10)&amp;"Espace et Géométrie",IF('EDT-2niveaux'!G50="NC","MATHEMATIQUES"&amp;CHAR(10)&amp;"Nombres et calculs",IF('EDT-2niveaux'!G50="GM","MATHEMATIQUES"&amp;CHAR(10)&amp;"Grand. et mes.",IF('EDT-2niveaux'!G50="S","Sciences et technologie",IF('EDT-2niveaux'!G50="H","Histoire",IF('EDT-2niveaux'!G50="Geo","Géographie",IF('EDT-2niveaux'!G50="EMC","Enseig. mor. et civ.",IF('EDT-2niveaux'!G50="EPS","Educ. phys. et sportive",IF('EDT-2niveaux'!G50="EM","Educ. musicale",IF('EDT-2niveaux'!G50="AP","Arts plastiques",IF('EDT-2niveaux'!G50="HDA","Hist. des arts",IF('EDT-2niveaux'!G50="QM","Questionner le monde",IF('EDT-2niveaux'!G50="LV","Langue vivante",IF('EDT-2niveaux'!G50="APC","APC",""))))))))))))))))))))))))))</f>
        <v/>
      </c>
      <c r="S46" s="148" t="str">
        <f t="shared" si="5"/>
        <v/>
      </c>
      <c r="T46" s="101">
        <f>'EDT-2niveaux'!H50</f>
        <v>0</v>
      </c>
      <c r="U46" s="14" t="str">
        <f>IF('EDT-2niveaux'!H50="O","FRANCAIS"&amp;CHAR(10)&amp;"Orthographe",IF('EDT-2niveaux'!H50="rec","RECREATION",IF('EDT-2niveaux'!H50="p","Pause méridienne",IF('EDT-2niveaux'!H50="G","FRANCAIS"&amp;CHAR(10)&amp;"Grammaire",IF('EDT-2niveaux'!H50="LC","FRANCAIS"&amp;CHAR(10)&amp;"Lect. et comp.de l'écrit",IF('EDT-2niveaux'!H50="M","MATHEMATIQUES",IF('EDT-2niveaux'!H50="CLA","FRANCAIS"&amp;CHAR(10)&amp;"Culture litt. et art.",IF('EDT-2niveaux'!H50="F","FRANCAIS",IF('EDT-2niveaux'!H50="E","FRANCAIS"&amp;CHAR(10)&amp;"Ecriture",IF('EDT-2niveaux'!H50="L","FRANCAIS"&amp;CHAR(10)&amp;"Lexique",IF('EDT-2niveaux'!H50="LO","FRANCAIS"&amp;CHAR(10)&amp;"Langage oral",IF('EDT-2niveaux'!H50="CM","MATHEMATIQUES"&amp;CHAR(10)&amp;"Calcul mental",IF('EDT-2niveaux'!H50="EG","MATHEMATIQUES"&amp;CHAR(10)&amp;"Espace et Géométrie",IF('EDT-2niveaux'!H50="NC","MATHEMATIQUES"&amp;CHAR(10)&amp;"Nombres et calculs",IF('EDT-2niveaux'!H50="GM","MATHEMATIQUES"&amp;CHAR(10)&amp;"Grand. et mes.",IF('EDT-2niveaux'!H50="S","Sciences et technologie",IF('EDT-2niveaux'!H50="H","Histoire",IF('EDT-2niveaux'!H50="Geo","Géographie",IF('EDT-2niveaux'!H50="EMC","Enseig. mor. et civ.",IF('EDT-2niveaux'!H50="EPS","Educ. phys. et sportive",IF('EDT-2niveaux'!H50="EM","Educ. musicale",IF('EDT-2niveaux'!H50="AP","Arts plastiques",IF('EDT-2niveaux'!H50="HDA","Hist. des arts",IF('EDT-2niveaux'!H50="QM","Questionner le monde",IF('EDT-2niveaux'!H50="LV","Langue vivante",IF('EDT-2niveaux'!H50="APC","APC",""))))))))))))))))))))))))))</f>
        <v/>
      </c>
      <c r="V46" s="14" t="str">
        <f t="shared" si="6"/>
        <v/>
      </c>
      <c r="W46" s="101">
        <f>'EDT-2niveaux'!I50</f>
        <v>0</v>
      </c>
      <c r="X46" s="14" t="str">
        <f>IF('EDT-2niveaux'!I50="O","FRANCAIS"&amp;CHAR(10)&amp;"Orthographe",IF('EDT-2niveaux'!I50="rec","RECREATION",IF('EDT-2niveaux'!I50="p","Pause méridienne",IF('EDT-2niveaux'!I50="G","FRANCAIS"&amp;CHAR(10)&amp;"Grammaire",IF('EDT-2niveaux'!I50="LC","FRANCAIS"&amp;CHAR(10)&amp;"Lect. et comp.de l'écrit",IF('EDT-2niveaux'!I50="M","MATHEMATIQUES",IF('EDT-2niveaux'!I50="CLA","FRANCAIS"&amp;CHAR(10)&amp;"Culture litt. et art.",IF('EDT-2niveaux'!I50="F","FRANCAIS",IF('EDT-2niveaux'!I50="E","FRANCAIS"&amp;CHAR(10)&amp;"Ecriture",IF('EDT-2niveaux'!I50="L","FRANCAIS"&amp;CHAR(10)&amp;"Lexique",IF('EDT-2niveaux'!I50="LO","FRANCAIS"&amp;CHAR(10)&amp;"Langage oral",IF('EDT-2niveaux'!I50="CM","MATHEMATIQUES"&amp;CHAR(10)&amp;"Calcul mental",IF('EDT-2niveaux'!I50="EG","MATHEMATIQUES"&amp;CHAR(10)&amp;"Espace et Géométrie",IF('EDT-2niveaux'!I50="NC","MATHEMATIQUES"&amp;CHAR(10)&amp;"Nombres et calculs",IF('EDT-2niveaux'!I50="GM","MATHEMATIQUES"&amp;CHAR(10)&amp;"Grand. et mes.",IF('EDT-2niveaux'!I50="S","Sciences et technologie",IF('EDT-2niveaux'!I50="H","Histoire",IF('EDT-2niveaux'!I50="Geo","Géographie",IF('EDT-2niveaux'!I50="EMC","Enseig. mor. et civ.",IF('EDT-2niveaux'!I50="EPS","Educ. phys. et sportive",IF('EDT-2niveaux'!I50="EM","Educ. musicale",IF('EDT-2niveaux'!I50="AP","Arts plastiques",IF('EDT-2niveaux'!I50="HDA","Hist. des arts",IF('EDT-2niveaux'!I50="QM","Questionner le monde",IF('EDT-2niveaux'!I50="LV","Langue vivante",IF('EDT-2niveaux'!I50="APC","APC",""))))))))))))))))))))))))))</f>
        <v/>
      </c>
      <c r="Y46" s="14" t="str">
        <f t="shared" si="7"/>
        <v/>
      </c>
      <c r="Z46" s="101">
        <f>'EDT-2niveaux'!J50</f>
        <v>0</v>
      </c>
      <c r="AA46" s="14" t="str">
        <f>IF('EDT-2niveaux'!J50="O","FRANCAIS"&amp;CHAR(10)&amp;"Orthographe",IF('EDT-2niveaux'!J50="rec","RECREATION",IF('EDT-2niveaux'!J50="p","Pause méridienne",IF('EDT-2niveaux'!J50="G","FRANCAIS"&amp;CHAR(10)&amp;"Grammaire",IF('EDT-2niveaux'!J50="LC","FRANCAIS"&amp;CHAR(10)&amp;"Lect. et comp.de l'écrit",IF('EDT-2niveaux'!J50="M","MATHEMATIQUES",IF('EDT-2niveaux'!J50="CLA","FRANCAIS"&amp;CHAR(10)&amp;"Culture littéraire et artistiqueCulture litt. et art.",IF('EDT-2niveaux'!J50="F","FRANCAIS",IF('EDT-2niveaux'!J50="E","FRANCAIS"&amp;CHAR(10)&amp;"Ecriture",IF('EDT-2niveaux'!J50="L","FRANCAIS"&amp;CHAR(10)&amp;"Lexique",IF('EDT-2niveaux'!J50="LO","FRANCAIS"&amp;CHAR(10)&amp;"Langage oral",IF('EDT-2niveaux'!J50="CM","MATHEMATIQUES"&amp;CHAR(10)&amp;"Calcul mental",IF('EDT-2niveaux'!J50="EG","MATHEMATIQUES"&amp;CHAR(10)&amp;"Espace et Géométrie",IF('EDT-2niveaux'!J50="NC","MATHEMATIQUES"&amp;CHAR(10)&amp;"Nombres et calculs",IF('EDT-2niveaux'!J50="GM","MATHEMATIQUES"&amp;CHAR(10)&amp;"Grand. et mes.",IF('EDT-2niveaux'!J50="S","Sciences et technologie",IF('EDT-2niveaux'!J50="H","Histoire",IF('EDT-2niveaux'!J50="Geo","Géographie",IF('EDT-2niveaux'!J50="EMC","Enseig. mor. et civ.",IF('EDT-2niveaux'!J50="EPS","Educ. phys. et sportive",IF('EDT-2niveaux'!J50="EM","Educ. musicale",IF('EDT-2niveaux'!J50="AP","Arts plastiques",IF('EDT-2niveaux'!J50="HDA","Hist. des arts",IF('EDT-2niveaux'!J50="QM","Questionner le monde",IF('EDT-2niveaux'!J50="LV","Langue vivante",IF('EDT-2niveaux'!J50="APC","APC",""))))))))))))))))))))))))))</f>
        <v/>
      </c>
      <c r="AB46" s="49" t="str">
        <f t="shared" si="8"/>
        <v/>
      </c>
      <c r="AC46" s="101">
        <f>'EDT-2niveaux'!K50</f>
        <v>0</v>
      </c>
      <c r="AD46" s="14" t="str">
        <f>IF('EDT-2niveaux'!K50="O","FRANCAIS"&amp;CHAR(10)&amp;"Orthographe",IF('EDT-2niveaux'!K50="rec","RECREATION",IF('EDT-2niveaux'!K50="p","Pause méridienne",IF('EDT-2niveaux'!K50="G","FRANCAIS"&amp;CHAR(10)&amp;"Grammaire",IF('EDT-2niveaux'!K50="LC","FRANCAIS"&amp;CHAR(10)&amp;"Lect. et comp.de l'écrit",IF('EDT-2niveaux'!K50="M","MATHEMATIQUES",IF('EDT-2niveaux'!K50="CLA","FRANCAIS"&amp;CHAR(10)&amp;"Culture litt. et art.",IF('EDT-2niveaux'!K50="F","FRANCAIS",IF('EDT-2niveaux'!K50="E","FRANCAIS"&amp;CHAR(10)&amp;"Ecriture",IF('EDT-2niveaux'!K50="L","FRANCAIS"&amp;CHAR(10)&amp;"Lexique",IF('EDT-2niveaux'!K50="LO","FRANCAIS"&amp;CHAR(10)&amp;"Langage oral",IF('EDT-2niveaux'!K50="CM","MATHEMATIQUES"&amp;CHAR(10)&amp;"Calcul mental",IF('EDT-2niveaux'!K50="EG","MATHEMATIQUES"&amp;CHAR(10)&amp;"Espace et Géométrie",IF('EDT-2niveaux'!K50="NC","MATHEMATIQUES"&amp;CHAR(10)&amp;"Nombres et calculs",IF('EDT-2niveaux'!K50="GM","MATHEMATIQUES"&amp;CHAR(10)&amp;"Grand. et mes.",IF('EDT-2niveaux'!K50="S","Sciences et technologie",IF('EDT-2niveaux'!K50="H","Histoire",IF('EDT-2niveaux'!K50="Geo","Géographie",IF('EDT-2niveaux'!K50="EMC","Enseig. mor. et civ.",IF('EDT-2niveaux'!K50="EPS","Educ. phys. et sportive",IF('EDT-2niveaux'!K50="EM","Educ. musicale",IF('EDT-2niveaux'!K50="AP","Arts plastiques",IF('EDT-2niveaux'!K50="HDA","Hist. des arts",IF('EDT-2niveaux'!K50="QM","Questionner le monde",IF('EDT-2niveaux'!K50="LV","Langue vivante",IF('EDT-2niveaux'!K50="APC","APC",""))))))))))))))))))))))))))</f>
        <v/>
      </c>
      <c r="AE46" s="49" t="str">
        <f t="shared" si="9"/>
        <v/>
      </c>
      <c r="AG46" s="44" t="s">
        <v>106</v>
      </c>
      <c r="AH46" s="165">
        <f>COUNTIF(B$4:B$150,$AG46)*'POUR COMMENCER'!$H$29</f>
        <v>0</v>
      </c>
      <c r="AI46" s="165">
        <f>COUNTIF(H$4:H$150,$AG46)*'POUR COMMENCER'!$H$29</f>
        <v>0</v>
      </c>
      <c r="AJ46" s="165">
        <f>COUNTIF(N$4:N$150,$AG46)*'POUR COMMENCER'!$H$29</f>
        <v>0</v>
      </c>
      <c r="AK46" s="165">
        <f>COUNTIF(T$4:T$150,$AG46)*'POUR COMMENCER'!$H$29</f>
        <v>0</v>
      </c>
      <c r="AL46" s="165">
        <f>COUNTIF(Z$4:Z$150,$AG46)*'POUR COMMENCER'!$H$29</f>
        <v>0</v>
      </c>
      <c r="AM46" s="56">
        <f>SUM(AH46:AL46)</f>
        <v>0</v>
      </c>
      <c r="AN46" s="197">
        <f>COUNTIF(E$4:E$150,$AG46)*'POUR COMMENCER'!$H$29</f>
        <v>0</v>
      </c>
      <c r="AO46" s="165">
        <f>COUNTIF(K$4:K$150,$AG46)*'POUR COMMENCER'!$H$29</f>
        <v>0</v>
      </c>
      <c r="AP46" s="165">
        <f>COUNTIF(Q$4:Q$150,$AG46)*'POUR COMMENCER'!$H$29</f>
        <v>0</v>
      </c>
      <c r="AQ46" s="165">
        <f>COUNTIF(W$4:W$150,$AG46)*'POUR COMMENCER'!$H$29</f>
        <v>0</v>
      </c>
      <c r="AR46" s="165">
        <f>COUNTIF(AC$4:AC$150,$AG46)*'POUR COMMENCER'!$H$29</f>
        <v>0</v>
      </c>
      <c r="AS46" s="52">
        <f>SUM(AN46:AR46)</f>
        <v>0</v>
      </c>
    </row>
    <row r="47" spans="1:45" x14ac:dyDescent="0.3">
      <c r="A47" s="4" t="e">
        <f>IF('POUR COMMENCER'!$E$14&gt;=A46,A46+'POUR COMMENCER'!$H$29,"")</f>
        <v>#VALUE!</v>
      </c>
      <c r="B47" s="101">
        <f>'EDT-2niveaux'!B51</f>
        <v>0</v>
      </c>
      <c r="C47" s="14" t="str">
        <f>IF('EDT-2niveaux'!B51="O","FRANCAIS"&amp;CHAR(10)&amp;"Orthographe",IF('EDT-2niveaux'!B51="rec","RECREATION",IF('EDT-2niveaux'!B51="p","Pause méridienne",IF('EDT-2niveaux'!B51="G","FRANCAIS"&amp;CHAR(10)&amp;"Grammaire",IF('EDT-2niveaux'!B51="LC","FRANCAIS"&amp;CHAR(10)&amp;"Lect. et comp.de l'écrit",IF('EDT-2niveaux'!B51="M","MATHEMATIQUES",IF('EDT-2niveaux'!B51="CLA","FRANCAIS"&amp;CHAR(10)&amp;"Culture litt. et art.",IF('EDT-2niveaux'!B51="F","FRANCAIS",IF('EDT-2niveaux'!B51="E","FRANCAIS"&amp;CHAR(10)&amp;"Ecriture",IF('EDT-2niveaux'!B51="L","FRANCAIS"&amp;CHAR(10)&amp;"Lexique",IF('EDT-2niveaux'!B51="LO","FRANCAIS"&amp;CHAR(10)&amp;"Langage oral",IF('EDT-2niveaux'!B51="CM","MATHEMATIQUES"&amp;CHAR(10)&amp;"Calcul mental",IF('EDT-2niveaux'!B51="EG","MATHEMATIQUES"&amp;CHAR(10)&amp;"Espace et Géométrie",IF('EDT-2niveaux'!B51="NC","MATHEMATIQUES"&amp;CHAR(10)&amp;"Nombres et calculs",IF('EDT-2niveaux'!B51="GM","MATHEMATIQUES"&amp;CHAR(10)&amp;"Grand. et mes.",IF('EDT-2niveaux'!B51="S","Sciences et technologie",IF('EDT-2niveaux'!B51="H","Histoire",IF('EDT-2niveaux'!B51="Geo","Géographie",IF('EDT-2niveaux'!B51="EMC","Enseig. mor. et civ.",IF('EDT-2niveaux'!B51="EPS","Educ. phys. et sportive",IF('EDT-2niveaux'!B51="EM","Educ. musicale",IF('EDT-2niveaux'!B51="AP","Arts plastiques",IF('EDT-2niveaux'!B51="HDA","Hist. des arts",IF('EDT-2niveaux'!B51="QM","Questionner le monde",IF('EDT-2niveaux'!B51="LV","Langue vivante",IF('EDT-2niveaux'!B51="APC","APC",""))))))))))))))))))))))))))</f>
        <v/>
      </c>
      <c r="D47" s="14" t="str">
        <f t="shared" si="0"/>
        <v/>
      </c>
      <c r="E47" s="101">
        <f>'EDT-2niveaux'!C51</f>
        <v>0</v>
      </c>
      <c r="F47" s="14" t="str">
        <f>IF('EDT-2niveaux'!C51="O","FRANCAIS"&amp;CHAR(10)&amp;"Orthographe",IF('EDT-2niveaux'!C51="rec","RECREATION",IF('EDT-2niveaux'!C51="p","Pause méridienne",IF('EDT-2niveaux'!C51="G","FRANCAIS"&amp;CHAR(10)&amp;"Grammaire",IF('EDT-2niveaux'!C51="LC","FRANCAIS"&amp;CHAR(10)&amp;"Lect. et comp.de l'écrit",IF('EDT-2niveaux'!C51="M","MATHEMATIQUES",IF('EDT-2niveaux'!C51="CLA","FRANCAIS"&amp;CHAR(10)&amp;"Culture littéraire et artistiqueCulture litt. et art.",IF('EDT-2niveaux'!C51="F","FRANCAIS",IF('EDT-2niveaux'!C51="E","FRANCAIS"&amp;CHAR(10)&amp;"Ecriture",IF('EDT-2niveaux'!C51="L","FRANCAIS"&amp;CHAR(10)&amp;"Lexique",IF('EDT-2niveaux'!C51="LO","FRANCAIS"&amp;CHAR(10)&amp;"Langage oral",IF('EDT-2niveaux'!C51="CM","MATHEMATIQUES"&amp;CHAR(10)&amp;"Calcul mental",IF('EDT-2niveaux'!C51="EG","MATHEMATIQUES"&amp;CHAR(10)&amp;"Espace et Géométrie",IF('EDT-2niveaux'!C51="NC","MATHEMATIQUES"&amp;CHAR(10)&amp;"Nombres et calculs",IF('EDT-2niveaux'!C51="GM","MATHEMATIQUES"&amp;CHAR(10)&amp;"Grand. et mes.",IF('EDT-2niveaux'!C51="S","Sciences et technologie",IF('EDT-2niveaux'!C51="H","Histoire",IF('EDT-2niveaux'!C51="Geo","Géographie",IF('EDT-2niveaux'!C51="EMC","Enseig. mor. et civ.",IF('EDT-2niveaux'!C51="EPS","Educ. phys. et sportive",IF('EDT-2niveaux'!C51="EM","Educ. musicale",IF('EDT-2niveaux'!C51="AP","Arts plastiques",IF('EDT-2niveaux'!C51="HDA","Hist. des arts",IF('EDT-2niveaux'!C51="QM","Questionner le monde",IF('EDT-2niveaux'!C51="LV","Langue vivante",IF('EDT-2niveaux'!C51="APC","APC",""))))))))))))))))))))))))))</f>
        <v/>
      </c>
      <c r="G47" s="14" t="str">
        <f t="shared" si="1"/>
        <v/>
      </c>
      <c r="H47" s="101">
        <f>'EDT-2niveaux'!D51</f>
        <v>0</v>
      </c>
      <c r="I47" s="14" t="str">
        <f>IF('EDT-2niveaux'!D51="O","FRANCAIS"&amp;CHAR(10)&amp;"Orthographe",IF('EDT-2niveaux'!D51="rec","RECREATION",IF('EDT-2niveaux'!D51="p","Pause méridienne",IF('EDT-2niveaux'!D51="G","FRANCAIS"&amp;CHAR(10)&amp;"Grammaire",IF('EDT-2niveaux'!D51="LC","FRANCAIS"&amp;CHAR(10)&amp;"Lect. et comp.de l'écrit",IF('EDT-2niveaux'!D51="M","MATHEMATIQUES",IF('EDT-2niveaux'!D51="CLA","FRANCAIS"&amp;CHAR(10)&amp;"Culture litt. et art.",IF('EDT-2niveaux'!D51="F","FRANCAIS",IF('EDT-2niveaux'!D51="E","FRANCAIS"&amp;CHAR(10)&amp;"Ecriture",IF('EDT-2niveaux'!D51="L","FRANCAIS"&amp;CHAR(10)&amp;"Lexique",IF('EDT-2niveaux'!D51="LO","FRANCAIS"&amp;CHAR(10)&amp;"Langage oral",IF('EDT-2niveaux'!D51="CM","MATHEMATIQUES"&amp;CHAR(10)&amp;"Calcul mental",IF('EDT-2niveaux'!D51="EG","MATHEMATIQUES"&amp;CHAR(10)&amp;"Espace et Géométrie",IF('EDT-2niveaux'!D51="NC","MATHEMATIQUES"&amp;CHAR(10)&amp;"Nombres et calculs",IF('EDT-2niveaux'!D51="GM","MATHEMATIQUES"&amp;CHAR(10)&amp;"Grand. et mes.",IF('EDT-2niveaux'!D51="S","Sciences et technologie",IF('EDT-2niveaux'!D51="H","Histoire",IF('EDT-2niveaux'!D51="Geo","Géographie",IF('EDT-2niveaux'!D51="EMC","Enseig. mor. et civ.",IF('EDT-2niveaux'!D51="EPS","Educ. phys. et sportive",IF('EDT-2niveaux'!D51="EM","Educ. musicale",IF('EDT-2niveaux'!D51="AP","Arts plastiques",IF('EDT-2niveaux'!D51="HDA","Hist. des arts",IF('EDT-2niveaux'!D51="QM","Questionner le monde",IF('EDT-2niveaux'!D51="LV","Langue vivante",IF('EDT-2niveaux'!D51="APC","APC",""))))))))))))))))))))))))))</f>
        <v/>
      </c>
      <c r="J47" s="14" t="str">
        <f t="shared" si="2"/>
        <v/>
      </c>
      <c r="K47" s="101">
        <f>'EDT-2niveaux'!E51</f>
        <v>0</v>
      </c>
      <c r="L47" s="14" t="str">
        <f>IF('EDT-2niveaux'!E51="O","FRANCAIS"&amp;CHAR(10)&amp;"Orthographe",IF('EDT-2niveaux'!E51="rec","RECREATION",IF('EDT-2niveaux'!E51="p","Pause méridienne",IF('EDT-2niveaux'!E51="G","FRANCAIS"&amp;CHAR(10)&amp;"Grammaire",IF('EDT-2niveaux'!E51="LC","FRANCAIS"&amp;CHAR(10)&amp;"Lect. et comp.de l'écrit",IF('EDT-2niveaux'!E51="M","MATHEMATIQUES",IF('EDT-2niveaux'!E51="CLA","FRANCAIS"&amp;CHAR(10)&amp;"Culture litt. et art.",IF('EDT-2niveaux'!E51="F","FRANCAIS",IF('EDT-2niveaux'!E51="E","FRANCAIS"&amp;CHAR(10)&amp;"Ecriture",IF('EDT-2niveaux'!E51="L","FRANCAIS"&amp;CHAR(10)&amp;"Lexique",IF('EDT-2niveaux'!E51="LO","FRANCAIS"&amp;CHAR(10)&amp;"Langage oral",IF('EDT-2niveaux'!E51="CM","MATHEMATIQUES"&amp;CHAR(10)&amp;"Calcul mental",IF('EDT-2niveaux'!E51="EG","MATHEMATIQUES"&amp;CHAR(10)&amp;"Espace et Géométrie",IF('EDT-2niveaux'!E51="NC","MATHEMATIQUES"&amp;CHAR(10)&amp;"Nombres et calculs",IF('EDT-2niveaux'!E51="GM","MATHEMATIQUES"&amp;CHAR(10)&amp;"Grand. et mes.",IF('EDT-2niveaux'!E51="S","Sciences et technologie",IF('EDT-2niveaux'!E51="H","Histoire",IF('EDT-2niveaux'!E51="Geo","Géographie",IF('EDT-2niveaux'!E51="EMC","Enseig. mor. et civ.",IF('EDT-2niveaux'!E51="EPS","Educ. phys. et sportive",IF('EDT-2niveaux'!E51="EM","Educ. musicale",IF('EDT-2niveaux'!E51="AP","Arts plastiques",IF('EDT-2niveaux'!E51="HDA","Hist. des arts",IF('EDT-2niveaux'!E51="QM","Questionner le monde",IF('EDT-2niveaux'!E51="LV","Langue vivante",IF('EDT-2niveaux'!E51="APC","APC",""))))))))))))))))))))))))))</f>
        <v/>
      </c>
      <c r="M47" s="14" t="str">
        <f t="shared" si="3"/>
        <v/>
      </c>
      <c r="N47" s="101">
        <f>'EDT-2niveaux'!F51</f>
        <v>0</v>
      </c>
      <c r="O47" s="14" t="str">
        <f>IF('EDT-2niveaux'!F51="O","FRANCAIS"&amp;CHAR(10)&amp;"Orthographe",IF('EDT-2niveaux'!F51="rec","RECREATION",IF('EDT-2niveaux'!F51="p","Pause méridienne",IF('EDT-2niveaux'!F51="G","FRANCAIS"&amp;CHAR(10)&amp;"Grammaire",IF('EDT-2niveaux'!F51="LC","FRANCAIS"&amp;CHAR(10)&amp;"Lect. et comp.de l'écrit",IF('EDT-2niveaux'!F51="M","MATHEMATIQUES",IF('EDT-2niveaux'!F51="CLA","FRANCAIS"&amp;CHAR(10)&amp;"Culture litt. et art.",IF('EDT-2niveaux'!F51="F","FRANCAIS",IF('EDT-2niveaux'!F51="E","FRANCAIS"&amp;CHAR(10)&amp;"Ecriture",IF('EDT-2niveaux'!F51="L","FRANCAIS"&amp;CHAR(10)&amp;"Lexique",IF('EDT-2niveaux'!F51="LO","FRANCAIS"&amp;CHAR(10)&amp;"Langage oral",IF('EDT-2niveaux'!F51="CM","MATHEMATIQUES"&amp;CHAR(10)&amp;"Calcul mental",IF('EDT-2niveaux'!F51="EG","MATHEMATIQUES"&amp;CHAR(10)&amp;"Espace et Géométrie",IF('EDT-2niveaux'!F51="NC","MATHEMATIQUES"&amp;CHAR(10)&amp;"Nombres et calculs",IF('EDT-2niveaux'!F51="GM","MATHEMATIQUES"&amp;CHAR(10)&amp;"Grand. et mes.",IF('EDT-2niveaux'!F51="S","Sciences et technologie",IF('EDT-2niveaux'!F51="H","Histoire",IF('EDT-2niveaux'!F51="Geo","Géographie",IF('EDT-2niveaux'!F51="EMC","Enseig. mor. et civ.",IF('EDT-2niveaux'!F51="EPS","Educ. phys. et sportive",IF('EDT-2niveaux'!F51="EM","Educ. musicale",IF('EDT-2niveaux'!F51="AP","Arts plastiques",IF('EDT-2niveaux'!F51="HDA","Hist. des arts",IF('EDT-2niveaux'!F51="QM","Questionner le monde",IF('EDT-2niveaux'!F51="LV","Langue vivante",IF('EDT-2niveaux'!F51="APC","APC",""))))))))))))))))))))))))))</f>
        <v/>
      </c>
      <c r="P47" s="14" t="str">
        <f t="shared" si="4"/>
        <v/>
      </c>
      <c r="Q47" s="101">
        <f>'EDT-2niveaux'!G51</f>
        <v>0</v>
      </c>
      <c r="R47" s="14" t="str">
        <f>IF('EDT-2niveaux'!G51="O","FRANCAIS"&amp;CHAR(10)&amp;"Orthographe",IF('EDT-2niveaux'!G51="rec","RECREATION",IF('EDT-2niveaux'!G51="p","Pause méridienne",IF('EDT-2niveaux'!G51="G","FRANCAIS"&amp;CHAR(10)&amp;"Grammaire",IF('EDT-2niveaux'!G51="LC","FRANCAIS"&amp;CHAR(10)&amp;"Lect. et comp.de l'écrit",IF('EDT-2niveaux'!G51="M","MATHEMATIQUES",IF('EDT-2niveaux'!G51="CLA","FRANCAIS"&amp;CHAR(10)&amp;"Culture litt. et art.",IF('EDT-2niveaux'!G51="F","FRANCAIS",IF('EDT-2niveaux'!G51="E","FRANCAIS"&amp;CHAR(10)&amp;"Ecriture",IF('EDT-2niveaux'!G51="L","FRANCAIS"&amp;CHAR(10)&amp;"Lexique",IF('EDT-2niveaux'!G51="LO","FRANCAIS"&amp;CHAR(10)&amp;"Langage oral",IF('EDT-2niveaux'!G51="CM","MATHEMATIQUES"&amp;CHAR(10)&amp;"Calcul mental",IF('EDT-2niveaux'!G51="EG","MATHEMATIQUES"&amp;CHAR(10)&amp;"Espace et Géométrie",IF('EDT-2niveaux'!G51="NC","MATHEMATIQUES"&amp;CHAR(10)&amp;"Nombres et calculs",IF('EDT-2niveaux'!G51="GM","MATHEMATIQUES"&amp;CHAR(10)&amp;"Grand. et mes.",IF('EDT-2niveaux'!G51="S","Sciences et technologie",IF('EDT-2niveaux'!G51="H","Histoire",IF('EDT-2niveaux'!G51="Geo","Géographie",IF('EDT-2niveaux'!G51="EMC","Enseig. mor. et civ.",IF('EDT-2niveaux'!G51="EPS","Educ. phys. et sportive",IF('EDT-2niveaux'!G51="EM","Educ. musicale",IF('EDT-2niveaux'!G51="AP","Arts plastiques",IF('EDT-2niveaux'!G51="HDA","Hist. des arts",IF('EDT-2niveaux'!G51="QM","Questionner le monde",IF('EDT-2niveaux'!G51="LV","Langue vivante",IF('EDT-2niveaux'!G51="APC","APC",""))))))))))))))))))))))))))</f>
        <v/>
      </c>
      <c r="S47" s="148" t="str">
        <f t="shared" si="5"/>
        <v/>
      </c>
      <c r="T47" s="101">
        <f>'EDT-2niveaux'!H51</f>
        <v>0</v>
      </c>
      <c r="U47" s="14" t="str">
        <f>IF('EDT-2niveaux'!H51="O","FRANCAIS"&amp;CHAR(10)&amp;"Orthographe",IF('EDT-2niveaux'!H51="rec","RECREATION",IF('EDT-2niveaux'!H51="p","Pause méridienne",IF('EDT-2niveaux'!H51="G","FRANCAIS"&amp;CHAR(10)&amp;"Grammaire",IF('EDT-2niveaux'!H51="LC","FRANCAIS"&amp;CHAR(10)&amp;"Lect. et comp.de l'écrit",IF('EDT-2niveaux'!H51="M","MATHEMATIQUES",IF('EDT-2niveaux'!H51="CLA","FRANCAIS"&amp;CHAR(10)&amp;"Culture litt. et art.",IF('EDT-2niveaux'!H51="F","FRANCAIS",IF('EDT-2niveaux'!H51="E","FRANCAIS"&amp;CHAR(10)&amp;"Ecriture",IF('EDT-2niveaux'!H51="L","FRANCAIS"&amp;CHAR(10)&amp;"Lexique",IF('EDT-2niveaux'!H51="LO","FRANCAIS"&amp;CHAR(10)&amp;"Langage oral",IF('EDT-2niveaux'!H51="CM","MATHEMATIQUES"&amp;CHAR(10)&amp;"Calcul mental",IF('EDT-2niveaux'!H51="EG","MATHEMATIQUES"&amp;CHAR(10)&amp;"Espace et Géométrie",IF('EDT-2niveaux'!H51="NC","MATHEMATIQUES"&amp;CHAR(10)&amp;"Nombres et calculs",IF('EDT-2niveaux'!H51="GM","MATHEMATIQUES"&amp;CHAR(10)&amp;"Grand. et mes.",IF('EDT-2niveaux'!H51="S","Sciences et technologie",IF('EDT-2niveaux'!H51="H","Histoire",IF('EDT-2niveaux'!H51="Geo","Géographie",IF('EDT-2niveaux'!H51="EMC","Enseig. mor. et civ.",IF('EDT-2niveaux'!H51="EPS","Educ. phys. et sportive",IF('EDT-2niveaux'!H51="EM","Educ. musicale",IF('EDT-2niveaux'!H51="AP","Arts plastiques",IF('EDT-2niveaux'!H51="HDA","Hist. des arts",IF('EDT-2niveaux'!H51="QM","Questionner le monde",IF('EDT-2niveaux'!H51="LV","Langue vivante",IF('EDT-2niveaux'!H51="APC","APC",""))))))))))))))))))))))))))</f>
        <v/>
      </c>
      <c r="V47" s="14" t="str">
        <f t="shared" si="6"/>
        <v/>
      </c>
      <c r="W47" s="101">
        <f>'EDT-2niveaux'!I51</f>
        <v>0</v>
      </c>
      <c r="X47" s="14" t="str">
        <f>IF('EDT-2niveaux'!I51="O","FRANCAIS"&amp;CHAR(10)&amp;"Orthographe",IF('EDT-2niveaux'!I51="rec","RECREATION",IF('EDT-2niveaux'!I51="p","Pause méridienne",IF('EDT-2niveaux'!I51="G","FRANCAIS"&amp;CHAR(10)&amp;"Grammaire",IF('EDT-2niveaux'!I51="LC","FRANCAIS"&amp;CHAR(10)&amp;"Lect. et comp.de l'écrit",IF('EDT-2niveaux'!I51="M","MATHEMATIQUES",IF('EDT-2niveaux'!I51="CLA","FRANCAIS"&amp;CHAR(10)&amp;"Culture litt. et art.",IF('EDT-2niveaux'!I51="F","FRANCAIS",IF('EDT-2niveaux'!I51="E","FRANCAIS"&amp;CHAR(10)&amp;"Ecriture",IF('EDT-2niveaux'!I51="L","FRANCAIS"&amp;CHAR(10)&amp;"Lexique",IF('EDT-2niveaux'!I51="LO","FRANCAIS"&amp;CHAR(10)&amp;"Langage oral",IF('EDT-2niveaux'!I51="CM","MATHEMATIQUES"&amp;CHAR(10)&amp;"Calcul mental",IF('EDT-2niveaux'!I51="EG","MATHEMATIQUES"&amp;CHAR(10)&amp;"Espace et Géométrie",IF('EDT-2niveaux'!I51="NC","MATHEMATIQUES"&amp;CHAR(10)&amp;"Nombres et calculs",IF('EDT-2niveaux'!I51="GM","MATHEMATIQUES"&amp;CHAR(10)&amp;"Grand. et mes.",IF('EDT-2niveaux'!I51="S","Sciences et technologie",IF('EDT-2niveaux'!I51="H","Histoire",IF('EDT-2niveaux'!I51="Geo","Géographie",IF('EDT-2niveaux'!I51="EMC","Enseig. mor. et civ.",IF('EDT-2niveaux'!I51="EPS","Educ. phys. et sportive",IF('EDT-2niveaux'!I51="EM","Educ. musicale",IF('EDT-2niveaux'!I51="AP","Arts plastiques",IF('EDT-2niveaux'!I51="HDA","Hist. des arts",IF('EDT-2niveaux'!I51="QM","Questionner le monde",IF('EDT-2niveaux'!I51="LV","Langue vivante",IF('EDT-2niveaux'!I51="APC","APC",""))))))))))))))))))))))))))</f>
        <v/>
      </c>
      <c r="Y47" s="14" t="str">
        <f t="shared" si="7"/>
        <v/>
      </c>
      <c r="Z47" s="101">
        <f>'EDT-2niveaux'!J51</f>
        <v>0</v>
      </c>
      <c r="AA47" s="14" t="str">
        <f>IF('EDT-2niveaux'!J51="O","FRANCAIS"&amp;CHAR(10)&amp;"Orthographe",IF('EDT-2niveaux'!J51="rec","RECREATION",IF('EDT-2niveaux'!J51="p","Pause méridienne",IF('EDT-2niveaux'!J51="G","FRANCAIS"&amp;CHAR(10)&amp;"Grammaire",IF('EDT-2niveaux'!J51="LC","FRANCAIS"&amp;CHAR(10)&amp;"Lect. et comp.de l'écrit",IF('EDT-2niveaux'!J51="M","MATHEMATIQUES",IF('EDT-2niveaux'!J51="CLA","FRANCAIS"&amp;CHAR(10)&amp;"Culture littéraire et artistiqueCulture litt. et art.",IF('EDT-2niveaux'!J51="F","FRANCAIS",IF('EDT-2niveaux'!J51="E","FRANCAIS"&amp;CHAR(10)&amp;"Ecriture",IF('EDT-2niveaux'!J51="L","FRANCAIS"&amp;CHAR(10)&amp;"Lexique",IF('EDT-2niveaux'!J51="LO","FRANCAIS"&amp;CHAR(10)&amp;"Langage oral",IF('EDT-2niveaux'!J51="CM","MATHEMATIQUES"&amp;CHAR(10)&amp;"Calcul mental",IF('EDT-2niveaux'!J51="EG","MATHEMATIQUES"&amp;CHAR(10)&amp;"Espace et Géométrie",IF('EDT-2niveaux'!J51="NC","MATHEMATIQUES"&amp;CHAR(10)&amp;"Nombres et calculs",IF('EDT-2niveaux'!J51="GM","MATHEMATIQUES"&amp;CHAR(10)&amp;"Grand. et mes.",IF('EDT-2niveaux'!J51="S","Sciences et technologie",IF('EDT-2niveaux'!J51="H","Histoire",IF('EDT-2niveaux'!J51="Geo","Géographie",IF('EDT-2niveaux'!J51="EMC","Enseig. mor. et civ.",IF('EDT-2niveaux'!J51="EPS","Educ. phys. et sportive",IF('EDT-2niveaux'!J51="EM","Educ. musicale",IF('EDT-2niveaux'!J51="AP","Arts plastiques",IF('EDT-2niveaux'!J51="HDA","Hist. des arts",IF('EDT-2niveaux'!J51="QM","Questionner le monde",IF('EDT-2niveaux'!J51="LV","Langue vivante",IF('EDT-2niveaux'!J51="APC","APC",""))))))))))))))))))))))))))</f>
        <v/>
      </c>
      <c r="AB47" s="49" t="str">
        <f t="shared" si="8"/>
        <v/>
      </c>
      <c r="AC47" s="101">
        <f>'EDT-2niveaux'!K51</f>
        <v>0</v>
      </c>
      <c r="AD47" s="14" t="str">
        <f>IF('EDT-2niveaux'!K51="O","FRANCAIS"&amp;CHAR(10)&amp;"Orthographe",IF('EDT-2niveaux'!K51="rec","RECREATION",IF('EDT-2niveaux'!K51="p","Pause méridienne",IF('EDT-2niveaux'!K51="G","FRANCAIS"&amp;CHAR(10)&amp;"Grammaire",IF('EDT-2niveaux'!K51="LC","FRANCAIS"&amp;CHAR(10)&amp;"Lect. et comp.de l'écrit",IF('EDT-2niveaux'!K51="M","MATHEMATIQUES",IF('EDT-2niveaux'!K51="CLA","FRANCAIS"&amp;CHAR(10)&amp;"Culture litt. et art.",IF('EDT-2niveaux'!K51="F","FRANCAIS",IF('EDT-2niveaux'!K51="E","FRANCAIS"&amp;CHAR(10)&amp;"Ecriture",IF('EDT-2niveaux'!K51="L","FRANCAIS"&amp;CHAR(10)&amp;"Lexique",IF('EDT-2niveaux'!K51="LO","FRANCAIS"&amp;CHAR(10)&amp;"Langage oral",IF('EDT-2niveaux'!K51="CM","MATHEMATIQUES"&amp;CHAR(10)&amp;"Calcul mental",IF('EDT-2niveaux'!K51="EG","MATHEMATIQUES"&amp;CHAR(10)&amp;"Espace et Géométrie",IF('EDT-2niveaux'!K51="NC","MATHEMATIQUES"&amp;CHAR(10)&amp;"Nombres et calculs",IF('EDT-2niveaux'!K51="GM","MATHEMATIQUES"&amp;CHAR(10)&amp;"Grand. et mes.",IF('EDT-2niveaux'!K51="S","Sciences et technologie",IF('EDT-2niveaux'!K51="H","Histoire",IF('EDT-2niveaux'!K51="Geo","Géographie",IF('EDT-2niveaux'!K51="EMC","Enseig. mor. et civ.",IF('EDT-2niveaux'!K51="EPS","Educ. phys. et sportive",IF('EDT-2niveaux'!K51="EM","Educ. musicale",IF('EDT-2niveaux'!K51="AP","Arts plastiques",IF('EDT-2niveaux'!K51="HDA","Hist. des arts",IF('EDT-2niveaux'!K51="QM","Questionner le monde",IF('EDT-2niveaux'!K51="LV","Langue vivante",IF('EDT-2niveaux'!K51="APC","APC",""))))))))))))))))))))))))))</f>
        <v/>
      </c>
      <c r="AE47" s="49" t="str">
        <f t="shared" si="9"/>
        <v/>
      </c>
      <c r="AG47" s="48"/>
      <c r="AH47" s="164"/>
      <c r="AI47" s="164"/>
      <c r="AJ47" s="164"/>
      <c r="AK47" s="164"/>
      <c r="AL47" s="164"/>
      <c r="AM47" s="195"/>
      <c r="AN47" s="195"/>
      <c r="AO47" s="195"/>
      <c r="AP47" s="195"/>
      <c r="AQ47" s="195"/>
      <c r="AR47" s="195"/>
      <c r="AS47" s="55"/>
    </row>
    <row r="48" spans="1:45" x14ac:dyDescent="0.3">
      <c r="A48" s="4" t="e">
        <f>IF('POUR COMMENCER'!$E$14&gt;=A47,A47+'POUR COMMENCER'!$H$29,"")</f>
        <v>#VALUE!</v>
      </c>
      <c r="B48" s="101">
        <f>'EDT-2niveaux'!B52</f>
        <v>0</v>
      </c>
      <c r="C48" s="14" t="str">
        <f>IF('EDT-2niveaux'!B52="O","FRANCAIS"&amp;CHAR(10)&amp;"Orthographe",IF('EDT-2niveaux'!B52="rec","RECREATION",IF('EDT-2niveaux'!B52="p","Pause méridienne",IF('EDT-2niveaux'!B52="G","FRANCAIS"&amp;CHAR(10)&amp;"Grammaire",IF('EDT-2niveaux'!B52="LC","FRANCAIS"&amp;CHAR(10)&amp;"Lect. et comp.de l'écrit",IF('EDT-2niveaux'!B52="M","MATHEMATIQUES",IF('EDT-2niveaux'!B52="CLA","FRANCAIS"&amp;CHAR(10)&amp;"Culture litt. et art.",IF('EDT-2niveaux'!B52="F","FRANCAIS",IF('EDT-2niveaux'!B52="E","FRANCAIS"&amp;CHAR(10)&amp;"Ecriture",IF('EDT-2niveaux'!B52="L","FRANCAIS"&amp;CHAR(10)&amp;"Lexique",IF('EDT-2niveaux'!B52="LO","FRANCAIS"&amp;CHAR(10)&amp;"Langage oral",IF('EDT-2niveaux'!B52="CM","MATHEMATIQUES"&amp;CHAR(10)&amp;"Calcul mental",IF('EDT-2niveaux'!B52="EG","MATHEMATIQUES"&amp;CHAR(10)&amp;"Espace et Géométrie",IF('EDT-2niveaux'!B52="NC","MATHEMATIQUES"&amp;CHAR(10)&amp;"Nombres et calculs",IF('EDT-2niveaux'!B52="GM","MATHEMATIQUES"&amp;CHAR(10)&amp;"Grand. et mes.",IF('EDT-2niveaux'!B52="S","Sciences et technologie",IF('EDT-2niveaux'!B52="H","Histoire",IF('EDT-2niveaux'!B52="Geo","Géographie",IF('EDT-2niveaux'!B52="EMC","Enseig. mor. et civ.",IF('EDT-2niveaux'!B52="EPS","Educ. phys. et sportive",IF('EDT-2niveaux'!B52="EM","Educ. musicale",IF('EDT-2niveaux'!B52="AP","Arts plastiques",IF('EDT-2niveaux'!B52="HDA","Hist. des arts",IF('EDT-2niveaux'!B52="QM","Questionner le monde",IF('EDT-2niveaux'!B52="LV","Langue vivante",IF('EDT-2niveaux'!B52="APC","APC",""))))))))))))))))))))))))))</f>
        <v/>
      </c>
      <c r="D48" s="14" t="str">
        <f t="shared" si="0"/>
        <v/>
      </c>
      <c r="E48" s="101">
        <f>'EDT-2niveaux'!C52</f>
        <v>0</v>
      </c>
      <c r="F48" s="14" t="str">
        <f>IF('EDT-2niveaux'!C52="O","FRANCAIS"&amp;CHAR(10)&amp;"Orthographe",IF('EDT-2niveaux'!C52="rec","RECREATION",IF('EDT-2niveaux'!C52="p","Pause méridienne",IF('EDT-2niveaux'!C52="G","FRANCAIS"&amp;CHAR(10)&amp;"Grammaire",IF('EDT-2niveaux'!C52="LC","FRANCAIS"&amp;CHAR(10)&amp;"Lect. et comp.de l'écrit",IF('EDT-2niveaux'!C52="M","MATHEMATIQUES",IF('EDT-2niveaux'!C52="CLA","FRANCAIS"&amp;CHAR(10)&amp;"Culture littéraire et artistiqueCulture litt. et art.",IF('EDT-2niveaux'!C52="F","FRANCAIS",IF('EDT-2niveaux'!C52="E","FRANCAIS"&amp;CHAR(10)&amp;"Ecriture",IF('EDT-2niveaux'!C52="L","FRANCAIS"&amp;CHAR(10)&amp;"Lexique",IF('EDT-2niveaux'!C52="LO","FRANCAIS"&amp;CHAR(10)&amp;"Langage oral",IF('EDT-2niveaux'!C52="CM","MATHEMATIQUES"&amp;CHAR(10)&amp;"Calcul mental",IF('EDT-2niveaux'!C52="EG","MATHEMATIQUES"&amp;CHAR(10)&amp;"Espace et Géométrie",IF('EDT-2niveaux'!C52="NC","MATHEMATIQUES"&amp;CHAR(10)&amp;"Nombres et calculs",IF('EDT-2niveaux'!C52="GM","MATHEMATIQUES"&amp;CHAR(10)&amp;"Grand. et mes.",IF('EDT-2niveaux'!C52="S","Sciences et technologie",IF('EDT-2niveaux'!C52="H","Histoire",IF('EDT-2niveaux'!C52="Geo","Géographie",IF('EDT-2niveaux'!C52="EMC","Enseig. mor. et civ.",IF('EDT-2niveaux'!C52="EPS","Educ. phys. et sportive",IF('EDT-2niveaux'!C52="EM","Educ. musicale",IF('EDT-2niveaux'!C52="AP","Arts plastiques",IF('EDT-2niveaux'!C52="HDA","Hist. des arts",IF('EDT-2niveaux'!C52="QM","Questionner le monde",IF('EDT-2niveaux'!C52="LV","Langue vivante",IF('EDT-2niveaux'!C52="APC","APC",""))))))))))))))))))))))))))</f>
        <v/>
      </c>
      <c r="G48" s="14" t="str">
        <f t="shared" si="1"/>
        <v/>
      </c>
      <c r="H48" s="101">
        <f>'EDT-2niveaux'!D52</f>
        <v>0</v>
      </c>
      <c r="I48" s="14" t="str">
        <f>IF('EDT-2niveaux'!D52="O","FRANCAIS"&amp;CHAR(10)&amp;"Orthographe",IF('EDT-2niveaux'!D52="rec","RECREATION",IF('EDT-2niveaux'!D52="p","Pause méridienne",IF('EDT-2niveaux'!D52="G","FRANCAIS"&amp;CHAR(10)&amp;"Grammaire",IF('EDT-2niveaux'!D52="LC","FRANCAIS"&amp;CHAR(10)&amp;"Lect. et comp.de l'écrit",IF('EDT-2niveaux'!D52="M","MATHEMATIQUES",IF('EDT-2niveaux'!D52="CLA","FRANCAIS"&amp;CHAR(10)&amp;"Culture litt. et art.",IF('EDT-2niveaux'!D52="F","FRANCAIS",IF('EDT-2niveaux'!D52="E","FRANCAIS"&amp;CHAR(10)&amp;"Ecriture",IF('EDT-2niveaux'!D52="L","FRANCAIS"&amp;CHAR(10)&amp;"Lexique",IF('EDT-2niveaux'!D52="LO","FRANCAIS"&amp;CHAR(10)&amp;"Langage oral",IF('EDT-2niveaux'!D52="CM","MATHEMATIQUES"&amp;CHAR(10)&amp;"Calcul mental",IF('EDT-2niveaux'!D52="EG","MATHEMATIQUES"&amp;CHAR(10)&amp;"Espace et Géométrie",IF('EDT-2niveaux'!D52="NC","MATHEMATIQUES"&amp;CHAR(10)&amp;"Nombres et calculs",IF('EDT-2niveaux'!D52="GM","MATHEMATIQUES"&amp;CHAR(10)&amp;"Grand. et mes.",IF('EDT-2niveaux'!D52="S","Sciences et technologie",IF('EDT-2niveaux'!D52="H","Histoire",IF('EDT-2niveaux'!D52="Geo","Géographie",IF('EDT-2niveaux'!D52="EMC","Enseig. mor. et civ.",IF('EDT-2niveaux'!D52="EPS","Educ. phys. et sportive",IF('EDT-2niveaux'!D52="EM","Educ. musicale",IF('EDT-2niveaux'!D52="AP","Arts plastiques",IF('EDT-2niveaux'!D52="HDA","Hist. des arts",IF('EDT-2niveaux'!D52="QM","Questionner le monde",IF('EDT-2niveaux'!D52="LV","Langue vivante",IF('EDT-2niveaux'!D52="APC","APC",""))))))))))))))))))))))))))</f>
        <v/>
      </c>
      <c r="J48" s="14" t="str">
        <f t="shared" si="2"/>
        <v/>
      </c>
      <c r="K48" s="101">
        <f>'EDT-2niveaux'!E52</f>
        <v>0</v>
      </c>
      <c r="L48" s="14" t="str">
        <f>IF('EDT-2niveaux'!E52="O","FRANCAIS"&amp;CHAR(10)&amp;"Orthographe",IF('EDT-2niveaux'!E52="rec","RECREATION",IF('EDT-2niveaux'!E52="p","Pause méridienne",IF('EDT-2niveaux'!E52="G","FRANCAIS"&amp;CHAR(10)&amp;"Grammaire",IF('EDT-2niveaux'!E52="LC","FRANCAIS"&amp;CHAR(10)&amp;"Lect. et comp.de l'écrit",IF('EDT-2niveaux'!E52="M","MATHEMATIQUES",IF('EDT-2niveaux'!E52="CLA","FRANCAIS"&amp;CHAR(10)&amp;"Culture litt. et art.",IF('EDT-2niveaux'!E52="F","FRANCAIS",IF('EDT-2niveaux'!E52="E","FRANCAIS"&amp;CHAR(10)&amp;"Ecriture",IF('EDT-2niveaux'!E52="L","FRANCAIS"&amp;CHAR(10)&amp;"Lexique",IF('EDT-2niveaux'!E52="LO","FRANCAIS"&amp;CHAR(10)&amp;"Langage oral",IF('EDT-2niveaux'!E52="CM","MATHEMATIQUES"&amp;CHAR(10)&amp;"Calcul mental",IF('EDT-2niveaux'!E52="EG","MATHEMATIQUES"&amp;CHAR(10)&amp;"Espace et Géométrie",IF('EDT-2niveaux'!E52="NC","MATHEMATIQUES"&amp;CHAR(10)&amp;"Nombres et calculs",IF('EDT-2niveaux'!E52="GM","MATHEMATIQUES"&amp;CHAR(10)&amp;"Grand. et mes.",IF('EDT-2niveaux'!E52="S","Sciences et technologie",IF('EDT-2niveaux'!E52="H","Histoire",IF('EDT-2niveaux'!E52="Geo","Géographie",IF('EDT-2niveaux'!E52="EMC","Enseig. mor. et civ.",IF('EDT-2niveaux'!E52="EPS","Educ. phys. et sportive",IF('EDT-2niveaux'!E52="EM","Educ. musicale",IF('EDT-2niveaux'!E52="AP","Arts plastiques",IF('EDT-2niveaux'!E52="HDA","Hist. des arts",IF('EDT-2niveaux'!E52="QM","Questionner le monde",IF('EDT-2niveaux'!E52="LV","Langue vivante",IF('EDT-2niveaux'!E52="APC","APC",""))))))))))))))))))))))))))</f>
        <v/>
      </c>
      <c r="M48" s="14" t="str">
        <f t="shared" si="3"/>
        <v/>
      </c>
      <c r="N48" s="101">
        <f>'EDT-2niveaux'!F52</f>
        <v>0</v>
      </c>
      <c r="O48" s="14" t="str">
        <f>IF('EDT-2niveaux'!F52="O","FRANCAIS"&amp;CHAR(10)&amp;"Orthographe",IF('EDT-2niveaux'!F52="rec","RECREATION",IF('EDT-2niveaux'!F52="p","Pause méridienne",IF('EDT-2niveaux'!F52="G","FRANCAIS"&amp;CHAR(10)&amp;"Grammaire",IF('EDT-2niveaux'!F52="LC","FRANCAIS"&amp;CHAR(10)&amp;"Lect. et comp.de l'écrit",IF('EDT-2niveaux'!F52="M","MATHEMATIQUES",IF('EDT-2niveaux'!F52="CLA","FRANCAIS"&amp;CHAR(10)&amp;"Culture litt. et art.",IF('EDT-2niveaux'!F52="F","FRANCAIS",IF('EDT-2niveaux'!F52="E","FRANCAIS"&amp;CHAR(10)&amp;"Ecriture",IF('EDT-2niveaux'!F52="L","FRANCAIS"&amp;CHAR(10)&amp;"Lexique",IF('EDT-2niveaux'!F52="LO","FRANCAIS"&amp;CHAR(10)&amp;"Langage oral",IF('EDT-2niveaux'!F52="CM","MATHEMATIQUES"&amp;CHAR(10)&amp;"Calcul mental",IF('EDT-2niveaux'!F52="EG","MATHEMATIQUES"&amp;CHAR(10)&amp;"Espace et Géométrie",IF('EDT-2niveaux'!F52="NC","MATHEMATIQUES"&amp;CHAR(10)&amp;"Nombres et calculs",IF('EDT-2niveaux'!F52="GM","MATHEMATIQUES"&amp;CHAR(10)&amp;"Grand. et mes.",IF('EDT-2niveaux'!F52="S","Sciences et technologie",IF('EDT-2niveaux'!F52="H","Histoire",IF('EDT-2niveaux'!F52="Geo","Géographie",IF('EDT-2niveaux'!F52="EMC","Enseig. mor. et civ.",IF('EDT-2niveaux'!F52="EPS","Educ. phys. et sportive",IF('EDT-2niveaux'!F52="EM","Educ. musicale",IF('EDT-2niveaux'!F52="AP","Arts plastiques",IF('EDT-2niveaux'!F52="HDA","Hist. des arts",IF('EDT-2niveaux'!F52="QM","Questionner le monde",IF('EDT-2niveaux'!F52="LV","Langue vivante",IF('EDT-2niveaux'!F52="APC","APC",""))))))))))))))))))))))))))</f>
        <v/>
      </c>
      <c r="P48" s="14" t="str">
        <f t="shared" si="4"/>
        <v/>
      </c>
      <c r="Q48" s="101">
        <f>'EDT-2niveaux'!G52</f>
        <v>0</v>
      </c>
      <c r="R48" s="14" t="str">
        <f>IF('EDT-2niveaux'!G52="O","FRANCAIS"&amp;CHAR(10)&amp;"Orthographe",IF('EDT-2niveaux'!G52="rec","RECREATION",IF('EDT-2niveaux'!G52="p","Pause méridienne",IF('EDT-2niveaux'!G52="G","FRANCAIS"&amp;CHAR(10)&amp;"Grammaire",IF('EDT-2niveaux'!G52="LC","FRANCAIS"&amp;CHAR(10)&amp;"Lect. et comp.de l'écrit",IF('EDT-2niveaux'!G52="M","MATHEMATIQUES",IF('EDT-2niveaux'!G52="CLA","FRANCAIS"&amp;CHAR(10)&amp;"Culture litt. et art.",IF('EDT-2niveaux'!G52="F","FRANCAIS",IF('EDT-2niveaux'!G52="E","FRANCAIS"&amp;CHAR(10)&amp;"Ecriture",IF('EDT-2niveaux'!G52="L","FRANCAIS"&amp;CHAR(10)&amp;"Lexique",IF('EDT-2niveaux'!G52="LO","FRANCAIS"&amp;CHAR(10)&amp;"Langage oral",IF('EDT-2niveaux'!G52="CM","MATHEMATIQUES"&amp;CHAR(10)&amp;"Calcul mental",IF('EDT-2niveaux'!G52="EG","MATHEMATIQUES"&amp;CHAR(10)&amp;"Espace et Géométrie",IF('EDT-2niveaux'!G52="NC","MATHEMATIQUES"&amp;CHAR(10)&amp;"Nombres et calculs",IF('EDT-2niveaux'!G52="GM","MATHEMATIQUES"&amp;CHAR(10)&amp;"Grand. et mes.",IF('EDT-2niveaux'!G52="S","Sciences et technologie",IF('EDT-2niveaux'!G52="H","Histoire",IF('EDT-2niveaux'!G52="Geo","Géographie",IF('EDT-2niveaux'!G52="EMC","Enseig. mor. et civ.",IF('EDT-2niveaux'!G52="EPS","Educ. phys. et sportive",IF('EDT-2niveaux'!G52="EM","Educ. musicale",IF('EDT-2niveaux'!G52="AP","Arts plastiques",IF('EDT-2niveaux'!G52="HDA","Hist. des arts",IF('EDT-2niveaux'!G52="QM","Questionner le monde",IF('EDT-2niveaux'!G52="LV","Langue vivante",IF('EDT-2niveaux'!G52="APC","APC",""))))))))))))))))))))))))))</f>
        <v/>
      </c>
      <c r="S48" s="148" t="str">
        <f t="shared" si="5"/>
        <v/>
      </c>
      <c r="T48" s="101">
        <f>'EDT-2niveaux'!H52</f>
        <v>0</v>
      </c>
      <c r="U48" s="14" t="str">
        <f>IF('EDT-2niveaux'!H52="O","FRANCAIS"&amp;CHAR(10)&amp;"Orthographe",IF('EDT-2niveaux'!H52="rec","RECREATION",IF('EDT-2niveaux'!H52="p","Pause méridienne",IF('EDT-2niveaux'!H52="G","FRANCAIS"&amp;CHAR(10)&amp;"Grammaire",IF('EDT-2niveaux'!H52="LC","FRANCAIS"&amp;CHAR(10)&amp;"Lect. et comp.de l'écrit",IF('EDT-2niveaux'!H52="M","MATHEMATIQUES",IF('EDT-2niveaux'!H52="CLA","FRANCAIS"&amp;CHAR(10)&amp;"Culture litt. et art.",IF('EDT-2niveaux'!H52="F","FRANCAIS",IF('EDT-2niveaux'!H52="E","FRANCAIS"&amp;CHAR(10)&amp;"Ecriture",IF('EDT-2niveaux'!H52="L","FRANCAIS"&amp;CHAR(10)&amp;"Lexique",IF('EDT-2niveaux'!H52="LO","FRANCAIS"&amp;CHAR(10)&amp;"Langage oral",IF('EDT-2niveaux'!H52="CM","MATHEMATIQUES"&amp;CHAR(10)&amp;"Calcul mental",IF('EDT-2niveaux'!H52="EG","MATHEMATIQUES"&amp;CHAR(10)&amp;"Espace et Géométrie",IF('EDT-2niveaux'!H52="NC","MATHEMATIQUES"&amp;CHAR(10)&amp;"Nombres et calculs",IF('EDT-2niveaux'!H52="GM","MATHEMATIQUES"&amp;CHAR(10)&amp;"Grand. et mes.",IF('EDT-2niveaux'!H52="S","Sciences et technologie",IF('EDT-2niveaux'!H52="H","Histoire",IF('EDT-2niveaux'!H52="Geo","Géographie",IF('EDT-2niveaux'!H52="EMC","Enseig. mor. et civ.",IF('EDT-2niveaux'!H52="EPS","Educ. phys. et sportive",IF('EDT-2niveaux'!H52="EM","Educ. musicale",IF('EDT-2niveaux'!H52="AP","Arts plastiques",IF('EDT-2niveaux'!H52="HDA","Hist. des arts",IF('EDT-2niveaux'!H52="QM","Questionner le monde",IF('EDT-2niveaux'!H52="LV","Langue vivante",IF('EDT-2niveaux'!H52="APC","APC",""))))))))))))))))))))))))))</f>
        <v/>
      </c>
      <c r="V48" s="14" t="str">
        <f t="shared" si="6"/>
        <v/>
      </c>
      <c r="W48" s="101">
        <f>'EDT-2niveaux'!I52</f>
        <v>0</v>
      </c>
      <c r="X48" s="14" t="str">
        <f>IF('EDT-2niveaux'!I52="O","FRANCAIS"&amp;CHAR(10)&amp;"Orthographe",IF('EDT-2niveaux'!I52="rec","RECREATION",IF('EDT-2niveaux'!I52="p","Pause méridienne",IF('EDT-2niveaux'!I52="G","FRANCAIS"&amp;CHAR(10)&amp;"Grammaire",IF('EDT-2niveaux'!I52="LC","FRANCAIS"&amp;CHAR(10)&amp;"Lect. et comp.de l'écrit",IF('EDT-2niveaux'!I52="M","MATHEMATIQUES",IF('EDT-2niveaux'!I52="CLA","FRANCAIS"&amp;CHAR(10)&amp;"Culture litt. et art.",IF('EDT-2niveaux'!I52="F","FRANCAIS",IF('EDT-2niveaux'!I52="E","FRANCAIS"&amp;CHAR(10)&amp;"Ecriture",IF('EDT-2niveaux'!I52="L","FRANCAIS"&amp;CHAR(10)&amp;"Lexique",IF('EDT-2niveaux'!I52="LO","FRANCAIS"&amp;CHAR(10)&amp;"Langage oral",IF('EDT-2niveaux'!I52="CM","MATHEMATIQUES"&amp;CHAR(10)&amp;"Calcul mental",IF('EDT-2niveaux'!I52="EG","MATHEMATIQUES"&amp;CHAR(10)&amp;"Espace et Géométrie",IF('EDT-2niveaux'!I52="NC","MATHEMATIQUES"&amp;CHAR(10)&amp;"Nombres et calculs",IF('EDT-2niveaux'!I52="GM","MATHEMATIQUES"&amp;CHAR(10)&amp;"Grand. et mes.",IF('EDT-2niveaux'!I52="S","Sciences et technologie",IF('EDT-2niveaux'!I52="H","Histoire",IF('EDT-2niveaux'!I52="Geo","Géographie",IF('EDT-2niveaux'!I52="EMC","Enseig. mor. et civ.",IF('EDT-2niveaux'!I52="EPS","Educ. phys. et sportive",IF('EDT-2niveaux'!I52="EM","Educ. musicale",IF('EDT-2niveaux'!I52="AP","Arts plastiques",IF('EDT-2niveaux'!I52="HDA","Hist. des arts",IF('EDT-2niveaux'!I52="QM","Questionner le monde",IF('EDT-2niveaux'!I52="LV","Langue vivante",IF('EDT-2niveaux'!I52="APC","APC",""))))))))))))))))))))))))))</f>
        <v/>
      </c>
      <c r="Y48" s="14" t="str">
        <f t="shared" si="7"/>
        <v/>
      </c>
      <c r="Z48" s="101">
        <f>'EDT-2niveaux'!J52</f>
        <v>0</v>
      </c>
      <c r="AA48" s="14" t="str">
        <f>IF('EDT-2niveaux'!J52="O","FRANCAIS"&amp;CHAR(10)&amp;"Orthographe",IF('EDT-2niveaux'!J52="rec","RECREATION",IF('EDT-2niveaux'!J52="p","Pause méridienne",IF('EDT-2niveaux'!J52="G","FRANCAIS"&amp;CHAR(10)&amp;"Grammaire",IF('EDT-2niveaux'!J52="LC","FRANCAIS"&amp;CHAR(10)&amp;"Lect. et comp.de l'écrit",IF('EDT-2niveaux'!J52="M","MATHEMATIQUES",IF('EDT-2niveaux'!J52="CLA","FRANCAIS"&amp;CHAR(10)&amp;"Culture littéraire et artistiqueCulture litt. et art.",IF('EDT-2niveaux'!J52="F","FRANCAIS",IF('EDT-2niveaux'!J52="E","FRANCAIS"&amp;CHAR(10)&amp;"Ecriture",IF('EDT-2niveaux'!J52="L","FRANCAIS"&amp;CHAR(10)&amp;"Lexique",IF('EDT-2niveaux'!J52="LO","FRANCAIS"&amp;CHAR(10)&amp;"Langage oral",IF('EDT-2niveaux'!J52="CM","MATHEMATIQUES"&amp;CHAR(10)&amp;"Calcul mental",IF('EDT-2niveaux'!J52="EG","MATHEMATIQUES"&amp;CHAR(10)&amp;"Espace et Géométrie",IF('EDT-2niveaux'!J52="NC","MATHEMATIQUES"&amp;CHAR(10)&amp;"Nombres et calculs",IF('EDT-2niveaux'!J52="GM","MATHEMATIQUES"&amp;CHAR(10)&amp;"Grand. et mes.",IF('EDT-2niveaux'!J52="S","Sciences et technologie",IF('EDT-2niveaux'!J52="H","Histoire",IF('EDT-2niveaux'!J52="Geo","Géographie",IF('EDT-2niveaux'!J52="EMC","Enseig. mor. et civ.",IF('EDT-2niveaux'!J52="EPS","Educ. phys. et sportive",IF('EDT-2niveaux'!J52="EM","Educ. musicale",IF('EDT-2niveaux'!J52="AP","Arts plastiques",IF('EDT-2niveaux'!J52="HDA","Hist. des arts",IF('EDT-2niveaux'!J52="QM","Questionner le monde",IF('EDT-2niveaux'!J52="LV","Langue vivante",IF('EDT-2niveaux'!J52="APC","APC",""))))))))))))))))))))))))))</f>
        <v/>
      </c>
      <c r="AB48" s="49" t="str">
        <f t="shared" si="8"/>
        <v/>
      </c>
      <c r="AC48" s="101">
        <f>'EDT-2niveaux'!K52</f>
        <v>0</v>
      </c>
      <c r="AD48" s="14" t="str">
        <f>IF('EDT-2niveaux'!K52="O","FRANCAIS"&amp;CHAR(10)&amp;"Orthographe",IF('EDT-2niveaux'!K52="rec","RECREATION",IF('EDT-2niveaux'!K52="p","Pause méridienne",IF('EDT-2niveaux'!K52="G","FRANCAIS"&amp;CHAR(10)&amp;"Grammaire",IF('EDT-2niveaux'!K52="LC","FRANCAIS"&amp;CHAR(10)&amp;"Lect. et comp.de l'écrit",IF('EDT-2niveaux'!K52="M","MATHEMATIQUES",IF('EDT-2niveaux'!K52="CLA","FRANCAIS"&amp;CHAR(10)&amp;"Culture litt. et art.",IF('EDT-2niveaux'!K52="F","FRANCAIS",IF('EDT-2niveaux'!K52="E","FRANCAIS"&amp;CHAR(10)&amp;"Ecriture",IF('EDT-2niveaux'!K52="L","FRANCAIS"&amp;CHAR(10)&amp;"Lexique",IF('EDT-2niveaux'!K52="LO","FRANCAIS"&amp;CHAR(10)&amp;"Langage oral",IF('EDT-2niveaux'!K52="CM","MATHEMATIQUES"&amp;CHAR(10)&amp;"Calcul mental",IF('EDT-2niveaux'!K52="EG","MATHEMATIQUES"&amp;CHAR(10)&amp;"Espace et Géométrie",IF('EDT-2niveaux'!K52="NC","MATHEMATIQUES"&amp;CHAR(10)&amp;"Nombres et calculs",IF('EDT-2niveaux'!K52="GM","MATHEMATIQUES"&amp;CHAR(10)&amp;"Grand. et mes.",IF('EDT-2niveaux'!K52="S","Sciences et technologie",IF('EDT-2niveaux'!K52="H","Histoire",IF('EDT-2niveaux'!K52="Geo","Géographie",IF('EDT-2niveaux'!K52="EMC","Enseig. mor. et civ.",IF('EDT-2niveaux'!K52="EPS","Educ. phys. et sportive",IF('EDT-2niveaux'!K52="EM","Educ. musicale",IF('EDT-2niveaux'!K52="AP","Arts plastiques",IF('EDT-2niveaux'!K52="HDA","Hist. des arts",IF('EDT-2niveaux'!K52="QM","Questionner le monde",IF('EDT-2niveaux'!K52="LV","Langue vivante",IF('EDT-2niveaux'!K52="APC","APC",""))))))))))))))))))))))))))</f>
        <v/>
      </c>
      <c r="AE48" s="49" t="str">
        <f t="shared" si="9"/>
        <v/>
      </c>
      <c r="AG48" s="41"/>
      <c r="AH48" s="41"/>
      <c r="AI48" s="41"/>
      <c r="AJ48" s="41"/>
      <c r="AK48" s="41"/>
      <c r="AL48" s="41"/>
      <c r="AM48" s="56"/>
      <c r="AN48" s="56"/>
      <c r="AO48" s="56"/>
      <c r="AP48" s="56"/>
      <c r="AQ48" s="56"/>
      <c r="AR48" s="56"/>
      <c r="AS48" s="56"/>
    </row>
    <row r="49" spans="1:45" x14ac:dyDescent="0.3">
      <c r="A49" s="4" t="e">
        <f>IF('POUR COMMENCER'!$E$14&gt;=A48,A48+'POUR COMMENCER'!$H$29,"")</f>
        <v>#VALUE!</v>
      </c>
      <c r="B49" s="101">
        <f>'EDT-2niveaux'!B53</f>
        <v>0</v>
      </c>
      <c r="C49" s="14" t="str">
        <f>IF('EDT-2niveaux'!B53="O","FRANCAIS"&amp;CHAR(10)&amp;"Orthographe",IF('EDT-2niveaux'!B53="rec","RECREATION",IF('EDT-2niveaux'!B53="p","Pause méridienne",IF('EDT-2niveaux'!B53="G","FRANCAIS"&amp;CHAR(10)&amp;"Grammaire",IF('EDT-2niveaux'!B53="LC","FRANCAIS"&amp;CHAR(10)&amp;"Lect. et comp.de l'écrit",IF('EDT-2niveaux'!B53="M","MATHEMATIQUES",IF('EDT-2niveaux'!B53="CLA","FRANCAIS"&amp;CHAR(10)&amp;"Culture litt. et art.",IF('EDT-2niveaux'!B53="F","FRANCAIS",IF('EDT-2niveaux'!B53="E","FRANCAIS"&amp;CHAR(10)&amp;"Ecriture",IF('EDT-2niveaux'!B53="L","FRANCAIS"&amp;CHAR(10)&amp;"Lexique",IF('EDT-2niveaux'!B53="LO","FRANCAIS"&amp;CHAR(10)&amp;"Langage oral",IF('EDT-2niveaux'!B53="CM","MATHEMATIQUES"&amp;CHAR(10)&amp;"Calcul mental",IF('EDT-2niveaux'!B53="EG","MATHEMATIQUES"&amp;CHAR(10)&amp;"Espace et Géométrie",IF('EDT-2niveaux'!B53="NC","MATHEMATIQUES"&amp;CHAR(10)&amp;"Nombres et calculs",IF('EDT-2niveaux'!B53="GM","MATHEMATIQUES"&amp;CHAR(10)&amp;"Grand. et mes.",IF('EDT-2niveaux'!B53="S","Sciences et technologie",IF('EDT-2niveaux'!B53="H","Histoire",IF('EDT-2niveaux'!B53="Geo","Géographie",IF('EDT-2niveaux'!B53="EMC","Enseig. mor. et civ.",IF('EDT-2niveaux'!B53="EPS","Educ. phys. et sportive",IF('EDT-2niveaux'!B53="EM","Educ. musicale",IF('EDT-2niveaux'!B53="AP","Arts plastiques",IF('EDT-2niveaux'!B53="HDA","Hist. des arts",IF('EDT-2niveaux'!B53="QM","Questionner le monde",IF('EDT-2niveaux'!B53="LV","Langue vivante",IF('EDT-2niveaux'!B53="APC","APC",""))))))))))))))))))))))))))</f>
        <v/>
      </c>
      <c r="D49" s="14" t="str">
        <f t="shared" si="0"/>
        <v/>
      </c>
      <c r="E49" s="101">
        <f>'EDT-2niveaux'!C53</f>
        <v>0</v>
      </c>
      <c r="F49" s="14" t="str">
        <f>IF('EDT-2niveaux'!C53="O","FRANCAIS"&amp;CHAR(10)&amp;"Orthographe",IF('EDT-2niveaux'!C53="rec","RECREATION",IF('EDT-2niveaux'!C53="p","Pause méridienne",IF('EDT-2niveaux'!C53="G","FRANCAIS"&amp;CHAR(10)&amp;"Grammaire",IF('EDT-2niveaux'!C53="LC","FRANCAIS"&amp;CHAR(10)&amp;"Lect. et comp.de l'écrit",IF('EDT-2niveaux'!C53="M","MATHEMATIQUES",IF('EDT-2niveaux'!C53="CLA","FRANCAIS"&amp;CHAR(10)&amp;"Culture littéraire et artistiqueCulture litt. et art.",IF('EDT-2niveaux'!C53="F","FRANCAIS",IF('EDT-2niveaux'!C53="E","FRANCAIS"&amp;CHAR(10)&amp;"Ecriture",IF('EDT-2niveaux'!C53="L","FRANCAIS"&amp;CHAR(10)&amp;"Lexique",IF('EDT-2niveaux'!C53="LO","FRANCAIS"&amp;CHAR(10)&amp;"Langage oral",IF('EDT-2niveaux'!C53="CM","MATHEMATIQUES"&amp;CHAR(10)&amp;"Calcul mental",IF('EDT-2niveaux'!C53="EG","MATHEMATIQUES"&amp;CHAR(10)&amp;"Espace et Géométrie",IF('EDT-2niveaux'!C53="NC","MATHEMATIQUES"&amp;CHAR(10)&amp;"Nombres et calculs",IF('EDT-2niveaux'!C53="GM","MATHEMATIQUES"&amp;CHAR(10)&amp;"Grand. et mes.",IF('EDT-2niveaux'!C53="S","Sciences et technologie",IF('EDT-2niveaux'!C53="H","Histoire",IF('EDT-2niveaux'!C53="Geo","Géographie",IF('EDT-2niveaux'!C53="EMC","Enseig. mor. et civ.",IF('EDT-2niveaux'!C53="EPS","Educ. phys. et sportive",IF('EDT-2niveaux'!C53="EM","Educ. musicale",IF('EDT-2niveaux'!C53="AP","Arts plastiques",IF('EDT-2niveaux'!C53="HDA","Hist. des arts",IF('EDT-2niveaux'!C53="QM","Questionner le monde",IF('EDT-2niveaux'!C53="LV","Langue vivante",IF('EDT-2niveaux'!C53="APC","APC",""))))))))))))))))))))))))))</f>
        <v/>
      </c>
      <c r="G49" s="14" t="str">
        <f t="shared" si="1"/>
        <v/>
      </c>
      <c r="H49" s="101">
        <f>'EDT-2niveaux'!D53</f>
        <v>0</v>
      </c>
      <c r="I49" s="14" t="str">
        <f>IF('EDT-2niveaux'!D53="O","FRANCAIS"&amp;CHAR(10)&amp;"Orthographe",IF('EDT-2niveaux'!D53="rec","RECREATION",IF('EDT-2niveaux'!D53="p","Pause méridienne",IF('EDT-2niveaux'!D53="G","FRANCAIS"&amp;CHAR(10)&amp;"Grammaire",IF('EDT-2niveaux'!D53="LC","FRANCAIS"&amp;CHAR(10)&amp;"Lect. et comp.de l'écrit",IF('EDT-2niveaux'!D53="M","MATHEMATIQUES",IF('EDT-2niveaux'!D53="CLA","FRANCAIS"&amp;CHAR(10)&amp;"Culture litt. et art.",IF('EDT-2niveaux'!D53="F","FRANCAIS",IF('EDT-2niveaux'!D53="E","FRANCAIS"&amp;CHAR(10)&amp;"Ecriture",IF('EDT-2niveaux'!D53="L","FRANCAIS"&amp;CHAR(10)&amp;"Lexique",IF('EDT-2niveaux'!D53="LO","FRANCAIS"&amp;CHAR(10)&amp;"Langage oral",IF('EDT-2niveaux'!D53="CM","MATHEMATIQUES"&amp;CHAR(10)&amp;"Calcul mental",IF('EDT-2niveaux'!D53="EG","MATHEMATIQUES"&amp;CHAR(10)&amp;"Espace et Géométrie",IF('EDT-2niveaux'!D53="NC","MATHEMATIQUES"&amp;CHAR(10)&amp;"Nombres et calculs",IF('EDT-2niveaux'!D53="GM","MATHEMATIQUES"&amp;CHAR(10)&amp;"Grand. et mes.",IF('EDT-2niveaux'!D53="S","Sciences et technologie",IF('EDT-2niveaux'!D53="H","Histoire",IF('EDT-2niveaux'!D53="Geo","Géographie",IF('EDT-2niveaux'!D53="EMC","Enseig. mor. et civ.",IF('EDT-2niveaux'!D53="EPS","Educ. phys. et sportive",IF('EDT-2niveaux'!D53="EM","Educ. musicale",IF('EDT-2niveaux'!D53="AP","Arts plastiques",IF('EDT-2niveaux'!D53="HDA","Hist. des arts",IF('EDT-2niveaux'!D53="QM","Questionner le monde",IF('EDT-2niveaux'!D53="LV","Langue vivante",IF('EDT-2niveaux'!D53="APC","APC",""))))))))))))))))))))))))))</f>
        <v/>
      </c>
      <c r="J49" s="14" t="str">
        <f t="shared" si="2"/>
        <v/>
      </c>
      <c r="K49" s="101">
        <f>'EDT-2niveaux'!E53</f>
        <v>0</v>
      </c>
      <c r="L49" s="14" t="str">
        <f>IF('EDT-2niveaux'!E53="O","FRANCAIS"&amp;CHAR(10)&amp;"Orthographe",IF('EDT-2niveaux'!E53="rec","RECREATION",IF('EDT-2niveaux'!E53="p","Pause méridienne",IF('EDT-2niveaux'!E53="G","FRANCAIS"&amp;CHAR(10)&amp;"Grammaire",IF('EDT-2niveaux'!E53="LC","FRANCAIS"&amp;CHAR(10)&amp;"Lect. et comp.de l'écrit",IF('EDT-2niveaux'!E53="M","MATHEMATIQUES",IF('EDT-2niveaux'!E53="CLA","FRANCAIS"&amp;CHAR(10)&amp;"Culture litt. et art.",IF('EDT-2niveaux'!E53="F","FRANCAIS",IF('EDT-2niveaux'!E53="E","FRANCAIS"&amp;CHAR(10)&amp;"Ecriture",IF('EDT-2niveaux'!E53="L","FRANCAIS"&amp;CHAR(10)&amp;"Lexique",IF('EDT-2niveaux'!E53="LO","FRANCAIS"&amp;CHAR(10)&amp;"Langage oral",IF('EDT-2niveaux'!E53="CM","MATHEMATIQUES"&amp;CHAR(10)&amp;"Calcul mental",IF('EDT-2niveaux'!E53="EG","MATHEMATIQUES"&amp;CHAR(10)&amp;"Espace et Géométrie",IF('EDT-2niveaux'!E53="NC","MATHEMATIQUES"&amp;CHAR(10)&amp;"Nombres et calculs",IF('EDT-2niveaux'!E53="GM","MATHEMATIQUES"&amp;CHAR(10)&amp;"Grand. et mes.",IF('EDT-2niveaux'!E53="S","Sciences et technologie",IF('EDT-2niveaux'!E53="H","Histoire",IF('EDT-2niveaux'!E53="Geo","Géographie",IF('EDT-2niveaux'!E53="EMC","Enseig. mor. et civ.",IF('EDT-2niveaux'!E53="EPS","Educ. phys. et sportive",IF('EDT-2niveaux'!E53="EM","Educ. musicale",IF('EDT-2niveaux'!E53="AP","Arts plastiques",IF('EDT-2niveaux'!E53="HDA","Hist. des arts",IF('EDT-2niveaux'!E53="QM","Questionner le monde",IF('EDT-2niveaux'!E53="LV","Langue vivante",IF('EDT-2niveaux'!E53="APC","APC",""))))))))))))))))))))))))))</f>
        <v/>
      </c>
      <c r="M49" s="14" t="str">
        <f t="shared" si="3"/>
        <v/>
      </c>
      <c r="N49" s="101">
        <f>'EDT-2niveaux'!F53</f>
        <v>0</v>
      </c>
      <c r="O49" s="14" t="str">
        <f>IF('EDT-2niveaux'!F53="O","FRANCAIS"&amp;CHAR(10)&amp;"Orthographe",IF('EDT-2niveaux'!F53="rec","RECREATION",IF('EDT-2niveaux'!F53="p","Pause méridienne",IF('EDT-2niveaux'!F53="G","FRANCAIS"&amp;CHAR(10)&amp;"Grammaire",IF('EDT-2niveaux'!F53="LC","FRANCAIS"&amp;CHAR(10)&amp;"Lect. et comp.de l'écrit",IF('EDT-2niveaux'!F53="M","MATHEMATIQUES",IF('EDT-2niveaux'!F53="CLA","FRANCAIS"&amp;CHAR(10)&amp;"Culture litt. et art.",IF('EDT-2niveaux'!F53="F","FRANCAIS",IF('EDT-2niveaux'!F53="E","FRANCAIS"&amp;CHAR(10)&amp;"Ecriture",IF('EDT-2niveaux'!F53="L","FRANCAIS"&amp;CHAR(10)&amp;"Lexique",IF('EDT-2niveaux'!F53="LO","FRANCAIS"&amp;CHAR(10)&amp;"Langage oral",IF('EDT-2niveaux'!F53="CM","MATHEMATIQUES"&amp;CHAR(10)&amp;"Calcul mental",IF('EDT-2niveaux'!F53="EG","MATHEMATIQUES"&amp;CHAR(10)&amp;"Espace et Géométrie",IF('EDT-2niveaux'!F53="NC","MATHEMATIQUES"&amp;CHAR(10)&amp;"Nombres et calculs",IF('EDT-2niveaux'!F53="GM","MATHEMATIQUES"&amp;CHAR(10)&amp;"Grand. et mes.",IF('EDT-2niveaux'!F53="S","Sciences et technologie",IF('EDT-2niveaux'!F53="H","Histoire",IF('EDT-2niveaux'!F53="Geo","Géographie",IF('EDT-2niveaux'!F53="EMC","Enseig. mor. et civ.",IF('EDT-2niveaux'!F53="EPS","Educ. phys. et sportive",IF('EDT-2niveaux'!F53="EM","Educ. musicale",IF('EDT-2niveaux'!F53="AP","Arts plastiques",IF('EDT-2niveaux'!F53="HDA","Hist. des arts",IF('EDT-2niveaux'!F53="QM","Questionner le monde",IF('EDT-2niveaux'!F53="LV","Langue vivante",IF('EDT-2niveaux'!F53="APC","APC",""))))))))))))))))))))))))))</f>
        <v/>
      </c>
      <c r="P49" s="14" t="str">
        <f t="shared" si="4"/>
        <v/>
      </c>
      <c r="Q49" s="101">
        <f>'EDT-2niveaux'!G53</f>
        <v>0</v>
      </c>
      <c r="R49" s="14" t="str">
        <f>IF('EDT-2niveaux'!G53="O","FRANCAIS"&amp;CHAR(10)&amp;"Orthographe",IF('EDT-2niveaux'!G53="rec","RECREATION",IF('EDT-2niveaux'!G53="p","Pause méridienne",IF('EDT-2niveaux'!G53="G","FRANCAIS"&amp;CHAR(10)&amp;"Grammaire",IF('EDT-2niveaux'!G53="LC","FRANCAIS"&amp;CHAR(10)&amp;"Lect. et comp.de l'écrit",IF('EDT-2niveaux'!G53="M","MATHEMATIQUES",IF('EDT-2niveaux'!G53="CLA","FRANCAIS"&amp;CHAR(10)&amp;"Culture litt. et art.",IF('EDT-2niveaux'!G53="F","FRANCAIS",IF('EDT-2niveaux'!G53="E","FRANCAIS"&amp;CHAR(10)&amp;"Ecriture",IF('EDT-2niveaux'!G53="L","FRANCAIS"&amp;CHAR(10)&amp;"Lexique",IF('EDT-2niveaux'!G53="LO","FRANCAIS"&amp;CHAR(10)&amp;"Langage oral",IF('EDT-2niveaux'!G53="CM","MATHEMATIQUES"&amp;CHAR(10)&amp;"Calcul mental",IF('EDT-2niveaux'!G53="EG","MATHEMATIQUES"&amp;CHAR(10)&amp;"Espace et Géométrie",IF('EDT-2niveaux'!G53="NC","MATHEMATIQUES"&amp;CHAR(10)&amp;"Nombres et calculs",IF('EDT-2niveaux'!G53="GM","MATHEMATIQUES"&amp;CHAR(10)&amp;"Grand. et mes.",IF('EDT-2niveaux'!G53="S","Sciences et technologie",IF('EDT-2niveaux'!G53="H","Histoire",IF('EDT-2niveaux'!G53="Geo","Géographie",IF('EDT-2niveaux'!G53="EMC","Enseig. mor. et civ.",IF('EDT-2niveaux'!G53="EPS","Educ. phys. et sportive",IF('EDT-2niveaux'!G53="EM","Educ. musicale",IF('EDT-2niveaux'!G53="AP","Arts plastiques",IF('EDT-2niveaux'!G53="HDA","Hist. des arts",IF('EDT-2niveaux'!G53="QM","Questionner le monde",IF('EDT-2niveaux'!G53="LV","Langue vivante",IF('EDT-2niveaux'!G53="APC","APC",""))))))))))))))))))))))))))</f>
        <v/>
      </c>
      <c r="S49" s="148" t="str">
        <f t="shared" si="5"/>
        <v/>
      </c>
      <c r="T49" s="101">
        <f>'EDT-2niveaux'!H53</f>
        <v>0</v>
      </c>
      <c r="U49" s="14" t="str">
        <f>IF('EDT-2niveaux'!H53="O","FRANCAIS"&amp;CHAR(10)&amp;"Orthographe",IF('EDT-2niveaux'!H53="rec","RECREATION",IF('EDT-2niveaux'!H53="p","Pause méridienne",IF('EDT-2niveaux'!H53="G","FRANCAIS"&amp;CHAR(10)&amp;"Grammaire",IF('EDT-2niveaux'!H53="LC","FRANCAIS"&amp;CHAR(10)&amp;"Lect. et comp.de l'écrit",IF('EDT-2niveaux'!H53="M","MATHEMATIQUES",IF('EDT-2niveaux'!H53="CLA","FRANCAIS"&amp;CHAR(10)&amp;"Culture litt. et art.",IF('EDT-2niveaux'!H53="F","FRANCAIS",IF('EDT-2niveaux'!H53="E","FRANCAIS"&amp;CHAR(10)&amp;"Ecriture",IF('EDT-2niveaux'!H53="L","FRANCAIS"&amp;CHAR(10)&amp;"Lexique",IF('EDT-2niveaux'!H53="LO","FRANCAIS"&amp;CHAR(10)&amp;"Langage oral",IF('EDT-2niveaux'!H53="CM","MATHEMATIQUES"&amp;CHAR(10)&amp;"Calcul mental",IF('EDT-2niveaux'!H53="EG","MATHEMATIQUES"&amp;CHAR(10)&amp;"Espace et Géométrie",IF('EDT-2niveaux'!H53="NC","MATHEMATIQUES"&amp;CHAR(10)&amp;"Nombres et calculs",IF('EDT-2niveaux'!H53="GM","MATHEMATIQUES"&amp;CHAR(10)&amp;"Grand. et mes.",IF('EDT-2niveaux'!H53="S","Sciences et technologie",IF('EDT-2niveaux'!H53="H","Histoire",IF('EDT-2niveaux'!H53="Geo","Géographie",IF('EDT-2niveaux'!H53="EMC","Enseig. mor. et civ.",IF('EDT-2niveaux'!H53="EPS","Educ. phys. et sportive",IF('EDT-2niveaux'!H53="EM","Educ. musicale",IF('EDT-2niveaux'!H53="AP","Arts plastiques",IF('EDT-2niveaux'!H53="HDA","Hist. des arts",IF('EDT-2niveaux'!H53="QM","Questionner le monde",IF('EDT-2niveaux'!H53="LV","Langue vivante",IF('EDT-2niveaux'!H53="APC","APC",""))))))))))))))))))))))))))</f>
        <v/>
      </c>
      <c r="V49" s="14" t="str">
        <f t="shared" si="6"/>
        <v/>
      </c>
      <c r="W49" s="101">
        <f>'EDT-2niveaux'!I53</f>
        <v>0</v>
      </c>
      <c r="X49" s="14" t="str">
        <f>IF('EDT-2niveaux'!I53="O","FRANCAIS"&amp;CHAR(10)&amp;"Orthographe",IF('EDT-2niveaux'!I53="rec","RECREATION",IF('EDT-2niveaux'!I53="p","Pause méridienne",IF('EDT-2niveaux'!I53="G","FRANCAIS"&amp;CHAR(10)&amp;"Grammaire",IF('EDT-2niveaux'!I53="LC","FRANCAIS"&amp;CHAR(10)&amp;"Lect. et comp.de l'écrit",IF('EDT-2niveaux'!I53="M","MATHEMATIQUES",IF('EDT-2niveaux'!I53="CLA","FRANCAIS"&amp;CHAR(10)&amp;"Culture litt. et art.",IF('EDT-2niveaux'!I53="F","FRANCAIS",IF('EDT-2niveaux'!I53="E","FRANCAIS"&amp;CHAR(10)&amp;"Ecriture",IF('EDT-2niveaux'!I53="L","FRANCAIS"&amp;CHAR(10)&amp;"Lexique",IF('EDT-2niveaux'!I53="LO","FRANCAIS"&amp;CHAR(10)&amp;"Langage oral",IF('EDT-2niveaux'!I53="CM","MATHEMATIQUES"&amp;CHAR(10)&amp;"Calcul mental",IF('EDT-2niveaux'!I53="EG","MATHEMATIQUES"&amp;CHAR(10)&amp;"Espace et Géométrie",IF('EDT-2niveaux'!I53="NC","MATHEMATIQUES"&amp;CHAR(10)&amp;"Nombres et calculs",IF('EDT-2niveaux'!I53="GM","MATHEMATIQUES"&amp;CHAR(10)&amp;"Grand. et mes.",IF('EDT-2niveaux'!I53="S","Sciences et technologie",IF('EDT-2niveaux'!I53="H","Histoire",IF('EDT-2niveaux'!I53="Geo","Géographie",IF('EDT-2niveaux'!I53="EMC","Enseig. mor. et civ.",IF('EDT-2niveaux'!I53="EPS","Educ. phys. et sportive",IF('EDT-2niveaux'!I53="EM","Educ. musicale",IF('EDT-2niveaux'!I53="AP","Arts plastiques",IF('EDT-2niveaux'!I53="HDA","Hist. des arts",IF('EDT-2niveaux'!I53="QM","Questionner le monde",IF('EDT-2niveaux'!I53="LV","Langue vivante",IF('EDT-2niveaux'!I53="APC","APC",""))))))))))))))))))))))))))</f>
        <v/>
      </c>
      <c r="Y49" s="14" t="str">
        <f t="shared" si="7"/>
        <v/>
      </c>
      <c r="Z49" s="101">
        <f>'EDT-2niveaux'!J53</f>
        <v>0</v>
      </c>
      <c r="AA49" s="14" t="str">
        <f>IF('EDT-2niveaux'!J53="O","FRANCAIS"&amp;CHAR(10)&amp;"Orthographe",IF('EDT-2niveaux'!J53="rec","RECREATION",IF('EDT-2niveaux'!J53="p","Pause méridienne",IF('EDT-2niveaux'!J53="G","FRANCAIS"&amp;CHAR(10)&amp;"Grammaire",IF('EDT-2niveaux'!J53="LC","FRANCAIS"&amp;CHAR(10)&amp;"Lect. et comp.de l'écrit",IF('EDT-2niveaux'!J53="M","MATHEMATIQUES",IF('EDT-2niveaux'!J53="CLA","FRANCAIS"&amp;CHAR(10)&amp;"Culture littéraire et artistiqueCulture litt. et art.",IF('EDT-2niveaux'!J53="F","FRANCAIS",IF('EDT-2niveaux'!J53="E","FRANCAIS"&amp;CHAR(10)&amp;"Ecriture",IF('EDT-2niveaux'!J53="L","FRANCAIS"&amp;CHAR(10)&amp;"Lexique",IF('EDT-2niveaux'!J53="LO","FRANCAIS"&amp;CHAR(10)&amp;"Langage oral",IF('EDT-2niveaux'!J53="CM","MATHEMATIQUES"&amp;CHAR(10)&amp;"Calcul mental",IF('EDT-2niveaux'!J53="EG","MATHEMATIQUES"&amp;CHAR(10)&amp;"Espace et Géométrie",IF('EDT-2niveaux'!J53="NC","MATHEMATIQUES"&amp;CHAR(10)&amp;"Nombres et calculs",IF('EDT-2niveaux'!J53="GM","MATHEMATIQUES"&amp;CHAR(10)&amp;"Grand. et mes.",IF('EDT-2niveaux'!J53="S","Sciences et technologie",IF('EDT-2niveaux'!J53="H","Histoire",IF('EDT-2niveaux'!J53="Geo","Géographie",IF('EDT-2niveaux'!J53="EMC","Enseig. mor. et civ.",IF('EDT-2niveaux'!J53="EPS","Educ. phys. et sportive",IF('EDT-2niveaux'!J53="EM","Educ. musicale",IF('EDT-2niveaux'!J53="AP","Arts plastiques",IF('EDT-2niveaux'!J53="HDA","Hist. des arts",IF('EDT-2niveaux'!J53="QM","Questionner le monde",IF('EDT-2niveaux'!J53="LV","Langue vivante",IF('EDT-2niveaux'!J53="APC","APC",""))))))))))))))))))))))))))</f>
        <v/>
      </c>
      <c r="AB49" s="49" t="str">
        <f t="shared" si="8"/>
        <v/>
      </c>
      <c r="AC49" s="101">
        <f>'EDT-2niveaux'!K53</f>
        <v>0</v>
      </c>
      <c r="AD49" s="14" t="str">
        <f>IF('EDT-2niveaux'!K53="O","FRANCAIS"&amp;CHAR(10)&amp;"Orthographe",IF('EDT-2niveaux'!K53="rec","RECREATION",IF('EDT-2niveaux'!K53="p","Pause méridienne",IF('EDT-2niveaux'!K53="G","FRANCAIS"&amp;CHAR(10)&amp;"Grammaire",IF('EDT-2niveaux'!K53="LC","FRANCAIS"&amp;CHAR(10)&amp;"Lect. et comp.de l'écrit",IF('EDT-2niveaux'!K53="M","MATHEMATIQUES",IF('EDT-2niveaux'!K53="CLA","FRANCAIS"&amp;CHAR(10)&amp;"Culture litt. et art.",IF('EDT-2niveaux'!K53="F","FRANCAIS",IF('EDT-2niveaux'!K53="E","FRANCAIS"&amp;CHAR(10)&amp;"Ecriture",IF('EDT-2niveaux'!K53="L","FRANCAIS"&amp;CHAR(10)&amp;"Lexique",IF('EDT-2niveaux'!K53="LO","FRANCAIS"&amp;CHAR(10)&amp;"Langage oral",IF('EDT-2niveaux'!K53="CM","MATHEMATIQUES"&amp;CHAR(10)&amp;"Calcul mental",IF('EDT-2niveaux'!K53="EG","MATHEMATIQUES"&amp;CHAR(10)&amp;"Espace et Géométrie",IF('EDT-2niveaux'!K53="NC","MATHEMATIQUES"&amp;CHAR(10)&amp;"Nombres et calculs",IF('EDT-2niveaux'!K53="GM","MATHEMATIQUES"&amp;CHAR(10)&amp;"Grand. et mes.",IF('EDT-2niveaux'!K53="S","Sciences et technologie",IF('EDT-2niveaux'!K53="H","Histoire",IF('EDT-2niveaux'!K53="Geo","Géographie",IF('EDT-2niveaux'!K53="EMC","Enseig. mor. et civ.",IF('EDT-2niveaux'!K53="EPS","Educ. phys. et sportive",IF('EDT-2niveaux'!K53="EM","Educ. musicale",IF('EDT-2niveaux'!K53="AP","Arts plastiques",IF('EDT-2niveaux'!K53="HDA","Hist. des arts",IF('EDT-2niveaux'!K53="QM","Questionner le monde",IF('EDT-2niveaux'!K53="LV","Langue vivante",IF('EDT-2niveaux'!K53="APC","APC",""))))))))))))))))))))))))))</f>
        <v/>
      </c>
      <c r="AE49" s="49" t="str">
        <f t="shared" si="9"/>
        <v/>
      </c>
      <c r="AG49" s="42"/>
      <c r="AH49" s="42"/>
      <c r="AI49" s="42"/>
      <c r="AJ49" s="42"/>
      <c r="AK49" s="42"/>
      <c r="AL49" s="42"/>
      <c r="AM49" s="56"/>
      <c r="AN49" s="56"/>
      <c r="AO49" s="56"/>
      <c r="AP49" s="56"/>
      <c r="AQ49" s="56"/>
      <c r="AR49" s="56"/>
      <c r="AS49" s="56"/>
    </row>
    <row r="50" spans="1:45" x14ac:dyDescent="0.3">
      <c r="A50" s="4" t="e">
        <f>IF('POUR COMMENCER'!$E$14&gt;=A49,A49+'POUR COMMENCER'!$H$29,"")</f>
        <v>#VALUE!</v>
      </c>
      <c r="B50" s="101">
        <f>'EDT-2niveaux'!B54</f>
        <v>0</v>
      </c>
      <c r="C50" s="14" t="str">
        <f>IF('EDT-2niveaux'!B54="O","FRANCAIS"&amp;CHAR(10)&amp;"Orthographe",IF('EDT-2niveaux'!B54="rec","RECREATION",IF('EDT-2niveaux'!B54="p","Pause méridienne",IF('EDT-2niveaux'!B54="G","FRANCAIS"&amp;CHAR(10)&amp;"Grammaire",IF('EDT-2niveaux'!B54="LC","FRANCAIS"&amp;CHAR(10)&amp;"Lect. et comp.de l'écrit",IF('EDT-2niveaux'!B54="M","MATHEMATIQUES",IF('EDT-2niveaux'!B54="CLA","FRANCAIS"&amp;CHAR(10)&amp;"Culture litt. et art.",IF('EDT-2niveaux'!B54="F","FRANCAIS",IF('EDT-2niveaux'!B54="E","FRANCAIS"&amp;CHAR(10)&amp;"Ecriture",IF('EDT-2niveaux'!B54="L","FRANCAIS"&amp;CHAR(10)&amp;"Lexique",IF('EDT-2niveaux'!B54="LO","FRANCAIS"&amp;CHAR(10)&amp;"Langage oral",IF('EDT-2niveaux'!B54="CM","MATHEMATIQUES"&amp;CHAR(10)&amp;"Calcul mental",IF('EDT-2niveaux'!B54="EG","MATHEMATIQUES"&amp;CHAR(10)&amp;"Espace et Géométrie",IF('EDT-2niveaux'!B54="NC","MATHEMATIQUES"&amp;CHAR(10)&amp;"Nombres et calculs",IF('EDT-2niveaux'!B54="GM","MATHEMATIQUES"&amp;CHAR(10)&amp;"Grand. et mes.",IF('EDT-2niveaux'!B54="S","Sciences et technologie",IF('EDT-2niveaux'!B54="H","Histoire",IF('EDT-2niveaux'!B54="Geo","Géographie",IF('EDT-2niveaux'!B54="EMC","Enseig. mor. et civ.",IF('EDT-2niveaux'!B54="EPS","Educ. phys. et sportive",IF('EDT-2niveaux'!B54="EM","Educ. musicale",IF('EDT-2niveaux'!B54="AP","Arts plastiques",IF('EDT-2niveaux'!B54="HDA","Hist. des arts",IF('EDT-2niveaux'!B54="QM","Questionner le monde",IF('EDT-2niveaux'!B54="LV","Langue vivante",IF('EDT-2niveaux'!B54="APC","APC",""))))))))))))))))))))))))))</f>
        <v/>
      </c>
      <c r="D50" s="14" t="str">
        <f t="shared" si="0"/>
        <v/>
      </c>
      <c r="E50" s="101">
        <f>'EDT-2niveaux'!C54</f>
        <v>0</v>
      </c>
      <c r="F50" s="14" t="str">
        <f>IF('EDT-2niveaux'!C54="O","FRANCAIS"&amp;CHAR(10)&amp;"Orthographe",IF('EDT-2niveaux'!C54="rec","RECREATION",IF('EDT-2niveaux'!C54="p","Pause méridienne",IF('EDT-2niveaux'!C54="G","FRANCAIS"&amp;CHAR(10)&amp;"Grammaire",IF('EDT-2niveaux'!C54="LC","FRANCAIS"&amp;CHAR(10)&amp;"Lect. et comp.de l'écrit",IF('EDT-2niveaux'!C54="M","MATHEMATIQUES",IF('EDT-2niveaux'!C54="CLA","FRANCAIS"&amp;CHAR(10)&amp;"Culture littéraire et artistiqueCulture litt. et art.",IF('EDT-2niveaux'!C54="F","FRANCAIS",IF('EDT-2niveaux'!C54="E","FRANCAIS"&amp;CHAR(10)&amp;"Ecriture",IF('EDT-2niveaux'!C54="L","FRANCAIS"&amp;CHAR(10)&amp;"Lexique",IF('EDT-2niveaux'!C54="LO","FRANCAIS"&amp;CHAR(10)&amp;"Langage oral",IF('EDT-2niveaux'!C54="CM","MATHEMATIQUES"&amp;CHAR(10)&amp;"Calcul mental",IF('EDT-2niveaux'!C54="EG","MATHEMATIQUES"&amp;CHAR(10)&amp;"Espace et Géométrie",IF('EDT-2niveaux'!C54="NC","MATHEMATIQUES"&amp;CHAR(10)&amp;"Nombres et calculs",IF('EDT-2niveaux'!C54="GM","MATHEMATIQUES"&amp;CHAR(10)&amp;"Grand. et mes.",IF('EDT-2niveaux'!C54="S","Sciences et technologie",IF('EDT-2niveaux'!C54="H","Histoire",IF('EDT-2niveaux'!C54="Geo","Géographie",IF('EDT-2niveaux'!C54="EMC","Enseig. mor. et civ.",IF('EDT-2niveaux'!C54="EPS","Educ. phys. et sportive",IF('EDT-2niveaux'!C54="EM","Educ. musicale",IF('EDT-2niveaux'!C54="AP","Arts plastiques",IF('EDT-2niveaux'!C54="HDA","Hist. des arts",IF('EDT-2niveaux'!C54="QM","Questionner le monde",IF('EDT-2niveaux'!C54="LV","Langue vivante",IF('EDT-2niveaux'!C54="APC","APC",""))))))))))))))))))))))))))</f>
        <v/>
      </c>
      <c r="G50" s="14" t="str">
        <f t="shared" si="1"/>
        <v/>
      </c>
      <c r="H50" s="101">
        <f>'EDT-2niveaux'!D54</f>
        <v>0</v>
      </c>
      <c r="I50" s="14" t="str">
        <f>IF('EDT-2niveaux'!D54="O","FRANCAIS"&amp;CHAR(10)&amp;"Orthographe",IF('EDT-2niveaux'!D54="rec","RECREATION",IF('EDT-2niveaux'!D54="p","Pause méridienne",IF('EDT-2niveaux'!D54="G","FRANCAIS"&amp;CHAR(10)&amp;"Grammaire",IF('EDT-2niveaux'!D54="LC","FRANCAIS"&amp;CHAR(10)&amp;"Lect. et comp.de l'écrit",IF('EDT-2niveaux'!D54="M","MATHEMATIQUES",IF('EDT-2niveaux'!D54="CLA","FRANCAIS"&amp;CHAR(10)&amp;"Culture litt. et art.",IF('EDT-2niveaux'!D54="F","FRANCAIS",IF('EDT-2niveaux'!D54="E","FRANCAIS"&amp;CHAR(10)&amp;"Ecriture",IF('EDT-2niveaux'!D54="L","FRANCAIS"&amp;CHAR(10)&amp;"Lexique",IF('EDT-2niveaux'!D54="LO","FRANCAIS"&amp;CHAR(10)&amp;"Langage oral",IF('EDT-2niveaux'!D54="CM","MATHEMATIQUES"&amp;CHAR(10)&amp;"Calcul mental",IF('EDT-2niveaux'!D54="EG","MATHEMATIQUES"&amp;CHAR(10)&amp;"Espace et Géométrie",IF('EDT-2niveaux'!D54="NC","MATHEMATIQUES"&amp;CHAR(10)&amp;"Nombres et calculs",IF('EDT-2niveaux'!D54="GM","MATHEMATIQUES"&amp;CHAR(10)&amp;"Grand. et mes.",IF('EDT-2niveaux'!D54="S","Sciences et technologie",IF('EDT-2niveaux'!D54="H","Histoire",IF('EDT-2niveaux'!D54="Geo","Géographie",IF('EDT-2niveaux'!D54="EMC","Enseig. mor. et civ.",IF('EDT-2niveaux'!D54="EPS","Educ. phys. et sportive",IF('EDT-2niveaux'!D54="EM","Educ. musicale",IF('EDT-2niveaux'!D54="AP","Arts plastiques",IF('EDT-2niveaux'!D54="HDA","Hist. des arts",IF('EDT-2niveaux'!D54="QM","Questionner le monde",IF('EDT-2niveaux'!D54="LV","Langue vivante",IF('EDT-2niveaux'!D54="APC","APC",""))))))))))))))))))))))))))</f>
        <v/>
      </c>
      <c r="J50" s="14" t="str">
        <f t="shared" si="2"/>
        <v/>
      </c>
      <c r="K50" s="101">
        <f>'EDT-2niveaux'!E54</f>
        <v>0</v>
      </c>
      <c r="L50" s="14" t="str">
        <f>IF('EDT-2niveaux'!E54="O","FRANCAIS"&amp;CHAR(10)&amp;"Orthographe",IF('EDT-2niveaux'!E54="rec","RECREATION",IF('EDT-2niveaux'!E54="p","Pause méridienne",IF('EDT-2niveaux'!E54="G","FRANCAIS"&amp;CHAR(10)&amp;"Grammaire",IF('EDT-2niveaux'!E54="LC","FRANCAIS"&amp;CHAR(10)&amp;"Lect. et comp.de l'écrit",IF('EDT-2niveaux'!E54="M","MATHEMATIQUES",IF('EDT-2niveaux'!E54="CLA","FRANCAIS"&amp;CHAR(10)&amp;"Culture litt. et art.",IF('EDT-2niveaux'!E54="F","FRANCAIS",IF('EDT-2niveaux'!E54="E","FRANCAIS"&amp;CHAR(10)&amp;"Ecriture",IF('EDT-2niveaux'!E54="L","FRANCAIS"&amp;CHAR(10)&amp;"Lexique",IF('EDT-2niveaux'!E54="LO","FRANCAIS"&amp;CHAR(10)&amp;"Langage oral",IF('EDT-2niveaux'!E54="CM","MATHEMATIQUES"&amp;CHAR(10)&amp;"Calcul mental",IF('EDT-2niveaux'!E54="EG","MATHEMATIQUES"&amp;CHAR(10)&amp;"Espace et Géométrie",IF('EDT-2niveaux'!E54="NC","MATHEMATIQUES"&amp;CHAR(10)&amp;"Nombres et calculs",IF('EDT-2niveaux'!E54="GM","MATHEMATIQUES"&amp;CHAR(10)&amp;"Grand. et mes.",IF('EDT-2niveaux'!E54="S","Sciences et technologie",IF('EDT-2niveaux'!E54="H","Histoire",IF('EDT-2niveaux'!E54="Geo","Géographie",IF('EDT-2niveaux'!E54="EMC","Enseig. mor. et civ.",IF('EDT-2niveaux'!E54="EPS","Educ. phys. et sportive",IF('EDT-2niveaux'!E54="EM","Educ. musicale",IF('EDT-2niveaux'!E54="AP","Arts plastiques",IF('EDT-2niveaux'!E54="HDA","Hist. des arts",IF('EDT-2niveaux'!E54="QM","Questionner le monde",IF('EDT-2niveaux'!E54="LV","Langue vivante",IF('EDT-2niveaux'!E54="APC","APC",""))))))))))))))))))))))))))</f>
        <v/>
      </c>
      <c r="M50" s="14" t="str">
        <f t="shared" si="3"/>
        <v/>
      </c>
      <c r="N50" s="101">
        <f>'EDT-2niveaux'!F54</f>
        <v>0</v>
      </c>
      <c r="O50" s="14" t="str">
        <f>IF('EDT-2niveaux'!F54="O","FRANCAIS"&amp;CHAR(10)&amp;"Orthographe",IF('EDT-2niveaux'!F54="rec","RECREATION",IF('EDT-2niveaux'!F54="p","Pause méridienne",IF('EDT-2niveaux'!F54="G","FRANCAIS"&amp;CHAR(10)&amp;"Grammaire",IF('EDT-2niveaux'!F54="LC","FRANCAIS"&amp;CHAR(10)&amp;"Lect. et comp.de l'écrit",IF('EDT-2niveaux'!F54="M","MATHEMATIQUES",IF('EDT-2niveaux'!F54="CLA","FRANCAIS"&amp;CHAR(10)&amp;"Culture litt. et art.",IF('EDT-2niveaux'!F54="F","FRANCAIS",IF('EDT-2niveaux'!F54="E","FRANCAIS"&amp;CHAR(10)&amp;"Ecriture",IF('EDT-2niveaux'!F54="L","FRANCAIS"&amp;CHAR(10)&amp;"Lexique",IF('EDT-2niveaux'!F54="LO","FRANCAIS"&amp;CHAR(10)&amp;"Langage oral",IF('EDT-2niveaux'!F54="CM","MATHEMATIQUES"&amp;CHAR(10)&amp;"Calcul mental",IF('EDT-2niveaux'!F54="EG","MATHEMATIQUES"&amp;CHAR(10)&amp;"Espace et Géométrie",IF('EDT-2niveaux'!F54="NC","MATHEMATIQUES"&amp;CHAR(10)&amp;"Nombres et calculs",IF('EDT-2niveaux'!F54="GM","MATHEMATIQUES"&amp;CHAR(10)&amp;"Grand. et mes.",IF('EDT-2niveaux'!F54="S","Sciences et technologie",IF('EDT-2niveaux'!F54="H","Histoire",IF('EDT-2niveaux'!F54="Geo","Géographie",IF('EDT-2niveaux'!F54="EMC","Enseig. mor. et civ.",IF('EDT-2niveaux'!F54="EPS","Educ. phys. et sportive",IF('EDT-2niveaux'!F54="EM","Educ. musicale",IF('EDT-2niveaux'!F54="AP","Arts plastiques",IF('EDT-2niveaux'!F54="HDA","Hist. des arts",IF('EDT-2niveaux'!F54="QM","Questionner le monde",IF('EDT-2niveaux'!F54="LV","Langue vivante",IF('EDT-2niveaux'!F54="APC","APC",""))))))))))))))))))))))))))</f>
        <v/>
      </c>
      <c r="P50" s="14" t="str">
        <f t="shared" si="4"/>
        <v/>
      </c>
      <c r="Q50" s="101">
        <f>'EDT-2niveaux'!G54</f>
        <v>0</v>
      </c>
      <c r="R50" s="14" t="str">
        <f>IF('EDT-2niveaux'!G54="O","FRANCAIS"&amp;CHAR(10)&amp;"Orthographe",IF('EDT-2niveaux'!G54="rec","RECREATION",IF('EDT-2niveaux'!G54="p","Pause méridienne",IF('EDT-2niveaux'!G54="G","FRANCAIS"&amp;CHAR(10)&amp;"Grammaire",IF('EDT-2niveaux'!G54="LC","FRANCAIS"&amp;CHAR(10)&amp;"Lect. et comp.de l'écrit",IF('EDT-2niveaux'!G54="M","MATHEMATIQUES",IF('EDT-2niveaux'!G54="CLA","FRANCAIS"&amp;CHAR(10)&amp;"Culture litt. et art.",IF('EDT-2niveaux'!G54="F","FRANCAIS",IF('EDT-2niveaux'!G54="E","FRANCAIS"&amp;CHAR(10)&amp;"Ecriture",IF('EDT-2niveaux'!G54="L","FRANCAIS"&amp;CHAR(10)&amp;"Lexique",IF('EDT-2niveaux'!G54="LO","FRANCAIS"&amp;CHAR(10)&amp;"Langage oral",IF('EDT-2niveaux'!G54="CM","MATHEMATIQUES"&amp;CHAR(10)&amp;"Calcul mental",IF('EDT-2niveaux'!G54="EG","MATHEMATIQUES"&amp;CHAR(10)&amp;"Espace et Géométrie",IF('EDT-2niveaux'!G54="NC","MATHEMATIQUES"&amp;CHAR(10)&amp;"Nombres et calculs",IF('EDT-2niveaux'!G54="GM","MATHEMATIQUES"&amp;CHAR(10)&amp;"Grand. et mes.",IF('EDT-2niveaux'!G54="S","Sciences et technologie",IF('EDT-2niveaux'!G54="H","Histoire",IF('EDT-2niveaux'!G54="Geo","Géographie",IF('EDT-2niveaux'!G54="EMC","Enseig. mor. et civ.",IF('EDT-2niveaux'!G54="EPS","Educ. phys. et sportive",IF('EDT-2niveaux'!G54="EM","Educ. musicale",IF('EDT-2niveaux'!G54="AP","Arts plastiques",IF('EDT-2niveaux'!G54="HDA","Hist. des arts",IF('EDT-2niveaux'!G54="QM","Questionner le monde",IF('EDT-2niveaux'!G54="LV","Langue vivante",IF('EDT-2niveaux'!G54="APC","APC",""))))))))))))))))))))))))))</f>
        <v/>
      </c>
      <c r="S50" s="148" t="str">
        <f t="shared" si="5"/>
        <v/>
      </c>
      <c r="T50" s="101">
        <f>'EDT-2niveaux'!H54</f>
        <v>0</v>
      </c>
      <c r="U50" s="14" t="str">
        <f>IF('EDT-2niveaux'!H54="O","FRANCAIS"&amp;CHAR(10)&amp;"Orthographe",IF('EDT-2niveaux'!H54="rec","RECREATION",IF('EDT-2niveaux'!H54="p","Pause méridienne",IF('EDT-2niveaux'!H54="G","FRANCAIS"&amp;CHAR(10)&amp;"Grammaire",IF('EDT-2niveaux'!H54="LC","FRANCAIS"&amp;CHAR(10)&amp;"Lect. et comp.de l'écrit",IF('EDT-2niveaux'!H54="M","MATHEMATIQUES",IF('EDT-2niveaux'!H54="CLA","FRANCAIS"&amp;CHAR(10)&amp;"Culture litt. et art.",IF('EDT-2niveaux'!H54="F","FRANCAIS",IF('EDT-2niveaux'!H54="E","FRANCAIS"&amp;CHAR(10)&amp;"Ecriture",IF('EDT-2niveaux'!H54="L","FRANCAIS"&amp;CHAR(10)&amp;"Lexique",IF('EDT-2niveaux'!H54="LO","FRANCAIS"&amp;CHAR(10)&amp;"Langage oral",IF('EDT-2niveaux'!H54="CM","MATHEMATIQUES"&amp;CHAR(10)&amp;"Calcul mental",IF('EDT-2niveaux'!H54="EG","MATHEMATIQUES"&amp;CHAR(10)&amp;"Espace et Géométrie",IF('EDT-2niveaux'!H54="NC","MATHEMATIQUES"&amp;CHAR(10)&amp;"Nombres et calculs",IF('EDT-2niveaux'!H54="GM","MATHEMATIQUES"&amp;CHAR(10)&amp;"Grand. et mes.",IF('EDT-2niveaux'!H54="S","Sciences et technologie",IF('EDT-2niveaux'!H54="H","Histoire",IF('EDT-2niveaux'!H54="Geo","Géographie",IF('EDT-2niveaux'!H54="EMC","Enseig. mor. et civ.",IF('EDT-2niveaux'!H54="EPS","Educ. phys. et sportive",IF('EDT-2niveaux'!H54="EM","Educ. musicale",IF('EDT-2niveaux'!H54="AP","Arts plastiques",IF('EDT-2niveaux'!H54="HDA","Hist. des arts",IF('EDT-2niveaux'!H54="QM","Questionner le monde",IF('EDT-2niveaux'!H54="LV","Langue vivante",IF('EDT-2niveaux'!H54="APC","APC",""))))))))))))))))))))))))))</f>
        <v/>
      </c>
      <c r="V50" s="14" t="str">
        <f t="shared" si="6"/>
        <v/>
      </c>
      <c r="W50" s="101">
        <f>'EDT-2niveaux'!I54</f>
        <v>0</v>
      </c>
      <c r="X50" s="14" t="str">
        <f>IF('EDT-2niveaux'!I54="O","FRANCAIS"&amp;CHAR(10)&amp;"Orthographe",IF('EDT-2niveaux'!I54="rec","RECREATION",IF('EDT-2niveaux'!I54="p","Pause méridienne",IF('EDT-2niveaux'!I54="G","FRANCAIS"&amp;CHAR(10)&amp;"Grammaire",IF('EDT-2niveaux'!I54="LC","FRANCAIS"&amp;CHAR(10)&amp;"Lect. et comp.de l'écrit",IF('EDT-2niveaux'!I54="M","MATHEMATIQUES",IF('EDT-2niveaux'!I54="CLA","FRANCAIS"&amp;CHAR(10)&amp;"Culture litt. et art.",IF('EDT-2niveaux'!I54="F","FRANCAIS",IF('EDT-2niveaux'!I54="E","FRANCAIS"&amp;CHAR(10)&amp;"Ecriture",IF('EDT-2niveaux'!I54="L","FRANCAIS"&amp;CHAR(10)&amp;"Lexique",IF('EDT-2niveaux'!I54="LO","FRANCAIS"&amp;CHAR(10)&amp;"Langage oral",IF('EDT-2niveaux'!I54="CM","MATHEMATIQUES"&amp;CHAR(10)&amp;"Calcul mental",IF('EDT-2niveaux'!I54="EG","MATHEMATIQUES"&amp;CHAR(10)&amp;"Espace et Géométrie",IF('EDT-2niveaux'!I54="NC","MATHEMATIQUES"&amp;CHAR(10)&amp;"Nombres et calculs",IF('EDT-2niveaux'!I54="GM","MATHEMATIQUES"&amp;CHAR(10)&amp;"Grand. et mes.",IF('EDT-2niveaux'!I54="S","Sciences et technologie",IF('EDT-2niveaux'!I54="H","Histoire",IF('EDT-2niveaux'!I54="Geo","Géographie",IF('EDT-2niveaux'!I54="EMC","Enseig. mor. et civ.",IF('EDT-2niveaux'!I54="EPS","Educ. phys. et sportive",IF('EDT-2niveaux'!I54="EM","Educ. musicale",IF('EDT-2niveaux'!I54="AP","Arts plastiques",IF('EDT-2niveaux'!I54="HDA","Hist. des arts",IF('EDT-2niveaux'!I54="QM","Questionner le monde",IF('EDT-2niveaux'!I54="LV","Langue vivante",IF('EDT-2niveaux'!I54="APC","APC",""))))))))))))))))))))))))))</f>
        <v/>
      </c>
      <c r="Y50" s="14" t="str">
        <f t="shared" si="7"/>
        <v/>
      </c>
      <c r="Z50" s="101">
        <f>'EDT-2niveaux'!J54</f>
        <v>0</v>
      </c>
      <c r="AA50" s="14" t="str">
        <f>IF('EDT-2niveaux'!J54="O","FRANCAIS"&amp;CHAR(10)&amp;"Orthographe",IF('EDT-2niveaux'!J54="rec","RECREATION",IF('EDT-2niveaux'!J54="p","Pause méridienne",IF('EDT-2niveaux'!J54="G","FRANCAIS"&amp;CHAR(10)&amp;"Grammaire",IF('EDT-2niveaux'!J54="LC","FRANCAIS"&amp;CHAR(10)&amp;"Lect. et comp.de l'écrit",IF('EDT-2niveaux'!J54="M","MATHEMATIQUES",IF('EDT-2niveaux'!J54="CLA","FRANCAIS"&amp;CHAR(10)&amp;"Culture littéraire et artistiqueCulture litt. et art.",IF('EDT-2niveaux'!J54="F","FRANCAIS",IF('EDT-2niveaux'!J54="E","FRANCAIS"&amp;CHAR(10)&amp;"Ecriture",IF('EDT-2niveaux'!J54="L","FRANCAIS"&amp;CHAR(10)&amp;"Lexique",IF('EDT-2niveaux'!J54="LO","FRANCAIS"&amp;CHAR(10)&amp;"Langage oral",IF('EDT-2niveaux'!J54="CM","MATHEMATIQUES"&amp;CHAR(10)&amp;"Calcul mental",IF('EDT-2niveaux'!J54="EG","MATHEMATIQUES"&amp;CHAR(10)&amp;"Espace et Géométrie",IF('EDT-2niveaux'!J54="NC","MATHEMATIQUES"&amp;CHAR(10)&amp;"Nombres et calculs",IF('EDT-2niveaux'!J54="GM","MATHEMATIQUES"&amp;CHAR(10)&amp;"Grand. et mes.",IF('EDT-2niveaux'!J54="S","Sciences et technologie",IF('EDT-2niveaux'!J54="H","Histoire",IF('EDT-2niveaux'!J54="Geo","Géographie",IF('EDT-2niveaux'!J54="EMC","Enseig. mor. et civ.",IF('EDT-2niveaux'!J54="EPS","Educ. phys. et sportive",IF('EDT-2niveaux'!J54="EM","Educ. musicale",IF('EDT-2niveaux'!J54="AP","Arts plastiques",IF('EDT-2niveaux'!J54="HDA","Hist. des arts",IF('EDT-2niveaux'!J54="QM","Questionner le monde",IF('EDT-2niveaux'!J54="LV","Langue vivante",IF('EDT-2niveaux'!J54="APC","APC",""))))))))))))))))))))))))))</f>
        <v/>
      </c>
      <c r="AB50" s="49" t="str">
        <f t="shared" si="8"/>
        <v/>
      </c>
      <c r="AC50" s="101">
        <f>'EDT-2niveaux'!K54</f>
        <v>0</v>
      </c>
      <c r="AD50" s="14" t="str">
        <f>IF('EDT-2niveaux'!K54="O","FRANCAIS"&amp;CHAR(10)&amp;"Orthographe",IF('EDT-2niveaux'!K54="rec","RECREATION",IF('EDT-2niveaux'!K54="p","Pause méridienne",IF('EDT-2niveaux'!K54="G","FRANCAIS"&amp;CHAR(10)&amp;"Grammaire",IF('EDT-2niveaux'!K54="LC","FRANCAIS"&amp;CHAR(10)&amp;"Lect. et comp.de l'écrit",IF('EDT-2niveaux'!K54="M","MATHEMATIQUES",IF('EDT-2niveaux'!K54="CLA","FRANCAIS"&amp;CHAR(10)&amp;"Culture litt. et art.",IF('EDT-2niveaux'!K54="F","FRANCAIS",IF('EDT-2niveaux'!K54="E","FRANCAIS"&amp;CHAR(10)&amp;"Ecriture",IF('EDT-2niveaux'!K54="L","FRANCAIS"&amp;CHAR(10)&amp;"Lexique",IF('EDT-2niveaux'!K54="LO","FRANCAIS"&amp;CHAR(10)&amp;"Langage oral",IF('EDT-2niveaux'!K54="CM","MATHEMATIQUES"&amp;CHAR(10)&amp;"Calcul mental",IF('EDT-2niveaux'!K54="EG","MATHEMATIQUES"&amp;CHAR(10)&amp;"Espace et Géométrie",IF('EDT-2niveaux'!K54="NC","MATHEMATIQUES"&amp;CHAR(10)&amp;"Nombres et calculs",IF('EDT-2niveaux'!K54="GM","MATHEMATIQUES"&amp;CHAR(10)&amp;"Grand. et mes.",IF('EDT-2niveaux'!K54="S","Sciences et technologie",IF('EDT-2niveaux'!K54="H","Histoire",IF('EDT-2niveaux'!K54="Geo","Géographie",IF('EDT-2niveaux'!K54="EMC","Enseig. mor. et civ.",IF('EDT-2niveaux'!K54="EPS","Educ. phys. et sportive",IF('EDT-2niveaux'!K54="EM","Educ. musicale",IF('EDT-2niveaux'!K54="AP","Arts plastiques",IF('EDT-2niveaux'!K54="HDA","Hist. des arts",IF('EDT-2niveaux'!K54="QM","Questionner le monde",IF('EDT-2niveaux'!K54="LV","Langue vivante",IF('EDT-2niveaux'!K54="APC","APC",""))))))))))))))))))))))))))</f>
        <v/>
      </c>
      <c r="AE50" s="49" t="str">
        <f t="shared" si="9"/>
        <v/>
      </c>
      <c r="AG50" s="42"/>
      <c r="AH50" s="42"/>
      <c r="AI50" s="42"/>
      <c r="AJ50" s="42"/>
      <c r="AK50" s="42"/>
      <c r="AL50" s="42"/>
      <c r="AM50" s="56"/>
      <c r="AN50" s="56"/>
      <c r="AO50" s="56"/>
      <c r="AP50" s="56"/>
      <c r="AQ50" s="56"/>
      <c r="AR50" s="56"/>
      <c r="AS50" s="56"/>
    </row>
    <row r="51" spans="1:45" x14ac:dyDescent="0.3">
      <c r="A51" s="4" t="e">
        <f>IF('POUR COMMENCER'!$E$14&gt;=A50,A50+'POUR COMMENCER'!$H$29,"")</f>
        <v>#VALUE!</v>
      </c>
      <c r="B51" s="101">
        <f>'EDT-2niveaux'!B55</f>
        <v>0</v>
      </c>
      <c r="C51" s="14" t="str">
        <f>IF('EDT-2niveaux'!B55="O","FRANCAIS"&amp;CHAR(10)&amp;"Orthographe",IF('EDT-2niveaux'!B55="rec","RECREATION",IF('EDT-2niveaux'!B55="p","Pause méridienne",IF('EDT-2niveaux'!B55="G","FRANCAIS"&amp;CHAR(10)&amp;"Grammaire",IF('EDT-2niveaux'!B55="LC","FRANCAIS"&amp;CHAR(10)&amp;"Lect. et comp.de l'écrit",IF('EDT-2niveaux'!B55="M","MATHEMATIQUES",IF('EDT-2niveaux'!B55="CLA","FRANCAIS"&amp;CHAR(10)&amp;"Culture litt. et art.",IF('EDT-2niveaux'!B55="F","FRANCAIS",IF('EDT-2niveaux'!B55="E","FRANCAIS"&amp;CHAR(10)&amp;"Ecriture",IF('EDT-2niveaux'!B55="L","FRANCAIS"&amp;CHAR(10)&amp;"Lexique",IF('EDT-2niveaux'!B55="LO","FRANCAIS"&amp;CHAR(10)&amp;"Langage oral",IF('EDT-2niveaux'!B55="CM","MATHEMATIQUES"&amp;CHAR(10)&amp;"Calcul mental",IF('EDT-2niveaux'!B55="EG","MATHEMATIQUES"&amp;CHAR(10)&amp;"Espace et Géométrie",IF('EDT-2niveaux'!B55="NC","MATHEMATIQUES"&amp;CHAR(10)&amp;"Nombres et calculs",IF('EDT-2niveaux'!B55="GM","MATHEMATIQUES"&amp;CHAR(10)&amp;"Grand. et mes.",IF('EDT-2niveaux'!B55="S","Sciences et technologie",IF('EDT-2niveaux'!B55="H","Histoire",IF('EDT-2niveaux'!B55="Geo","Géographie",IF('EDT-2niveaux'!B55="EMC","Enseig. mor. et civ.",IF('EDT-2niveaux'!B55="EPS","Educ. phys. et sportive",IF('EDT-2niveaux'!B55="EM","Educ. musicale",IF('EDT-2niveaux'!B55="AP","Arts plastiques",IF('EDT-2niveaux'!B55="HDA","Hist. des arts",IF('EDT-2niveaux'!B55="QM","Questionner le monde",IF('EDT-2niveaux'!B55="LV","Langue vivante",IF('EDT-2niveaux'!B55="APC","APC",""))))))))))))))))))))))))))</f>
        <v/>
      </c>
      <c r="D51" s="14" t="str">
        <f t="shared" si="0"/>
        <v/>
      </c>
      <c r="E51" s="101">
        <f>'EDT-2niveaux'!C55</f>
        <v>0</v>
      </c>
      <c r="F51" s="14" t="str">
        <f>IF('EDT-2niveaux'!C55="O","FRANCAIS"&amp;CHAR(10)&amp;"Orthographe",IF('EDT-2niveaux'!C55="rec","RECREATION",IF('EDT-2niveaux'!C55="p","Pause méridienne",IF('EDT-2niveaux'!C55="G","FRANCAIS"&amp;CHAR(10)&amp;"Grammaire",IF('EDT-2niveaux'!C55="LC","FRANCAIS"&amp;CHAR(10)&amp;"Lect. et comp.de l'écrit",IF('EDT-2niveaux'!C55="M","MATHEMATIQUES",IF('EDT-2niveaux'!C55="CLA","FRANCAIS"&amp;CHAR(10)&amp;"Culture littéraire et artistiqueCulture litt. et art.",IF('EDT-2niveaux'!C55="F","FRANCAIS",IF('EDT-2niveaux'!C55="E","FRANCAIS"&amp;CHAR(10)&amp;"Ecriture",IF('EDT-2niveaux'!C55="L","FRANCAIS"&amp;CHAR(10)&amp;"Lexique",IF('EDT-2niveaux'!C55="LO","FRANCAIS"&amp;CHAR(10)&amp;"Langage oral",IF('EDT-2niveaux'!C55="CM","MATHEMATIQUES"&amp;CHAR(10)&amp;"Calcul mental",IF('EDT-2niveaux'!C55="EG","MATHEMATIQUES"&amp;CHAR(10)&amp;"Espace et Géométrie",IF('EDT-2niveaux'!C55="NC","MATHEMATIQUES"&amp;CHAR(10)&amp;"Nombres et calculs",IF('EDT-2niveaux'!C55="GM","MATHEMATIQUES"&amp;CHAR(10)&amp;"Grand. et mes.",IF('EDT-2niveaux'!C55="S","Sciences et technologie",IF('EDT-2niveaux'!C55="H","Histoire",IF('EDT-2niveaux'!C55="Geo","Géographie",IF('EDT-2niveaux'!C55="EMC","Enseig. mor. et civ.",IF('EDT-2niveaux'!C55="EPS","Educ. phys. et sportive",IF('EDT-2niveaux'!C55="EM","Educ. musicale",IF('EDT-2niveaux'!C55="AP","Arts plastiques",IF('EDT-2niveaux'!C55="HDA","Hist. des arts",IF('EDT-2niveaux'!C55="QM","Questionner le monde",IF('EDT-2niveaux'!C55="LV","Langue vivante",IF('EDT-2niveaux'!C55="APC","APC",""))))))))))))))))))))))))))</f>
        <v/>
      </c>
      <c r="G51" s="14" t="str">
        <f t="shared" si="1"/>
        <v/>
      </c>
      <c r="H51" s="101">
        <f>'EDT-2niveaux'!D55</f>
        <v>0</v>
      </c>
      <c r="I51" s="14" t="str">
        <f>IF('EDT-2niveaux'!D55="O","FRANCAIS"&amp;CHAR(10)&amp;"Orthographe",IF('EDT-2niveaux'!D55="rec","RECREATION",IF('EDT-2niveaux'!D55="p","Pause méridienne",IF('EDT-2niveaux'!D55="G","FRANCAIS"&amp;CHAR(10)&amp;"Grammaire",IF('EDT-2niveaux'!D55="LC","FRANCAIS"&amp;CHAR(10)&amp;"Lect. et comp.de l'écrit",IF('EDT-2niveaux'!D55="M","MATHEMATIQUES",IF('EDT-2niveaux'!D55="CLA","FRANCAIS"&amp;CHAR(10)&amp;"Culture litt. et art.",IF('EDT-2niveaux'!D55="F","FRANCAIS",IF('EDT-2niveaux'!D55="E","FRANCAIS"&amp;CHAR(10)&amp;"Ecriture",IF('EDT-2niveaux'!D55="L","FRANCAIS"&amp;CHAR(10)&amp;"Lexique",IF('EDT-2niveaux'!D55="LO","FRANCAIS"&amp;CHAR(10)&amp;"Langage oral",IF('EDT-2niveaux'!D55="CM","MATHEMATIQUES"&amp;CHAR(10)&amp;"Calcul mental",IF('EDT-2niveaux'!D55="EG","MATHEMATIQUES"&amp;CHAR(10)&amp;"Espace et Géométrie",IF('EDT-2niveaux'!D55="NC","MATHEMATIQUES"&amp;CHAR(10)&amp;"Nombres et calculs",IF('EDT-2niveaux'!D55="GM","MATHEMATIQUES"&amp;CHAR(10)&amp;"Grand. et mes.",IF('EDT-2niveaux'!D55="S","Sciences et technologie",IF('EDT-2niveaux'!D55="H","Histoire",IF('EDT-2niveaux'!D55="Geo","Géographie",IF('EDT-2niveaux'!D55="EMC","Enseig. mor. et civ.",IF('EDT-2niveaux'!D55="EPS","Educ. phys. et sportive",IF('EDT-2niveaux'!D55="EM","Educ. musicale",IF('EDT-2niveaux'!D55="AP","Arts plastiques",IF('EDT-2niveaux'!D55="HDA","Hist. des arts",IF('EDT-2niveaux'!D55="QM","Questionner le monde",IF('EDT-2niveaux'!D55="LV","Langue vivante",IF('EDT-2niveaux'!D55="APC","APC",""))))))))))))))))))))))))))</f>
        <v/>
      </c>
      <c r="J51" s="14" t="str">
        <f t="shared" si="2"/>
        <v/>
      </c>
      <c r="K51" s="101">
        <f>'EDT-2niveaux'!E55</f>
        <v>0</v>
      </c>
      <c r="L51" s="14" t="str">
        <f>IF('EDT-2niveaux'!E55="O","FRANCAIS"&amp;CHAR(10)&amp;"Orthographe",IF('EDT-2niveaux'!E55="rec","RECREATION",IF('EDT-2niveaux'!E55="p","Pause méridienne",IF('EDT-2niveaux'!E55="G","FRANCAIS"&amp;CHAR(10)&amp;"Grammaire",IF('EDT-2niveaux'!E55="LC","FRANCAIS"&amp;CHAR(10)&amp;"Lect. et comp.de l'écrit",IF('EDT-2niveaux'!E55="M","MATHEMATIQUES",IF('EDT-2niveaux'!E55="CLA","FRANCAIS"&amp;CHAR(10)&amp;"Culture litt. et art.",IF('EDT-2niveaux'!E55="F","FRANCAIS",IF('EDT-2niveaux'!E55="E","FRANCAIS"&amp;CHAR(10)&amp;"Ecriture",IF('EDT-2niveaux'!E55="L","FRANCAIS"&amp;CHAR(10)&amp;"Lexique",IF('EDT-2niveaux'!E55="LO","FRANCAIS"&amp;CHAR(10)&amp;"Langage oral",IF('EDT-2niveaux'!E55="CM","MATHEMATIQUES"&amp;CHAR(10)&amp;"Calcul mental",IF('EDT-2niveaux'!E55="EG","MATHEMATIQUES"&amp;CHAR(10)&amp;"Espace et Géométrie",IF('EDT-2niveaux'!E55="NC","MATHEMATIQUES"&amp;CHAR(10)&amp;"Nombres et calculs",IF('EDT-2niveaux'!E55="GM","MATHEMATIQUES"&amp;CHAR(10)&amp;"Grand. et mes.",IF('EDT-2niveaux'!E55="S","Sciences et technologie",IF('EDT-2niveaux'!E55="H","Histoire",IF('EDT-2niveaux'!E55="Geo","Géographie",IF('EDT-2niveaux'!E55="EMC","Enseig. mor. et civ.",IF('EDT-2niveaux'!E55="EPS","Educ. phys. et sportive",IF('EDT-2niveaux'!E55="EM","Educ. musicale",IF('EDT-2niveaux'!E55="AP","Arts plastiques",IF('EDT-2niveaux'!E55="HDA","Hist. des arts",IF('EDT-2niveaux'!E55="QM","Questionner le monde",IF('EDT-2niveaux'!E55="LV","Langue vivante",IF('EDT-2niveaux'!E55="APC","APC",""))))))))))))))))))))))))))</f>
        <v/>
      </c>
      <c r="M51" s="14" t="str">
        <f t="shared" si="3"/>
        <v/>
      </c>
      <c r="N51" s="101">
        <f>'EDT-2niveaux'!F55</f>
        <v>0</v>
      </c>
      <c r="O51" s="14" t="str">
        <f>IF('EDT-2niveaux'!F55="O","FRANCAIS"&amp;CHAR(10)&amp;"Orthographe",IF('EDT-2niveaux'!F55="rec","RECREATION",IF('EDT-2niveaux'!F55="p","Pause méridienne",IF('EDT-2niveaux'!F55="G","FRANCAIS"&amp;CHAR(10)&amp;"Grammaire",IF('EDT-2niveaux'!F55="LC","FRANCAIS"&amp;CHAR(10)&amp;"Lect. et comp.de l'écrit",IF('EDT-2niveaux'!F55="M","MATHEMATIQUES",IF('EDT-2niveaux'!F55="CLA","FRANCAIS"&amp;CHAR(10)&amp;"Culture litt. et art.",IF('EDT-2niveaux'!F55="F","FRANCAIS",IF('EDT-2niveaux'!F55="E","FRANCAIS"&amp;CHAR(10)&amp;"Ecriture",IF('EDT-2niveaux'!F55="L","FRANCAIS"&amp;CHAR(10)&amp;"Lexique",IF('EDT-2niveaux'!F55="LO","FRANCAIS"&amp;CHAR(10)&amp;"Langage oral",IF('EDT-2niveaux'!F55="CM","MATHEMATIQUES"&amp;CHAR(10)&amp;"Calcul mental",IF('EDT-2niveaux'!F55="EG","MATHEMATIQUES"&amp;CHAR(10)&amp;"Espace et Géométrie",IF('EDT-2niveaux'!F55="NC","MATHEMATIQUES"&amp;CHAR(10)&amp;"Nombres et calculs",IF('EDT-2niveaux'!F55="GM","MATHEMATIQUES"&amp;CHAR(10)&amp;"Grand. et mes.",IF('EDT-2niveaux'!F55="S","Sciences et technologie",IF('EDT-2niveaux'!F55="H","Histoire",IF('EDT-2niveaux'!F55="Geo","Géographie",IF('EDT-2niveaux'!F55="EMC","Enseig. mor. et civ.",IF('EDT-2niveaux'!F55="EPS","Educ. phys. et sportive",IF('EDT-2niveaux'!F55="EM","Educ. musicale",IF('EDT-2niveaux'!F55="AP","Arts plastiques",IF('EDT-2niveaux'!F55="HDA","Hist. des arts",IF('EDT-2niveaux'!F55="QM","Questionner le monde",IF('EDT-2niveaux'!F55="LV","Langue vivante",IF('EDT-2niveaux'!F55="APC","APC",""))))))))))))))))))))))))))</f>
        <v/>
      </c>
      <c r="P51" s="14" t="str">
        <f t="shared" si="4"/>
        <v/>
      </c>
      <c r="Q51" s="101">
        <f>'EDT-2niveaux'!G55</f>
        <v>0</v>
      </c>
      <c r="R51" s="14" t="str">
        <f>IF('EDT-2niveaux'!G55="O","FRANCAIS"&amp;CHAR(10)&amp;"Orthographe",IF('EDT-2niveaux'!G55="rec","RECREATION",IF('EDT-2niveaux'!G55="p","Pause méridienne",IF('EDT-2niveaux'!G55="G","FRANCAIS"&amp;CHAR(10)&amp;"Grammaire",IF('EDT-2niveaux'!G55="LC","FRANCAIS"&amp;CHAR(10)&amp;"Lect. et comp.de l'écrit",IF('EDT-2niveaux'!G55="M","MATHEMATIQUES",IF('EDT-2niveaux'!G55="CLA","FRANCAIS"&amp;CHAR(10)&amp;"Culture litt. et art.",IF('EDT-2niveaux'!G55="F","FRANCAIS",IF('EDT-2niveaux'!G55="E","FRANCAIS"&amp;CHAR(10)&amp;"Ecriture",IF('EDT-2niveaux'!G55="L","FRANCAIS"&amp;CHAR(10)&amp;"Lexique",IF('EDT-2niveaux'!G55="LO","FRANCAIS"&amp;CHAR(10)&amp;"Langage oral",IF('EDT-2niveaux'!G55="CM","MATHEMATIQUES"&amp;CHAR(10)&amp;"Calcul mental",IF('EDT-2niveaux'!G55="EG","MATHEMATIQUES"&amp;CHAR(10)&amp;"Espace et Géométrie",IF('EDT-2niveaux'!G55="NC","MATHEMATIQUES"&amp;CHAR(10)&amp;"Nombres et calculs",IF('EDT-2niveaux'!G55="GM","MATHEMATIQUES"&amp;CHAR(10)&amp;"Grand. et mes.",IF('EDT-2niveaux'!G55="S","Sciences et technologie",IF('EDT-2niveaux'!G55="H","Histoire",IF('EDT-2niveaux'!G55="Geo","Géographie",IF('EDT-2niveaux'!G55="EMC","Enseig. mor. et civ.",IF('EDT-2niveaux'!G55="EPS","Educ. phys. et sportive",IF('EDT-2niveaux'!G55="EM","Educ. musicale",IF('EDT-2niveaux'!G55="AP","Arts plastiques",IF('EDT-2niveaux'!G55="HDA","Hist. des arts",IF('EDT-2niveaux'!G55="QM","Questionner le monde",IF('EDT-2niveaux'!G55="LV","Langue vivante",IF('EDT-2niveaux'!G55="APC","APC",""))))))))))))))))))))))))))</f>
        <v/>
      </c>
      <c r="S51" s="148" t="str">
        <f t="shared" si="5"/>
        <v/>
      </c>
      <c r="T51" s="101">
        <f>'EDT-2niveaux'!H55</f>
        <v>0</v>
      </c>
      <c r="U51" s="14" t="str">
        <f>IF('EDT-2niveaux'!H55="O","FRANCAIS"&amp;CHAR(10)&amp;"Orthographe",IF('EDT-2niveaux'!H55="rec","RECREATION",IF('EDT-2niveaux'!H55="p","Pause méridienne",IF('EDT-2niveaux'!H55="G","FRANCAIS"&amp;CHAR(10)&amp;"Grammaire",IF('EDT-2niveaux'!H55="LC","FRANCAIS"&amp;CHAR(10)&amp;"Lect. et comp.de l'écrit",IF('EDT-2niveaux'!H55="M","MATHEMATIQUES",IF('EDT-2niveaux'!H55="CLA","FRANCAIS"&amp;CHAR(10)&amp;"Culture litt. et art.",IF('EDT-2niveaux'!H55="F","FRANCAIS",IF('EDT-2niveaux'!H55="E","FRANCAIS"&amp;CHAR(10)&amp;"Ecriture",IF('EDT-2niveaux'!H55="L","FRANCAIS"&amp;CHAR(10)&amp;"Lexique",IF('EDT-2niveaux'!H55="LO","FRANCAIS"&amp;CHAR(10)&amp;"Langage oral",IF('EDT-2niveaux'!H55="CM","MATHEMATIQUES"&amp;CHAR(10)&amp;"Calcul mental",IF('EDT-2niveaux'!H55="EG","MATHEMATIQUES"&amp;CHAR(10)&amp;"Espace et Géométrie",IF('EDT-2niveaux'!H55="NC","MATHEMATIQUES"&amp;CHAR(10)&amp;"Nombres et calculs",IF('EDT-2niveaux'!H55="GM","MATHEMATIQUES"&amp;CHAR(10)&amp;"Grand. et mes.",IF('EDT-2niveaux'!H55="S","Sciences et technologie",IF('EDT-2niveaux'!H55="H","Histoire",IF('EDT-2niveaux'!H55="Geo","Géographie",IF('EDT-2niveaux'!H55="EMC","Enseig. mor. et civ.",IF('EDT-2niveaux'!H55="EPS","Educ. phys. et sportive",IF('EDT-2niveaux'!H55="EM","Educ. musicale",IF('EDT-2niveaux'!H55="AP","Arts plastiques",IF('EDT-2niveaux'!H55="HDA","Hist. des arts",IF('EDT-2niveaux'!H55="QM","Questionner le monde",IF('EDT-2niveaux'!H55="LV","Langue vivante",IF('EDT-2niveaux'!H55="APC","APC",""))))))))))))))))))))))))))</f>
        <v/>
      </c>
      <c r="V51" s="14" t="str">
        <f t="shared" si="6"/>
        <v/>
      </c>
      <c r="W51" s="101">
        <f>'EDT-2niveaux'!I55</f>
        <v>0</v>
      </c>
      <c r="X51" s="14" t="str">
        <f>IF('EDT-2niveaux'!I55="O","FRANCAIS"&amp;CHAR(10)&amp;"Orthographe",IF('EDT-2niveaux'!I55="rec","RECREATION",IF('EDT-2niveaux'!I55="p","Pause méridienne",IF('EDT-2niveaux'!I55="G","FRANCAIS"&amp;CHAR(10)&amp;"Grammaire",IF('EDT-2niveaux'!I55="LC","FRANCAIS"&amp;CHAR(10)&amp;"Lect. et comp.de l'écrit",IF('EDT-2niveaux'!I55="M","MATHEMATIQUES",IF('EDT-2niveaux'!I55="CLA","FRANCAIS"&amp;CHAR(10)&amp;"Culture litt. et art.",IF('EDT-2niveaux'!I55="F","FRANCAIS",IF('EDT-2niveaux'!I55="E","FRANCAIS"&amp;CHAR(10)&amp;"Ecriture",IF('EDT-2niveaux'!I55="L","FRANCAIS"&amp;CHAR(10)&amp;"Lexique",IF('EDT-2niveaux'!I55="LO","FRANCAIS"&amp;CHAR(10)&amp;"Langage oral",IF('EDT-2niveaux'!I55="CM","MATHEMATIQUES"&amp;CHAR(10)&amp;"Calcul mental",IF('EDT-2niveaux'!I55="EG","MATHEMATIQUES"&amp;CHAR(10)&amp;"Espace et Géométrie",IF('EDT-2niveaux'!I55="NC","MATHEMATIQUES"&amp;CHAR(10)&amp;"Nombres et calculs",IF('EDT-2niveaux'!I55="GM","MATHEMATIQUES"&amp;CHAR(10)&amp;"Grand. et mes.",IF('EDT-2niveaux'!I55="S","Sciences et technologie",IF('EDT-2niveaux'!I55="H","Histoire",IF('EDT-2niveaux'!I55="Geo","Géographie",IF('EDT-2niveaux'!I55="EMC","Enseig. mor. et civ.",IF('EDT-2niveaux'!I55="EPS","Educ. phys. et sportive",IF('EDT-2niveaux'!I55="EM","Educ. musicale",IF('EDT-2niveaux'!I55="AP","Arts plastiques",IF('EDT-2niveaux'!I55="HDA","Hist. des arts",IF('EDT-2niveaux'!I55="QM","Questionner le monde",IF('EDT-2niveaux'!I55="LV","Langue vivante",IF('EDT-2niveaux'!I55="APC","APC",""))))))))))))))))))))))))))</f>
        <v/>
      </c>
      <c r="Y51" s="14" t="str">
        <f t="shared" si="7"/>
        <v/>
      </c>
      <c r="Z51" s="101">
        <f>'EDT-2niveaux'!J55</f>
        <v>0</v>
      </c>
      <c r="AA51" s="14" t="str">
        <f>IF('EDT-2niveaux'!J55="O","FRANCAIS"&amp;CHAR(10)&amp;"Orthographe",IF('EDT-2niveaux'!J55="rec","RECREATION",IF('EDT-2niveaux'!J55="p","Pause méridienne",IF('EDT-2niveaux'!J55="G","FRANCAIS"&amp;CHAR(10)&amp;"Grammaire",IF('EDT-2niveaux'!J55="LC","FRANCAIS"&amp;CHAR(10)&amp;"Lect. et comp.de l'écrit",IF('EDT-2niveaux'!J55="M","MATHEMATIQUES",IF('EDT-2niveaux'!J55="CLA","FRANCAIS"&amp;CHAR(10)&amp;"Culture littéraire et artistiqueCulture litt. et art.",IF('EDT-2niveaux'!J55="F","FRANCAIS",IF('EDT-2niveaux'!J55="E","FRANCAIS"&amp;CHAR(10)&amp;"Ecriture",IF('EDT-2niveaux'!J55="L","FRANCAIS"&amp;CHAR(10)&amp;"Lexique",IF('EDT-2niveaux'!J55="LO","FRANCAIS"&amp;CHAR(10)&amp;"Langage oral",IF('EDT-2niveaux'!J55="CM","MATHEMATIQUES"&amp;CHAR(10)&amp;"Calcul mental",IF('EDT-2niveaux'!J55="EG","MATHEMATIQUES"&amp;CHAR(10)&amp;"Espace et Géométrie",IF('EDT-2niveaux'!J55="NC","MATHEMATIQUES"&amp;CHAR(10)&amp;"Nombres et calculs",IF('EDT-2niveaux'!J55="GM","MATHEMATIQUES"&amp;CHAR(10)&amp;"Grand. et mes.",IF('EDT-2niveaux'!J55="S","Sciences et technologie",IF('EDT-2niveaux'!J55="H","Histoire",IF('EDT-2niveaux'!J55="Geo","Géographie",IF('EDT-2niveaux'!J55="EMC","Enseig. mor. et civ.",IF('EDT-2niveaux'!J55="EPS","Educ. phys. et sportive",IF('EDT-2niveaux'!J55="EM","Educ. musicale",IF('EDT-2niveaux'!J55="AP","Arts plastiques",IF('EDT-2niveaux'!J55="HDA","Hist. des arts",IF('EDT-2niveaux'!J55="QM","Questionner le monde",IF('EDT-2niveaux'!J55="LV","Langue vivante",IF('EDT-2niveaux'!J55="APC","APC",""))))))))))))))))))))))))))</f>
        <v/>
      </c>
      <c r="AB51" s="49" t="str">
        <f t="shared" si="8"/>
        <v/>
      </c>
      <c r="AC51" s="101">
        <f>'EDT-2niveaux'!K55</f>
        <v>0</v>
      </c>
      <c r="AD51" s="14" t="str">
        <f>IF('EDT-2niveaux'!K55="O","FRANCAIS"&amp;CHAR(10)&amp;"Orthographe",IF('EDT-2niveaux'!K55="rec","RECREATION",IF('EDT-2niveaux'!K55="p","Pause méridienne",IF('EDT-2niveaux'!K55="G","FRANCAIS"&amp;CHAR(10)&amp;"Grammaire",IF('EDT-2niveaux'!K55="LC","FRANCAIS"&amp;CHAR(10)&amp;"Lect. et comp.de l'écrit",IF('EDT-2niveaux'!K55="M","MATHEMATIQUES",IF('EDT-2niveaux'!K55="CLA","FRANCAIS"&amp;CHAR(10)&amp;"Culture litt. et art.",IF('EDT-2niveaux'!K55="F","FRANCAIS",IF('EDT-2niveaux'!K55="E","FRANCAIS"&amp;CHAR(10)&amp;"Ecriture",IF('EDT-2niveaux'!K55="L","FRANCAIS"&amp;CHAR(10)&amp;"Lexique",IF('EDT-2niveaux'!K55="LO","FRANCAIS"&amp;CHAR(10)&amp;"Langage oral",IF('EDT-2niveaux'!K55="CM","MATHEMATIQUES"&amp;CHAR(10)&amp;"Calcul mental",IF('EDT-2niveaux'!K55="EG","MATHEMATIQUES"&amp;CHAR(10)&amp;"Espace et Géométrie",IF('EDT-2niveaux'!K55="NC","MATHEMATIQUES"&amp;CHAR(10)&amp;"Nombres et calculs",IF('EDT-2niveaux'!K55="GM","MATHEMATIQUES"&amp;CHAR(10)&amp;"Grand. et mes.",IF('EDT-2niveaux'!K55="S","Sciences et technologie",IF('EDT-2niveaux'!K55="H","Histoire",IF('EDT-2niveaux'!K55="Geo","Géographie",IF('EDT-2niveaux'!K55="EMC","Enseig. mor. et civ.",IF('EDT-2niveaux'!K55="EPS","Educ. phys. et sportive",IF('EDT-2niveaux'!K55="EM","Educ. musicale",IF('EDT-2niveaux'!K55="AP","Arts plastiques",IF('EDT-2niveaux'!K55="HDA","Hist. des arts",IF('EDT-2niveaux'!K55="QM","Questionner le monde",IF('EDT-2niveaux'!K55="LV","Langue vivante",IF('EDT-2niveaux'!K55="APC","APC",""))))))))))))))))))))))))))</f>
        <v/>
      </c>
      <c r="AE51" s="49" t="str">
        <f t="shared" si="9"/>
        <v/>
      </c>
      <c r="AG51" s="7"/>
      <c r="AH51" s="7"/>
      <c r="AI51" s="7"/>
      <c r="AJ51" s="7"/>
      <c r="AK51" s="7"/>
      <c r="AL51" s="7"/>
      <c r="AM51" s="19"/>
      <c r="AN51" s="19"/>
      <c r="AO51" s="19"/>
      <c r="AP51" s="19"/>
      <c r="AQ51" s="19"/>
      <c r="AR51" s="19"/>
      <c r="AS51" s="19"/>
    </row>
    <row r="52" spans="1:45" x14ac:dyDescent="0.3">
      <c r="A52" s="4" t="e">
        <f>IF('POUR COMMENCER'!$E$14&gt;=A51,A51+'POUR COMMENCER'!$H$29,"")</f>
        <v>#VALUE!</v>
      </c>
      <c r="B52" s="101">
        <f>'EDT-2niveaux'!B56</f>
        <v>0</v>
      </c>
      <c r="C52" s="14" t="str">
        <f>IF('EDT-2niveaux'!B56="O","FRANCAIS"&amp;CHAR(10)&amp;"Orthographe",IF('EDT-2niveaux'!B56="rec","RECREATION",IF('EDT-2niveaux'!B56="p","Pause méridienne",IF('EDT-2niveaux'!B56="G","FRANCAIS"&amp;CHAR(10)&amp;"Grammaire",IF('EDT-2niveaux'!B56="LC","FRANCAIS"&amp;CHAR(10)&amp;"Lect. et comp.de l'écrit",IF('EDT-2niveaux'!B56="M","MATHEMATIQUES",IF('EDT-2niveaux'!B56="CLA","FRANCAIS"&amp;CHAR(10)&amp;"Culture litt. et art.",IF('EDT-2niveaux'!B56="F","FRANCAIS",IF('EDT-2niveaux'!B56="E","FRANCAIS"&amp;CHAR(10)&amp;"Ecriture",IF('EDT-2niveaux'!B56="L","FRANCAIS"&amp;CHAR(10)&amp;"Lexique",IF('EDT-2niveaux'!B56="LO","FRANCAIS"&amp;CHAR(10)&amp;"Langage oral",IF('EDT-2niveaux'!B56="CM","MATHEMATIQUES"&amp;CHAR(10)&amp;"Calcul mental",IF('EDT-2niveaux'!B56="EG","MATHEMATIQUES"&amp;CHAR(10)&amp;"Espace et Géométrie",IF('EDT-2niveaux'!B56="NC","MATHEMATIQUES"&amp;CHAR(10)&amp;"Nombres et calculs",IF('EDT-2niveaux'!B56="GM","MATHEMATIQUES"&amp;CHAR(10)&amp;"Grand. et mes.",IF('EDT-2niveaux'!B56="S","Sciences et technologie",IF('EDT-2niveaux'!B56="H","Histoire",IF('EDT-2niveaux'!B56="Geo","Géographie",IF('EDT-2niveaux'!B56="EMC","Enseig. mor. et civ.",IF('EDT-2niveaux'!B56="EPS","Educ. phys. et sportive",IF('EDT-2niveaux'!B56="EM","Educ. musicale",IF('EDT-2niveaux'!B56="AP","Arts plastiques",IF('EDT-2niveaux'!B56="HDA","Hist. des arts",IF('EDT-2niveaux'!B56="QM","Questionner le monde",IF('EDT-2niveaux'!B56="LV","Langue vivante",IF('EDT-2niveaux'!B56="APC","APC",""))))))))))))))))))))))))))</f>
        <v/>
      </c>
      <c r="D52" s="14" t="str">
        <f t="shared" si="0"/>
        <v/>
      </c>
      <c r="E52" s="101">
        <f>'EDT-2niveaux'!C56</f>
        <v>0</v>
      </c>
      <c r="F52" s="14" t="str">
        <f>IF('EDT-2niveaux'!C56="O","FRANCAIS"&amp;CHAR(10)&amp;"Orthographe",IF('EDT-2niveaux'!C56="rec","RECREATION",IF('EDT-2niveaux'!C56="p","Pause méridienne",IF('EDT-2niveaux'!C56="G","FRANCAIS"&amp;CHAR(10)&amp;"Grammaire",IF('EDT-2niveaux'!C56="LC","FRANCAIS"&amp;CHAR(10)&amp;"Lect. et comp.de l'écrit",IF('EDT-2niveaux'!C56="M","MATHEMATIQUES",IF('EDT-2niveaux'!C56="CLA","FRANCAIS"&amp;CHAR(10)&amp;"Culture littéraire et artistiqueCulture litt. et art.",IF('EDT-2niveaux'!C56="F","FRANCAIS",IF('EDT-2niveaux'!C56="E","FRANCAIS"&amp;CHAR(10)&amp;"Ecriture",IF('EDT-2niveaux'!C56="L","FRANCAIS"&amp;CHAR(10)&amp;"Lexique",IF('EDT-2niveaux'!C56="LO","FRANCAIS"&amp;CHAR(10)&amp;"Langage oral",IF('EDT-2niveaux'!C56="CM","MATHEMATIQUES"&amp;CHAR(10)&amp;"Calcul mental",IF('EDT-2niveaux'!C56="EG","MATHEMATIQUES"&amp;CHAR(10)&amp;"Espace et Géométrie",IF('EDT-2niveaux'!C56="NC","MATHEMATIQUES"&amp;CHAR(10)&amp;"Nombres et calculs",IF('EDT-2niveaux'!C56="GM","MATHEMATIQUES"&amp;CHAR(10)&amp;"Grand. et mes.",IF('EDT-2niveaux'!C56="S","Sciences et technologie",IF('EDT-2niveaux'!C56="H","Histoire",IF('EDT-2niveaux'!C56="Geo","Géographie",IF('EDT-2niveaux'!C56="EMC","Enseig. mor. et civ.",IF('EDT-2niveaux'!C56="EPS","Educ. phys. et sportive",IF('EDT-2niveaux'!C56="EM","Educ. musicale",IF('EDT-2niveaux'!C56="AP","Arts plastiques",IF('EDT-2niveaux'!C56="HDA","Hist. des arts",IF('EDT-2niveaux'!C56="QM","Questionner le monde",IF('EDT-2niveaux'!C56="LV","Langue vivante",IF('EDT-2niveaux'!C56="APC","APC",""))))))))))))))))))))))))))</f>
        <v/>
      </c>
      <c r="G52" s="14" t="str">
        <f t="shared" si="1"/>
        <v/>
      </c>
      <c r="H52" s="101">
        <f>'EDT-2niveaux'!D56</f>
        <v>0</v>
      </c>
      <c r="I52" s="14" t="str">
        <f>IF('EDT-2niveaux'!D56="O","FRANCAIS"&amp;CHAR(10)&amp;"Orthographe",IF('EDT-2niveaux'!D56="rec","RECREATION",IF('EDT-2niveaux'!D56="p","Pause méridienne",IF('EDT-2niveaux'!D56="G","FRANCAIS"&amp;CHAR(10)&amp;"Grammaire",IF('EDT-2niveaux'!D56="LC","FRANCAIS"&amp;CHAR(10)&amp;"Lect. et comp.de l'écrit",IF('EDT-2niveaux'!D56="M","MATHEMATIQUES",IF('EDT-2niveaux'!D56="CLA","FRANCAIS"&amp;CHAR(10)&amp;"Culture litt. et art.",IF('EDT-2niveaux'!D56="F","FRANCAIS",IF('EDT-2niveaux'!D56="E","FRANCAIS"&amp;CHAR(10)&amp;"Ecriture",IF('EDT-2niveaux'!D56="L","FRANCAIS"&amp;CHAR(10)&amp;"Lexique",IF('EDT-2niveaux'!D56="LO","FRANCAIS"&amp;CHAR(10)&amp;"Langage oral",IF('EDT-2niveaux'!D56="CM","MATHEMATIQUES"&amp;CHAR(10)&amp;"Calcul mental",IF('EDT-2niveaux'!D56="EG","MATHEMATIQUES"&amp;CHAR(10)&amp;"Espace et Géométrie",IF('EDT-2niveaux'!D56="NC","MATHEMATIQUES"&amp;CHAR(10)&amp;"Nombres et calculs",IF('EDT-2niveaux'!D56="GM","MATHEMATIQUES"&amp;CHAR(10)&amp;"Grand. et mes.",IF('EDT-2niveaux'!D56="S","Sciences et technologie",IF('EDT-2niveaux'!D56="H","Histoire",IF('EDT-2niveaux'!D56="Geo","Géographie",IF('EDT-2niveaux'!D56="EMC","Enseig. mor. et civ.",IF('EDT-2niveaux'!D56="EPS","Educ. phys. et sportive",IF('EDT-2niveaux'!D56="EM","Educ. musicale",IF('EDT-2niveaux'!D56="AP","Arts plastiques",IF('EDT-2niveaux'!D56="HDA","Hist. des arts",IF('EDT-2niveaux'!D56="QM","Questionner le monde",IF('EDT-2niveaux'!D56="LV","Langue vivante",IF('EDT-2niveaux'!D56="APC","APC",""))))))))))))))))))))))))))</f>
        <v/>
      </c>
      <c r="J52" s="14" t="str">
        <f t="shared" si="2"/>
        <v/>
      </c>
      <c r="K52" s="101">
        <f>'EDT-2niveaux'!E56</f>
        <v>0</v>
      </c>
      <c r="L52" s="14" t="str">
        <f>IF('EDT-2niveaux'!E56="O","FRANCAIS"&amp;CHAR(10)&amp;"Orthographe",IF('EDT-2niveaux'!E56="rec","RECREATION",IF('EDT-2niveaux'!E56="p","Pause méridienne",IF('EDT-2niveaux'!E56="G","FRANCAIS"&amp;CHAR(10)&amp;"Grammaire",IF('EDT-2niveaux'!E56="LC","FRANCAIS"&amp;CHAR(10)&amp;"Lect. et comp.de l'écrit",IF('EDT-2niveaux'!E56="M","MATHEMATIQUES",IF('EDT-2niveaux'!E56="CLA","FRANCAIS"&amp;CHAR(10)&amp;"Culture litt. et art.",IF('EDT-2niveaux'!E56="F","FRANCAIS",IF('EDT-2niveaux'!E56="E","FRANCAIS"&amp;CHAR(10)&amp;"Ecriture",IF('EDT-2niveaux'!E56="L","FRANCAIS"&amp;CHAR(10)&amp;"Lexique",IF('EDT-2niveaux'!E56="LO","FRANCAIS"&amp;CHAR(10)&amp;"Langage oral",IF('EDT-2niveaux'!E56="CM","MATHEMATIQUES"&amp;CHAR(10)&amp;"Calcul mental",IF('EDT-2niveaux'!E56="EG","MATHEMATIQUES"&amp;CHAR(10)&amp;"Espace et Géométrie",IF('EDT-2niveaux'!E56="NC","MATHEMATIQUES"&amp;CHAR(10)&amp;"Nombres et calculs",IF('EDT-2niveaux'!E56="GM","MATHEMATIQUES"&amp;CHAR(10)&amp;"Grand. et mes.",IF('EDT-2niveaux'!E56="S","Sciences et technologie",IF('EDT-2niveaux'!E56="H","Histoire",IF('EDT-2niveaux'!E56="Geo","Géographie",IF('EDT-2niveaux'!E56="EMC","Enseig. mor. et civ.",IF('EDT-2niveaux'!E56="EPS","Educ. phys. et sportive",IF('EDT-2niveaux'!E56="EM","Educ. musicale",IF('EDT-2niveaux'!E56="AP","Arts plastiques",IF('EDT-2niveaux'!E56="HDA","Hist. des arts",IF('EDT-2niveaux'!E56="QM","Questionner le monde",IF('EDT-2niveaux'!E56="LV","Langue vivante",IF('EDT-2niveaux'!E56="APC","APC",""))))))))))))))))))))))))))</f>
        <v/>
      </c>
      <c r="M52" s="14" t="str">
        <f t="shared" si="3"/>
        <v/>
      </c>
      <c r="N52" s="101">
        <f>'EDT-2niveaux'!F56</f>
        <v>0</v>
      </c>
      <c r="O52" s="14" t="str">
        <f>IF('EDT-2niveaux'!F56="O","FRANCAIS"&amp;CHAR(10)&amp;"Orthographe",IF('EDT-2niveaux'!F56="rec","RECREATION",IF('EDT-2niveaux'!F56="p","Pause méridienne",IF('EDT-2niveaux'!F56="G","FRANCAIS"&amp;CHAR(10)&amp;"Grammaire",IF('EDT-2niveaux'!F56="LC","FRANCAIS"&amp;CHAR(10)&amp;"Lect. et comp.de l'écrit",IF('EDT-2niveaux'!F56="M","MATHEMATIQUES",IF('EDT-2niveaux'!F56="CLA","FRANCAIS"&amp;CHAR(10)&amp;"Culture litt. et art.",IF('EDT-2niveaux'!F56="F","FRANCAIS",IF('EDT-2niveaux'!F56="E","FRANCAIS"&amp;CHAR(10)&amp;"Ecriture",IF('EDT-2niveaux'!F56="L","FRANCAIS"&amp;CHAR(10)&amp;"Lexique",IF('EDT-2niveaux'!F56="LO","FRANCAIS"&amp;CHAR(10)&amp;"Langage oral",IF('EDT-2niveaux'!F56="CM","MATHEMATIQUES"&amp;CHAR(10)&amp;"Calcul mental",IF('EDT-2niveaux'!F56="EG","MATHEMATIQUES"&amp;CHAR(10)&amp;"Espace et Géométrie",IF('EDT-2niveaux'!F56="NC","MATHEMATIQUES"&amp;CHAR(10)&amp;"Nombres et calculs",IF('EDT-2niveaux'!F56="GM","MATHEMATIQUES"&amp;CHAR(10)&amp;"Grand. et mes.",IF('EDT-2niveaux'!F56="S","Sciences et technologie",IF('EDT-2niveaux'!F56="H","Histoire",IF('EDT-2niveaux'!F56="Geo","Géographie",IF('EDT-2niveaux'!F56="EMC","Enseig. mor. et civ.",IF('EDT-2niveaux'!F56="EPS","Educ. phys. et sportive",IF('EDT-2niveaux'!F56="EM","Educ. musicale",IF('EDT-2niveaux'!F56="AP","Arts plastiques",IF('EDT-2niveaux'!F56="HDA","Hist. des arts",IF('EDT-2niveaux'!F56="QM","Questionner le monde",IF('EDT-2niveaux'!F56="LV","Langue vivante",IF('EDT-2niveaux'!F56="APC","APC",""))))))))))))))))))))))))))</f>
        <v/>
      </c>
      <c r="P52" s="14" t="str">
        <f t="shared" si="4"/>
        <v/>
      </c>
      <c r="Q52" s="101">
        <f>'EDT-2niveaux'!G56</f>
        <v>0</v>
      </c>
      <c r="R52" s="14" t="str">
        <f>IF('EDT-2niveaux'!G56="O","FRANCAIS"&amp;CHAR(10)&amp;"Orthographe",IF('EDT-2niveaux'!G56="rec","RECREATION",IF('EDT-2niveaux'!G56="p","Pause méridienne",IF('EDT-2niveaux'!G56="G","FRANCAIS"&amp;CHAR(10)&amp;"Grammaire",IF('EDT-2niveaux'!G56="LC","FRANCAIS"&amp;CHAR(10)&amp;"Lect. et comp.de l'écrit",IF('EDT-2niveaux'!G56="M","MATHEMATIQUES",IF('EDT-2niveaux'!G56="CLA","FRANCAIS"&amp;CHAR(10)&amp;"Culture litt. et art.",IF('EDT-2niveaux'!G56="F","FRANCAIS",IF('EDT-2niveaux'!G56="E","FRANCAIS"&amp;CHAR(10)&amp;"Ecriture",IF('EDT-2niveaux'!G56="L","FRANCAIS"&amp;CHAR(10)&amp;"Lexique",IF('EDT-2niveaux'!G56="LO","FRANCAIS"&amp;CHAR(10)&amp;"Langage oral",IF('EDT-2niveaux'!G56="CM","MATHEMATIQUES"&amp;CHAR(10)&amp;"Calcul mental",IF('EDT-2niveaux'!G56="EG","MATHEMATIQUES"&amp;CHAR(10)&amp;"Espace et Géométrie",IF('EDT-2niveaux'!G56="NC","MATHEMATIQUES"&amp;CHAR(10)&amp;"Nombres et calculs",IF('EDT-2niveaux'!G56="GM","MATHEMATIQUES"&amp;CHAR(10)&amp;"Grand. et mes.",IF('EDT-2niveaux'!G56="S","Sciences et technologie",IF('EDT-2niveaux'!G56="H","Histoire",IF('EDT-2niveaux'!G56="Geo","Géographie",IF('EDT-2niveaux'!G56="EMC","Enseig. mor. et civ.",IF('EDT-2niveaux'!G56="EPS","Educ. phys. et sportive",IF('EDT-2niveaux'!G56="EM","Educ. musicale",IF('EDT-2niveaux'!G56="AP","Arts plastiques",IF('EDT-2niveaux'!G56="HDA","Hist. des arts",IF('EDT-2niveaux'!G56="QM","Questionner le monde",IF('EDT-2niveaux'!G56="LV","Langue vivante",IF('EDT-2niveaux'!G56="APC","APC",""))))))))))))))))))))))))))</f>
        <v/>
      </c>
      <c r="S52" s="148" t="str">
        <f t="shared" si="5"/>
        <v/>
      </c>
      <c r="T52" s="101">
        <f>'EDT-2niveaux'!H56</f>
        <v>0</v>
      </c>
      <c r="U52" s="14" t="str">
        <f>IF('EDT-2niveaux'!H56="O","FRANCAIS"&amp;CHAR(10)&amp;"Orthographe",IF('EDT-2niveaux'!H56="rec","RECREATION",IF('EDT-2niveaux'!H56="p","Pause méridienne",IF('EDT-2niveaux'!H56="G","FRANCAIS"&amp;CHAR(10)&amp;"Grammaire",IF('EDT-2niveaux'!H56="LC","FRANCAIS"&amp;CHAR(10)&amp;"Lect. et comp.de l'écrit",IF('EDT-2niveaux'!H56="M","MATHEMATIQUES",IF('EDT-2niveaux'!H56="CLA","FRANCAIS"&amp;CHAR(10)&amp;"Culture litt. et art.",IF('EDT-2niveaux'!H56="F","FRANCAIS",IF('EDT-2niveaux'!H56="E","FRANCAIS"&amp;CHAR(10)&amp;"Ecriture",IF('EDT-2niveaux'!H56="L","FRANCAIS"&amp;CHAR(10)&amp;"Lexique",IF('EDT-2niveaux'!H56="LO","FRANCAIS"&amp;CHAR(10)&amp;"Langage oral",IF('EDT-2niveaux'!H56="CM","MATHEMATIQUES"&amp;CHAR(10)&amp;"Calcul mental",IF('EDT-2niveaux'!H56="EG","MATHEMATIQUES"&amp;CHAR(10)&amp;"Espace et Géométrie",IF('EDT-2niveaux'!H56="NC","MATHEMATIQUES"&amp;CHAR(10)&amp;"Nombres et calculs",IF('EDT-2niveaux'!H56="GM","MATHEMATIQUES"&amp;CHAR(10)&amp;"Grand. et mes.",IF('EDT-2niveaux'!H56="S","Sciences et technologie",IF('EDT-2niveaux'!H56="H","Histoire",IF('EDT-2niveaux'!H56="Geo","Géographie",IF('EDT-2niveaux'!H56="EMC","Enseig. mor. et civ.",IF('EDT-2niveaux'!H56="EPS","Educ. phys. et sportive",IF('EDT-2niveaux'!H56="EM","Educ. musicale",IF('EDT-2niveaux'!H56="AP","Arts plastiques",IF('EDT-2niveaux'!H56="HDA","Hist. des arts",IF('EDT-2niveaux'!H56="QM","Questionner le monde",IF('EDT-2niveaux'!H56="LV","Langue vivante",IF('EDT-2niveaux'!H56="APC","APC",""))))))))))))))))))))))))))</f>
        <v/>
      </c>
      <c r="V52" s="14" t="str">
        <f t="shared" si="6"/>
        <v/>
      </c>
      <c r="W52" s="101">
        <f>'EDT-2niveaux'!I56</f>
        <v>0</v>
      </c>
      <c r="X52" s="14" t="str">
        <f>IF('EDT-2niveaux'!I56="O","FRANCAIS"&amp;CHAR(10)&amp;"Orthographe",IF('EDT-2niveaux'!I56="rec","RECREATION",IF('EDT-2niveaux'!I56="p","Pause méridienne",IF('EDT-2niveaux'!I56="G","FRANCAIS"&amp;CHAR(10)&amp;"Grammaire",IF('EDT-2niveaux'!I56="LC","FRANCAIS"&amp;CHAR(10)&amp;"Lect. et comp.de l'écrit",IF('EDT-2niveaux'!I56="M","MATHEMATIQUES",IF('EDT-2niveaux'!I56="CLA","FRANCAIS"&amp;CHAR(10)&amp;"Culture litt. et art.",IF('EDT-2niveaux'!I56="F","FRANCAIS",IF('EDT-2niveaux'!I56="E","FRANCAIS"&amp;CHAR(10)&amp;"Ecriture",IF('EDT-2niveaux'!I56="L","FRANCAIS"&amp;CHAR(10)&amp;"Lexique",IF('EDT-2niveaux'!I56="LO","FRANCAIS"&amp;CHAR(10)&amp;"Langage oral",IF('EDT-2niveaux'!I56="CM","MATHEMATIQUES"&amp;CHAR(10)&amp;"Calcul mental",IF('EDT-2niveaux'!I56="EG","MATHEMATIQUES"&amp;CHAR(10)&amp;"Espace et Géométrie",IF('EDT-2niveaux'!I56="NC","MATHEMATIQUES"&amp;CHAR(10)&amp;"Nombres et calculs",IF('EDT-2niveaux'!I56="GM","MATHEMATIQUES"&amp;CHAR(10)&amp;"Grand. et mes.",IF('EDT-2niveaux'!I56="S","Sciences et technologie",IF('EDT-2niveaux'!I56="H","Histoire",IF('EDT-2niveaux'!I56="Geo","Géographie",IF('EDT-2niveaux'!I56="EMC","Enseig. mor. et civ.",IF('EDT-2niveaux'!I56="EPS","Educ. phys. et sportive",IF('EDT-2niveaux'!I56="EM","Educ. musicale",IF('EDT-2niveaux'!I56="AP","Arts plastiques",IF('EDT-2niveaux'!I56="HDA","Hist. des arts",IF('EDT-2niveaux'!I56="QM","Questionner le monde",IF('EDT-2niveaux'!I56="LV","Langue vivante",IF('EDT-2niveaux'!I56="APC","APC",""))))))))))))))))))))))))))</f>
        <v/>
      </c>
      <c r="Y52" s="14" t="str">
        <f t="shared" si="7"/>
        <v/>
      </c>
      <c r="Z52" s="101">
        <f>'EDT-2niveaux'!J56</f>
        <v>0</v>
      </c>
      <c r="AA52" s="14" t="str">
        <f>IF('EDT-2niveaux'!J56="O","FRANCAIS"&amp;CHAR(10)&amp;"Orthographe",IF('EDT-2niveaux'!J56="rec","RECREATION",IF('EDT-2niveaux'!J56="p","Pause méridienne",IF('EDT-2niveaux'!J56="G","FRANCAIS"&amp;CHAR(10)&amp;"Grammaire",IF('EDT-2niveaux'!J56="LC","FRANCAIS"&amp;CHAR(10)&amp;"Lect. et comp.de l'écrit",IF('EDT-2niveaux'!J56="M","MATHEMATIQUES",IF('EDT-2niveaux'!J56="CLA","FRANCAIS"&amp;CHAR(10)&amp;"Culture littéraire et artistiqueCulture litt. et art.",IF('EDT-2niveaux'!J56="F","FRANCAIS",IF('EDT-2niveaux'!J56="E","FRANCAIS"&amp;CHAR(10)&amp;"Ecriture",IF('EDT-2niveaux'!J56="L","FRANCAIS"&amp;CHAR(10)&amp;"Lexique",IF('EDT-2niveaux'!J56="LO","FRANCAIS"&amp;CHAR(10)&amp;"Langage oral",IF('EDT-2niveaux'!J56="CM","MATHEMATIQUES"&amp;CHAR(10)&amp;"Calcul mental",IF('EDT-2niveaux'!J56="EG","MATHEMATIQUES"&amp;CHAR(10)&amp;"Espace et Géométrie",IF('EDT-2niveaux'!J56="NC","MATHEMATIQUES"&amp;CHAR(10)&amp;"Nombres et calculs",IF('EDT-2niveaux'!J56="GM","MATHEMATIQUES"&amp;CHAR(10)&amp;"Grand. et mes.",IF('EDT-2niveaux'!J56="S","Sciences et technologie",IF('EDT-2niveaux'!J56="H","Histoire",IF('EDT-2niveaux'!J56="Geo","Géographie",IF('EDT-2niveaux'!J56="EMC","Enseig. mor. et civ.",IF('EDT-2niveaux'!J56="EPS","Educ. phys. et sportive",IF('EDT-2niveaux'!J56="EM","Educ. musicale",IF('EDT-2niveaux'!J56="AP","Arts plastiques",IF('EDT-2niveaux'!J56="HDA","Hist. des arts",IF('EDT-2niveaux'!J56="QM","Questionner le monde",IF('EDT-2niveaux'!J56="LV","Langue vivante",IF('EDT-2niveaux'!J56="APC","APC",""))))))))))))))))))))))))))</f>
        <v/>
      </c>
      <c r="AB52" s="49" t="str">
        <f t="shared" si="8"/>
        <v/>
      </c>
      <c r="AC52" s="101">
        <f>'EDT-2niveaux'!K56</f>
        <v>0</v>
      </c>
      <c r="AD52" s="14" t="str">
        <f>IF('EDT-2niveaux'!K56="O","FRANCAIS"&amp;CHAR(10)&amp;"Orthographe",IF('EDT-2niveaux'!K56="rec","RECREATION",IF('EDT-2niveaux'!K56="p","Pause méridienne",IF('EDT-2niveaux'!K56="G","FRANCAIS"&amp;CHAR(10)&amp;"Grammaire",IF('EDT-2niveaux'!K56="LC","FRANCAIS"&amp;CHAR(10)&amp;"Lect. et comp.de l'écrit",IF('EDT-2niveaux'!K56="M","MATHEMATIQUES",IF('EDT-2niveaux'!K56="CLA","FRANCAIS"&amp;CHAR(10)&amp;"Culture litt. et art.",IF('EDT-2niveaux'!K56="F","FRANCAIS",IF('EDT-2niveaux'!K56="E","FRANCAIS"&amp;CHAR(10)&amp;"Ecriture",IF('EDT-2niveaux'!K56="L","FRANCAIS"&amp;CHAR(10)&amp;"Lexique",IF('EDT-2niveaux'!K56="LO","FRANCAIS"&amp;CHAR(10)&amp;"Langage oral",IF('EDT-2niveaux'!K56="CM","MATHEMATIQUES"&amp;CHAR(10)&amp;"Calcul mental",IF('EDT-2niveaux'!K56="EG","MATHEMATIQUES"&amp;CHAR(10)&amp;"Espace et Géométrie",IF('EDT-2niveaux'!K56="NC","MATHEMATIQUES"&amp;CHAR(10)&amp;"Nombres et calculs",IF('EDT-2niveaux'!K56="GM","MATHEMATIQUES"&amp;CHAR(10)&amp;"Grand. et mes.",IF('EDT-2niveaux'!K56="S","Sciences et technologie",IF('EDT-2niveaux'!K56="H","Histoire",IF('EDT-2niveaux'!K56="Geo","Géographie",IF('EDT-2niveaux'!K56="EMC","Enseig. mor. et civ.",IF('EDT-2niveaux'!K56="EPS","Educ. phys. et sportive",IF('EDT-2niveaux'!K56="EM","Educ. musicale",IF('EDT-2niveaux'!K56="AP","Arts plastiques",IF('EDT-2niveaux'!K56="HDA","Hist. des arts",IF('EDT-2niveaux'!K56="QM","Questionner le monde",IF('EDT-2niveaux'!K56="LV","Langue vivante",IF('EDT-2niveaux'!K56="APC","APC",""))))))))))))))))))))))))))</f>
        <v/>
      </c>
      <c r="AE52" s="49" t="str">
        <f t="shared" si="9"/>
        <v/>
      </c>
    </row>
    <row r="53" spans="1:45" x14ac:dyDescent="0.3">
      <c r="A53" s="4" t="e">
        <f>IF('POUR COMMENCER'!$E$14&gt;=A52,A52+'POUR COMMENCER'!$H$29,"")</f>
        <v>#VALUE!</v>
      </c>
      <c r="B53" s="101">
        <f>'EDT-2niveaux'!B57</f>
        <v>0</v>
      </c>
      <c r="C53" s="14" t="str">
        <f>IF('EDT-2niveaux'!B57="O","FRANCAIS"&amp;CHAR(10)&amp;"Orthographe",IF('EDT-2niveaux'!B57="rec","RECREATION",IF('EDT-2niveaux'!B57="p","Pause méridienne",IF('EDT-2niveaux'!B57="G","FRANCAIS"&amp;CHAR(10)&amp;"Grammaire",IF('EDT-2niveaux'!B57="LC","FRANCAIS"&amp;CHAR(10)&amp;"Lect. et comp.de l'écrit",IF('EDT-2niveaux'!B57="M","MATHEMATIQUES",IF('EDT-2niveaux'!B57="CLA","FRANCAIS"&amp;CHAR(10)&amp;"Culture litt. et art.",IF('EDT-2niveaux'!B57="F","FRANCAIS",IF('EDT-2niveaux'!B57="E","FRANCAIS"&amp;CHAR(10)&amp;"Ecriture",IF('EDT-2niveaux'!B57="L","FRANCAIS"&amp;CHAR(10)&amp;"Lexique",IF('EDT-2niveaux'!B57="LO","FRANCAIS"&amp;CHAR(10)&amp;"Langage oral",IF('EDT-2niveaux'!B57="CM","MATHEMATIQUES"&amp;CHAR(10)&amp;"Calcul mental",IF('EDT-2niveaux'!B57="EG","MATHEMATIQUES"&amp;CHAR(10)&amp;"Espace et Géométrie",IF('EDT-2niveaux'!B57="NC","MATHEMATIQUES"&amp;CHAR(10)&amp;"Nombres et calculs",IF('EDT-2niveaux'!B57="GM","MATHEMATIQUES"&amp;CHAR(10)&amp;"Grand. et mes.",IF('EDT-2niveaux'!B57="S","Sciences et technologie",IF('EDT-2niveaux'!B57="H","Histoire",IF('EDT-2niveaux'!B57="Geo","Géographie",IF('EDT-2niveaux'!B57="EMC","Enseig. mor. et civ.",IF('EDT-2niveaux'!B57="EPS","Educ. phys. et sportive",IF('EDT-2niveaux'!B57="EM","Educ. musicale",IF('EDT-2niveaux'!B57="AP","Arts plastiques",IF('EDT-2niveaux'!B57="HDA","Hist. des arts",IF('EDT-2niveaux'!B57="QM","Questionner le monde",IF('EDT-2niveaux'!B57="LV","Langue vivante",IF('EDT-2niveaux'!B57="APC","APC",""))))))))))))))))))))))))))</f>
        <v/>
      </c>
      <c r="D53" s="14" t="str">
        <f t="shared" si="0"/>
        <v/>
      </c>
      <c r="E53" s="101">
        <f>'EDT-2niveaux'!C57</f>
        <v>0</v>
      </c>
      <c r="F53" s="14" t="str">
        <f>IF('EDT-2niveaux'!C57="O","FRANCAIS"&amp;CHAR(10)&amp;"Orthographe",IF('EDT-2niveaux'!C57="rec","RECREATION",IF('EDT-2niveaux'!C57="p","Pause méridienne",IF('EDT-2niveaux'!C57="G","FRANCAIS"&amp;CHAR(10)&amp;"Grammaire",IF('EDT-2niveaux'!C57="LC","FRANCAIS"&amp;CHAR(10)&amp;"Lect. et comp.de l'écrit",IF('EDT-2niveaux'!C57="M","MATHEMATIQUES",IF('EDT-2niveaux'!C57="CLA","FRANCAIS"&amp;CHAR(10)&amp;"Culture littéraire et artistiqueCulture litt. et art.",IF('EDT-2niveaux'!C57="F","FRANCAIS",IF('EDT-2niveaux'!C57="E","FRANCAIS"&amp;CHAR(10)&amp;"Ecriture",IF('EDT-2niveaux'!C57="L","FRANCAIS"&amp;CHAR(10)&amp;"Lexique",IF('EDT-2niveaux'!C57="LO","FRANCAIS"&amp;CHAR(10)&amp;"Langage oral",IF('EDT-2niveaux'!C57="CM","MATHEMATIQUES"&amp;CHAR(10)&amp;"Calcul mental",IF('EDT-2niveaux'!C57="EG","MATHEMATIQUES"&amp;CHAR(10)&amp;"Espace et Géométrie",IF('EDT-2niveaux'!C57="NC","MATHEMATIQUES"&amp;CHAR(10)&amp;"Nombres et calculs",IF('EDT-2niveaux'!C57="GM","MATHEMATIQUES"&amp;CHAR(10)&amp;"Grand. et mes.",IF('EDT-2niveaux'!C57="S","Sciences et technologie",IF('EDT-2niveaux'!C57="H","Histoire",IF('EDT-2niveaux'!C57="Geo","Géographie",IF('EDT-2niveaux'!C57="EMC","Enseig. mor. et civ.",IF('EDT-2niveaux'!C57="EPS","Educ. phys. et sportive",IF('EDT-2niveaux'!C57="EM","Educ. musicale",IF('EDT-2niveaux'!C57="AP","Arts plastiques",IF('EDT-2niveaux'!C57="HDA","Hist. des arts",IF('EDT-2niveaux'!C57="QM","Questionner le monde",IF('EDT-2niveaux'!C57="LV","Langue vivante",IF('EDT-2niveaux'!C57="APC","APC",""))))))))))))))))))))))))))</f>
        <v/>
      </c>
      <c r="G53" s="14" t="str">
        <f t="shared" si="1"/>
        <v/>
      </c>
      <c r="H53" s="101">
        <f>'EDT-2niveaux'!D57</f>
        <v>0</v>
      </c>
      <c r="I53" s="14" t="str">
        <f>IF('EDT-2niveaux'!D57="O","FRANCAIS"&amp;CHAR(10)&amp;"Orthographe",IF('EDT-2niveaux'!D57="rec","RECREATION",IF('EDT-2niveaux'!D57="p","Pause méridienne",IF('EDT-2niveaux'!D57="G","FRANCAIS"&amp;CHAR(10)&amp;"Grammaire",IF('EDT-2niveaux'!D57="LC","FRANCAIS"&amp;CHAR(10)&amp;"Lect. et comp.de l'écrit",IF('EDT-2niveaux'!D57="M","MATHEMATIQUES",IF('EDT-2niveaux'!D57="CLA","FRANCAIS"&amp;CHAR(10)&amp;"Culture litt. et art.",IF('EDT-2niveaux'!D57="F","FRANCAIS",IF('EDT-2niveaux'!D57="E","FRANCAIS"&amp;CHAR(10)&amp;"Ecriture",IF('EDT-2niveaux'!D57="L","FRANCAIS"&amp;CHAR(10)&amp;"Lexique",IF('EDT-2niveaux'!D57="LO","FRANCAIS"&amp;CHAR(10)&amp;"Langage oral",IF('EDT-2niveaux'!D57="CM","MATHEMATIQUES"&amp;CHAR(10)&amp;"Calcul mental",IF('EDT-2niveaux'!D57="EG","MATHEMATIQUES"&amp;CHAR(10)&amp;"Espace et Géométrie",IF('EDT-2niveaux'!D57="NC","MATHEMATIQUES"&amp;CHAR(10)&amp;"Nombres et calculs",IF('EDT-2niveaux'!D57="GM","MATHEMATIQUES"&amp;CHAR(10)&amp;"Grand. et mes.",IF('EDT-2niveaux'!D57="S","Sciences et technologie",IF('EDT-2niveaux'!D57="H","Histoire",IF('EDT-2niveaux'!D57="Geo","Géographie",IF('EDT-2niveaux'!D57="EMC","Enseig. mor. et civ.",IF('EDT-2niveaux'!D57="EPS","Educ. phys. et sportive",IF('EDT-2niveaux'!D57="EM","Educ. musicale",IF('EDT-2niveaux'!D57="AP","Arts plastiques",IF('EDT-2niveaux'!D57="HDA","Hist. des arts",IF('EDT-2niveaux'!D57="QM","Questionner le monde",IF('EDT-2niveaux'!D57="LV","Langue vivante",IF('EDT-2niveaux'!D57="APC","APC",""))))))))))))))))))))))))))</f>
        <v/>
      </c>
      <c r="J53" s="14" t="str">
        <f t="shared" si="2"/>
        <v/>
      </c>
      <c r="K53" s="101">
        <f>'EDT-2niveaux'!E57</f>
        <v>0</v>
      </c>
      <c r="L53" s="14" t="str">
        <f>IF('EDT-2niveaux'!E57="O","FRANCAIS"&amp;CHAR(10)&amp;"Orthographe",IF('EDT-2niveaux'!E57="rec","RECREATION",IF('EDT-2niveaux'!E57="p","Pause méridienne",IF('EDT-2niveaux'!E57="G","FRANCAIS"&amp;CHAR(10)&amp;"Grammaire",IF('EDT-2niveaux'!E57="LC","FRANCAIS"&amp;CHAR(10)&amp;"Lect. et comp.de l'écrit",IF('EDT-2niveaux'!E57="M","MATHEMATIQUES",IF('EDT-2niveaux'!E57="CLA","FRANCAIS"&amp;CHAR(10)&amp;"Culture litt. et art.",IF('EDT-2niveaux'!E57="F","FRANCAIS",IF('EDT-2niveaux'!E57="E","FRANCAIS"&amp;CHAR(10)&amp;"Ecriture",IF('EDT-2niveaux'!E57="L","FRANCAIS"&amp;CHAR(10)&amp;"Lexique",IF('EDT-2niveaux'!E57="LO","FRANCAIS"&amp;CHAR(10)&amp;"Langage oral",IF('EDT-2niveaux'!E57="CM","MATHEMATIQUES"&amp;CHAR(10)&amp;"Calcul mental",IF('EDT-2niveaux'!E57="EG","MATHEMATIQUES"&amp;CHAR(10)&amp;"Espace et Géométrie",IF('EDT-2niveaux'!E57="NC","MATHEMATIQUES"&amp;CHAR(10)&amp;"Nombres et calculs",IF('EDT-2niveaux'!E57="GM","MATHEMATIQUES"&amp;CHAR(10)&amp;"Grand. et mes.",IF('EDT-2niveaux'!E57="S","Sciences et technologie",IF('EDT-2niveaux'!E57="H","Histoire",IF('EDT-2niveaux'!E57="Geo","Géographie",IF('EDT-2niveaux'!E57="EMC","Enseig. mor. et civ.",IF('EDT-2niveaux'!E57="EPS","Educ. phys. et sportive",IF('EDT-2niveaux'!E57="EM","Educ. musicale",IF('EDT-2niveaux'!E57="AP","Arts plastiques",IF('EDT-2niveaux'!E57="HDA","Hist. des arts",IF('EDT-2niveaux'!E57="QM","Questionner le monde",IF('EDT-2niveaux'!E57="LV","Langue vivante",IF('EDT-2niveaux'!E57="APC","APC",""))))))))))))))))))))))))))</f>
        <v/>
      </c>
      <c r="M53" s="14" t="str">
        <f t="shared" si="3"/>
        <v/>
      </c>
      <c r="N53" s="101">
        <f>'EDT-2niveaux'!F57</f>
        <v>0</v>
      </c>
      <c r="O53" s="14" t="str">
        <f>IF('EDT-2niveaux'!F57="O","FRANCAIS"&amp;CHAR(10)&amp;"Orthographe",IF('EDT-2niveaux'!F57="rec","RECREATION",IF('EDT-2niveaux'!F57="p","Pause méridienne",IF('EDT-2niveaux'!F57="G","FRANCAIS"&amp;CHAR(10)&amp;"Grammaire",IF('EDT-2niveaux'!F57="LC","FRANCAIS"&amp;CHAR(10)&amp;"Lect. et comp.de l'écrit",IF('EDT-2niveaux'!F57="M","MATHEMATIQUES",IF('EDT-2niveaux'!F57="CLA","FRANCAIS"&amp;CHAR(10)&amp;"Culture litt. et art.",IF('EDT-2niveaux'!F57="F","FRANCAIS",IF('EDT-2niveaux'!F57="E","FRANCAIS"&amp;CHAR(10)&amp;"Ecriture",IF('EDT-2niveaux'!F57="L","FRANCAIS"&amp;CHAR(10)&amp;"Lexique",IF('EDT-2niveaux'!F57="LO","FRANCAIS"&amp;CHAR(10)&amp;"Langage oral",IF('EDT-2niveaux'!F57="CM","MATHEMATIQUES"&amp;CHAR(10)&amp;"Calcul mental",IF('EDT-2niveaux'!F57="EG","MATHEMATIQUES"&amp;CHAR(10)&amp;"Espace et Géométrie",IF('EDT-2niveaux'!F57="NC","MATHEMATIQUES"&amp;CHAR(10)&amp;"Nombres et calculs",IF('EDT-2niveaux'!F57="GM","MATHEMATIQUES"&amp;CHAR(10)&amp;"Grand. et mes.",IF('EDT-2niveaux'!F57="S","Sciences et technologie",IF('EDT-2niveaux'!F57="H","Histoire",IF('EDT-2niveaux'!F57="Geo","Géographie",IF('EDT-2niveaux'!F57="EMC","Enseig. mor. et civ.",IF('EDT-2niveaux'!F57="EPS","Educ. phys. et sportive",IF('EDT-2niveaux'!F57="EM","Educ. musicale",IF('EDT-2niveaux'!F57="AP","Arts plastiques",IF('EDT-2niveaux'!F57="HDA","Hist. des arts",IF('EDT-2niveaux'!F57="QM","Questionner le monde",IF('EDT-2niveaux'!F57="LV","Langue vivante",IF('EDT-2niveaux'!F57="APC","APC",""))))))))))))))))))))))))))</f>
        <v/>
      </c>
      <c r="P53" s="14" t="str">
        <f t="shared" si="4"/>
        <v/>
      </c>
      <c r="Q53" s="101">
        <f>'EDT-2niveaux'!G57</f>
        <v>0</v>
      </c>
      <c r="R53" s="14" t="str">
        <f>IF('EDT-2niveaux'!G57="O","FRANCAIS"&amp;CHAR(10)&amp;"Orthographe",IF('EDT-2niveaux'!G57="rec","RECREATION",IF('EDT-2niveaux'!G57="p","Pause méridienne",IF('EDT-2niveaux'!G57="G","FRANCAIS"&amp;CHAR(10)&amp;"Grammaire",IF('EDT-2niveaux'!G57="LC","FRANCAIS"&amp;CHAR(10)&amp;"Lect. et comp.de l'écrit",IF('EDT-2niveaux'!G57="M","MATHEMATIQUES",IF('EDT-2niveaux'!G57="CLA","FRANCAIS"&amp;CHAR(10)&amp;"Culture litt. et art.",IF('EDT-2niveaux'!G57="F","FRANCAIS",IF('EDT-2niveaux'!G57="E","FRANCAIS"&amp;CHAR(10)&amp;"Ecriture",IF('EDT-2niveaux'!G57="L","FRANCAIS"&amp;CHAR(10)&amp;"Lexique",IF('EDT-2niveaux'!G57="LO","FRANCAIS"&amp;CHAR(10)&amp;"Langage oral",IF('EDT-2niveaux'!G57="CM","MATHEMATIQUES"&amp;CHAR(10)&amp;"Calcul mental",IF('EDT-2niveaux'!G57="EG","MATHEMATIQUES"&amp;CHAR(10)&amp;"Espace et Géométrie",IF('EDT-2niveaux'!G57="NC","MATHEMATIQUES"&amp;CHAR(10)&amp;"Nombres et calculs",IF('EDT-2niveaux'!G57="GM","MATHEMATIQUES"&amp;CHAR(10)&amp;"Grand. et mes.",IF('EDT-2niveaux'!G57="S","Sciences et technologie",IF('EDT-2niveaux'!G57="H","Histoire",IF('EDT-2niveaux'!G57="Geo","Géographie",IF('EDT-2niveaux'!G57="EMC","Enseig. mor. et civ.",IF('EDT-2niveaux'!G57="EPS","Educ. phys. et sportive",IF('EDT-2niveaux'!G57="EM","Educ. musicale",IF('EDT-2niveaux'!G57="AP","Arts plastiques",IF('EDT-2niveaux'!G57="HDA","Hist. des arts",IF('EDT-2niveaux'!G57="QM","Questionner le monde",IF('EDT-2niveaux'!G57="LV","Langue vivante",IF('EDT-2niveaux'!G57="APC","APC",""))))))))))))))))))))))))))</f>
        <v/>
      </c>
      <c r="S53" s="148" t="str">
        <f t="shared" si="5"/>
        <v/>
      </c>
      <c r="T53" s="101">
        <f>'EDT-2niveaux'!H57</f>
        <v>0</v>
      </c>
      <c r="U53" s="14" t="str">
        <f>IF('EDT-2niveaux'!H57="O","FRANCAIS"&amp;CHAR(10)&amp;"Orthographe",IF('EDT-2niveaux'!H57="rec","RECREATION",IF('EDT-2niveaux'!H57="p","Pause méridienne",IF('EDT-2niveaux'!H57="G","FRANCAIS"&amp;CHAR(10)&amp;"Grammaire",IF('EDT-2niveaux'!H57="LC","FRANCAIS"&amp;CHAR(10)&amp;"Lect. et comp.de l'écrit",IF('EDT-2niveaux'!H57="M","MATHEMATIQUES",IF('EDT-2niveaux'!H57="CLA","FRANCAIS"&amp;CHAR(10)&amp;"Culture litt. et art.",IF('EDT-2niveaux'!H57="F","FRANCAIS",IF('EDT-2niveaux'!H57="E","FRANCAIS"&amp;CHAR(10)&amp;"Ecriture",IF('EDT-2niveaux'!H57="L","FRANCAIS"&amp;CHAR(10)&amp;"Lexique",IF('EDT-2niveaux'!H57="LO","FRANCAIS"&amp;CHAR(10)&amp;"Langage oral",IF('EDT-2niveaux'!H57="CM","MATHEMATIQUES"&amp;CHAR(10)&amp;"Calcul mental",IF('EDT-2niveaux'!H57="EG","MATHEMATIQUES"&amp;CHAR(10)&amp;"Espace et Géométrie",IF('EDT-2niveaux'!H57="NC","MATHEMATIQUES"&amp;CHAR(10)&amp;"Nombres et calculs",IF('EDT-2niveaux'!H57="GM","MATHEMATIQUES"&amp;CHAR(10)&amp;"Grand. et mes.",IF('EDT-2niveaux'!H57="S","Sciences et technologie",IF('EDT-2niveaux'!H57="H","Histoire",IF('EDT-2niveaux'!H57="Geo","Géographie",IF('EDT-2niveaux'!H57="EMC","Enseig. mor. et civ.",IF('EDT-2niveaux'!H57="EPS","Educ. phys. et sportive",IF('EDT-2niveaux'!H57="EM","Educ. musicale",IF('EDT-2niveaux'!H57="AP","Arts plastiques",IF('EDT-2niveaux'!H57="HDA","Hist. des arts",IF('EDT-2niveaux'!H57="QM","Questionner le monde",IF('EDT-2niveaux'!H57="LV","Langue vivante",IF('EDT-2niveaux'!H57="APC","APC",""))))))))))))))))))))))))))</f>
        <v/>
      </c>
      <c r="V53" s="14" t="str">
        <f t="shared" si="6"/>
        <v/>
      </c>
      <c r="W53" s="101">
        <f>'EDT-2niveaux'!I57</f>
        <v>0</v>
      </c>
      <c r="X53" s="14" t="str">
        <f>IF('EDT-2niveaux'!I57="O","FRANCAIS"&amp;CHAR(10)&amp;"Orthographe",IF('EDT-2niveaux'!I57="rec","RECREATION",IF('EDT-2niveaux'!I57="p","Pause méridienne",IF('EDT-2niveaux'!I57="G","FRANCAIS"&amp;CHAR(10)&amp;"Grammaire",IF('EDT-2niveaux'!I57="LC","FRANCAIS"&amp;CHAR(10)&amp;"Lect. et comp.de l'écrit",IF('EDT-2niveaux'!I57="M","MATHEMATIQUES",IF('EDT-2niveaux'!I57="CLA","FRANCAIS"&amp;CHAR(10)&amp;"Culture litt. et art.",IF('EDT-2niveaux'!I57="F","FRANCAIS",IF('EDT-2niveaux'!I57="E","FRANCAIS"&amp;CHAR(10)&amp;"Ecriture",IF('EDT-2niveaux'!I57="L","FRANCAIS"&amp;CHAR(10)&amp;"Lexique",IF('EDT-2niveaux'!I57="LO","FRANCAIS"&amp;CHAR(10)&amp;"Langage oral",IF('EDT-2niveaux'!I57="CM","MATHEMATIQUES"&amp;CHAR(10)&amp;"Calcul mental",IF('EDT-2niveaux'!I57="EG","MATHEMATIQUES"&amp;CHAR(10)&amp;"Espace et Géométrie",IF('EDT-2niveaux'!I57="NC","MATHEMATIQUES"&amp;CHAR(10)&amp;"Nombres et calculs",IF('EDT-2niveaux'!I57="GM","MATHEMATIQUES"&amp;CHAR(10)&amp;"Grand. et mes.",IF('EDT-2niveaux'!I57="S","Sciences et technologie",IF('EDT-2niveaux'!I57="H","Histoire",IF('EDT-2niveaux'!I57="Geo","Géographie",IF('EDT-2niveaux'!I57="EMC","Enseig. mor. et civ.",IF('EDT-2niveaux'!I57="EPS","Educ. phys. et sportive",IF('EDT-2niveaux'!I57="EM","Educ. musicale",IF('EDT-2niveaux'!I57="AP","Arts plastiques",IF('EDT-2niveaux'!I57="HDA","Hist. des arts",IF('EDT-2niveaux'!I57="QM","Questionner le monde",IF('EDT-2niveaux'!I57="LV","Langue vivante",IF('EDT-2niveaux'!I57="APC","APC",""))))))))))))))))))))))))))</f>
        <v/>
      </c>
      <c r="Y53" s="14" t="str">
        <f t="shared" si="7"/>
        <v/>
      </c>
      <c r="Z53" s="101">
        <f>'EDT-2niveaux'!J57</f>
        <v>0</v>
      </c>
      <c r="AA53" s="14" t="str">
        <f>IF('EDT-2niveaux'!J57="O","FRANCAIS"&amp;CHAR(10)&amp;"Orthographe",IF('EDT-2niveaux'!J57="rec","RECREATION",IF('EDT-2niveaux'!J57="p","Pause méridienne",IF('EDT-2niveaux'!J57="G","FRANCAIS"&amp;CHAR(10)&amp;"Grammaire",IF('EDT-2niveaux'!J57="LC","FRANCAIS"&amp;CHAR(10)&amp;"Lect. et comp.de l'écrit",IF('EDT-2niveaux'!J57="M","MATHEMATIQUES",IF('EDT-2niveaux'!J57="CLA","FRANCAIS"&amp;CHAR(10)&amp;"Culture littéraire et artistiqueCulture litt. et art.",IF('EDT-2niveaux'!J57="F","FRANCAIS",IF('EDT-2niveaux'!J57="E","FRANCAIS"&amp;CHAR(10)&amp;"Ecriture",IF('EDT-2niveaux'!J57="L","FRANCAIS"&amp;CHAR(10)&amp;"Lexique",IF('EDT-2niveaux'!J57="LO","FRANCAIS"&amp;CHAR(10)&amp;"Langage oral",IF('EDT-2niveaux'!J57="CM","MATHEMATIQUES"&amp;CHAR(10)&amp;"Calcul mental",IF('EDT-2niveaux'!J57="EG","MATHEMATIQUES"&amp;CHAR(10)&amp;"Espace et Géométrie",IF('EDT-2niveaux'!J57="NC","MATHEMATIQUES"&amp;CHAR(10)&amp;"Nombres et calculs",IF('EDT-2niveaux'!J57="GM","MATHEMATIQUES"&amp;CHAR(10)&amp;"Grand. et mes.",IF('EDT-2niveaux'!J57="S","Sciences et technologie",IF('EDT-2niveaux'!J57="H","Histoire",IF('EDT-2niveaux'!J57="Geo","Géographie",IF('EDT-2niveaux'!J57="EMC","Enseig. mor. et civ.",IF('EDT-2niveaux'!J57="EPS","Educ. phys. et sportive",IF('EDT-2niveaux'!J57="EM","Educ. musicale",IF('EDT-2niveaux'!J57="AP","Arts plastiques",IF('EDT-2niveaux'!J57="HDA","Hist. des arts",IF('EDT-2niveaux'!J57="QM","Questionner le monde",IF('EDT-2niveaux'!J57="LV","Langue vivante",IF('EDT-2niveaux'!J57="APC","APC",""))))))))))))))))))))))))))</f>
        <v/>
      </c>
      <c r="AB53" s="49" t="str">
        <f t="shared" si="8"/>
        <v/>
      </c>
      <c r="AC53" s="101">
        <f>'EDT-2niveaux'!K57</f>
        <v>0</v>
      </c>
      <c r="AD53" s="14" t="str">
        <f>IF('EDT-2niveaux'!K57="O","FRANCAIS"&amp;CHAR(10)&amp;"Orthographe",IF('EDT-2niveaux'!K57="rec","RECREATION",IF('EDT-2niveaux'!K57="p","Pause méridienne",IF('EDT-2niveaux'!K57="G","FRANCAIS"&amp;CHAR(10)&amp;"Grammaire",IF('EDT-2niveaux'!K57="LC","FRANCAIS"&amp;CHAR(10)&amp;"Lect. et comp.de l'écrit",IF('EDT-2niveaux'!K57="M","MATHEMATIQUES",IF('EDT-2niveaux'!K57="CLA","FRANCAIS"&amp;CHAR(10)&amp;"Culture litt. et art.",IF('EDT-2niveaux'!K57="F","FRANCAIS",IF('EDT-2niveaux'!K57="E","FRANCAIS"&amp;CHAR(10)&amp;"Ecriture",IF('EDT-2niveaux'!K57="L","FRANCAIS"&amp;CHAR(10)&amp;"Lexique",IF('EDT-2niveaux'!K57="LO","FRANCAIS"&amp;CHAR(10)&amp;"Langage oral",IF('EDT-2niveaux'!K57="CM","MATHEMATIQUES"&amp;CHAR(10)&amp;"Calcul mental",IF('EDT-2niveaux'!K57="EG","MATHEMATIQUES"&amp;CHAR(10)&amp;"Espace et Géométrie",IF('EDT-2niveaux'!K57="NC","MATHEMATIQUES"&amp;CHAR(10)&amp;"Nombres et calculs",IF('EDT-2niveaux'!K57="GM","MATHEMATIQUES"&amp;CHAR(10)&amp;"Grand. et mes.",IF('EDT-2niveaux'!K57="S","Sciences et technologie",IF('EDT-2niveaux'!K57="H","Histoire",IF('EDT-2niveaux'!K57="Geo","Géographie",IF('EDT-2niveaux'!K57="EMC","Enseig. mor. et civ.",IF('EDT-2niveaux'!K57="EPS","Educ. phys. et sportive",IF('EDT-2niveaux'!K57="EM","Educ. musicale",IF('EDT-2niveaux'!K57="AP","Arts plastiques",IF('EDT-2niveaux'!K57="HDA","Hist. des arts",IF('EDT-2niveaux'!K57="QM","Questionner le monde",IF('EDT-2niveaux'!K57="LV","Langue vivante",IF('EDT-2niveaux'!K57="APC","APC",""))))))))))))))))))))))))))</f>
        <v/>
      </c>
      <c r="AE53" s="49" t="str">
        <f t="shared" si="9"/>
        <v/>
      </c>
    </row>
    <row r="54" spans="1:45" x14ac:dyDescent="0.3">
      <c r="A54" s="4" t="e">
        <f>IF('POUR COMMENCER'!$E$14&gt;=A53,A53+'POUR COMMENCER'!$H$29,"")</f>
        <v>#VALUE!</v>
      </c>
      <c r="B54" s="101">
        <f>'EDT-2niveaux'!B58</f>
        <v>0</v>
      </c>
      <c r="C54" s="14" t="str">
        <f>IF('EDT-2niveaux'!B58="O","FRANCAIS"&amp;CHAR(10)&amp;"Orthographe",IF('EDT-2niveaux'!B58="rec","RECREATION",IF('EDT-2niveaux'!B58="p","Pause méridienne",IF('EDT-2niveaux'!B58="G","FRANCAIS"&amp;CHAR(10)&amp;"Grammaire",IF('EDT-2niveaux'!B58="LC","FRANCAIS"&amp;CHAR(10)&amp;"Lect. et comp.de l'écrit",IF('EDT-2niveaux'!B58="M","MATHEMATIQUES",IF('EDT-2niveaux'!B58="CLA","FRANCAIS"&amp;CHAR(10)&amp;"Culture litt. et art.",IF('EDT-2niveaux'!B58="F","FRANCAIS",IF('EDT-2niveaux'!B58="E","FRANCAIS"&amp;CHAR(10)&amp;"Ecriture",IF('EDT-2niveaux'!B58="L","FRANCAIS"&amp;CHAR(10)&amp;"Lexique",IF('EDT-2niveaux'!B58="LO","FRANCAIS"&amp;CHAR(10)&amp;"Langage oral",IF('EDT-2niveaux'!B58="CM","MATHEMATIQUES"&amp;CHAR(10)&amp;"Calcul mental",IF('EDT-2niveaux'!B58="EG","MATHEMATIQUES"&amp;CHAR(10)&amp;"Espace et Géométrie",IF('EDT-2niveaux'!B58="NC","MATHEMATIQUES"&amp;CHAR(10)&amp;"Nombres et calculs",IF('EDT-2niveaux'!B58="GM","MATHEMATIQUES"&amp;CHAR(10)&amp;"Grand. et mes.",IF('EDT-2niveaux'!B58="S","Sciences et technologie",IF('EDT-2niveaux'!B58="H","Histoire",IF('EDT-2niveaux'!B58="Geo","Géographie",IF('EDT-2niveaux'!B58="EMC","Enseig. mor. et civ.",IF('EDT-2niveaux'!B58="EPS","Educ. phys. et sportive",IF('EDT-2niveaux'!B58="EM","Educ. musicale",IF('EDT-2niveaux'!B58="AP","Arts plastiques",IF('EDT-2niveaux'!B58="HDA","Hist. des arts",IF('EDT-2niveaux'!B58="QM","Questionner le monde",IF('EDT-2niveaux'!B58="LV","Langue vivante",IF('EDT-2niveaux'!B58="APC","APC",""))))))))))))))))))))))))))</f>
        <v/>
      </c>
      <c r="D54" s="14" t="str">
        <f t="shared" si="0"/>
        <v/>
      </c>
      <c r="E54" s="101">
        <f>'EDT-2niveaux'!C58</f>
        <v>0</v>
      </c>
      <c r="F54" s="14" t="str">
        <f>IF('EDT-2niveaux'!C58="O","FRANCAIS"&amp;CHAR(10)&amp;"Orthographe",IF('EDT-2niveaux'!C58="rec","RECREATION",IF('EDT-2niveaux'!C58="p","Pause méridienne",IF('EDT-2niveaux'!C58="G","FRANCAIS"&amp;CHAR(10)&amp;"Grammaire",IF('EDT-2niveaux'!C58="LC","FRANCAIS"&amp;CHAR(10)&amp;"Lect. et comp.de l'écrit",IF('EDT-2niveaux'!C58="M","MATHEMATIQUES",IF('EDT-2niveaux'!C58="CLA","FRANCAIS"&amp;CHAR(10)&amp;"Culture littéraire et artistiqueCulture litt. et art.",IF('EDT-2niveaux'!C58="F","FRANCAIS",IF('EDT-2niveaux'!C58="E","FRANCAIS"&amp;CHAR(10)&amp;"Ecriture",IF('EDT-2niveaux'!C58="L","FRANCAIS"&amp;CHAR(10)&amp;"Lexique",IF('EDT-2niveaux'!C58="LO","FRANCAIS"&amp;CHAR(10)&amp;"Langage oral",IF('EDT-2niveaux'!C58="CM","MATHEMATIQUES"&amp;CHAR(10)&amp;"Calcul mental",IF('EDT-2niveaux'!C58="EG","MATHEMATIQUES"&amp;CHAR(10)&amp;"Espace et Géométrie",IF('EDT-2niveaux'!C58="NC","MATHEMATIQUES"&amp;CHAR(10)&amp;"Nombres et calculs",IF('EDT-2niveaux'!C58="GM","MATHEMATIQUES"&amp;CHAR(10)&amp;"Grand. et mes.",IF('EDT-2niveaux'!C58="S","Sciences et technologie",IF('EDT-2niveaux'!C58="H","Histoire",IF('EDT-2niveaux'!C58="Geo","Géographie",IF('EDT-2niveaux'!C58="EMC","Enseig. mor. et civ.",IF('EDT-2niveaux'!C58="EPS","Educ. phys. et sportive",IF('EDT-2niveaux'!C58="EM","Educ. musicale",IF('EDT-2niveaux'!C58="AP","Arts plastiques",IF('EDT-2niveaux'!C58="HDA","Hist. des arts",IF('EDT-2niveaux'!C58="QM","Questionner le monde",IF('EDT-2niveaux'!C58="LV","Langue vivante",IF('EDT-2niveaux'!C58="APC","APC",""))))))))))))))))))))))))))</f>
        <v/>
      </c>
      <c r="G54" s="14" t="str">
        <f t="shared" si="1"/>
        <v/>
      </c>
      <c r="H54" s="101">
        <f>'EDT-2niveaux'!D58</f>
        <v>0</v>
      </c>
      <c r="I54" s="14" t="str">
        <f>IF('EDT-2niveaux'!D58="O","FRANCAIS"&amp;CHAR(10)&amp;"Orthographe",IF('EDT-2niveaux'!D58="rec","RECREATION",IF('EDT-2niveaux'!D58="p","Pause méridienne",IF('EDT-2niveaux'!D58="G","FRANCAIS"&amp;CHAR(10)&amp;"Grammaire",IF('EDT-2niveaux'!D58="LC","FRANCAIS"&amp;CHAR(10)&amp;"Lect. et comp.de l'écrit",IF('EDT-2niveaux'!D58="M","MATHEMATIQUES",IF('EDT-2niveaux'!D58="CLA","FRANCAIS"&amp;CHAR(10)&amp;"Culture litt. et art.",IF('EDT-2niveaux'!D58="F","FRANCAIS",IF('EDT-2niveaux'!D58="E","FRANCAIS"&amp;CHAR(10)&amp;"Ecriture",IF('EDT-2niveaux'!D58="L","FRANCAIS"&amp;CHAR(10)&amp;"Lexique",IF('EDT-2niveaux'!D58="LO","FRANCAIS"&amp;CHAR(10)&amp;"Langage oral",IF('EDT-2niveaux'!D58="CM","MATHEMATIQUES"&amp;CHAR(10)&amp;"Calcul mental",IF('EDT-2niveaux'!D58="EG","MATHEMATIQUES"&amp;CHAR(10)&amp;"Espace et Géométrie",IF('EDT-2niveaux'!D58="NC","MATHEMATIQUES"&amp;CHAR(10)&amp;"Nombres et calculs",IF('EDT-2niveaux'!D58="GM","MATHEMATIQUES"&amp;CHAR(10)&amp;"Grand. et mes.",IF('EDT-2niveaux'!D58="S","Sciences et technologie",IF('EDT-2niveaux'!D58="H","Histoire",IF('EDT-2niveaux'!D58="Geo","Géographie",IF('EDT-2niveaux'!D58="EMC","Enseig. mor. et civ.",IF('EDT-2niveaux'!D58="EPS","Educ. phys. et sportive",IF('EDT-2niveaux'!D58="EM","Educ. musicale",IF('EDT-2niveaux'!D58="AP","Arts plastiques",IF('EDT-2niveaux'!D58="HDA","Hist. des arts",IF('EDT-2niveaux'!D58="QM","Questionner le monde",IF('EDT-2niveaux'!D58="LV","Langue vivante",IF('EDT-2niveaux'!D58="APC","APC",""))))))))))))))))))))))))))</f>
        <v/>
      </c>
      <c r="J54" s="14" t="str">
        <f t="shared" si="2"/>
        <v/>
      </c>
      <c r="K54" s="101">
        <f>'EDT-2niveaux'!E58</f>
        <v>0</v>
      </c>
      <c r="L54" s="14" t="str">
        <f>IF('EDT-2niveaux'!E58="O","FRANCAIS"&amp;CHAR(10)&amp;"Orthographe",IF('EDT-2niveaux'!E58="rec","RECREATION",IF('EDT-2niveaux'!E58="p","Pause méridienne",IF('EDT-2niveaux'!E58="G","FRANCAIS"&amp;CHAR(10)&amp;"Grammaire",IF('EDT-2niveaux'!E58="LC","FRANCAIS"&amp;CHAR(10)&amp;"Lect. et comp.de l'écrit",IF('EDT-2niveaux'!E58="M","MATHEMATIQUES",IF('EDT-2niveaux'!E58="CLA","FRANCAIS"&amp;CHAR(10)&amp;"Culture litt. et art.",IF('EDT-2niveaux'!E58="F","FRANCAIS",IF('EDT-2niveaux'!E58="E","FRANCAIS"&amp;CHAR(10)&amp;"Ecriture",IF('EDT-2niveaux'!E58="L","FRANCAIS"&amp;CHAR(10)&amp;"Lexique",IF('EDT-2niveaux'!E58="LO","FRANCAIS"&amp;CHAR(10)&amp;"Langage oral",IF('EDT-2niveaux'!E58="CM","MATHEMATIQUES"&amp;CHAR(10)&amp;"Calcul mental",IF('EDT-2niveaux'!E58="EG","MATHEMATIQUES"&amp;CHAR(10)&amp;"Espace et Géométrie",IF('EDT-2niveaux'!E58="NC","MATHEMATIQUES"&amp;CHAR(10)&amp;"Nombres et calculs",IF('EDT-2niveaux'!E58="GM","MATHEMATIQUES"&amp;CHAR(10)&amp;"Grand. et mes.",IF('EDT-2niveaux'!E58="S","Sciences et technologie",IF('EDT-2niveaux'!E58="H","Histoire",IF('EDT-2niveaux'!E58="Geo","Géographie",IF('EDT-2niveaux'!E58="EMC","Enseig. mor. et civ.",IF('EDT-2niveaux'!E58="EPS","Educ. phys. et sportive",IF('EDT-2niveaux'!E58="EM","Educ. musicale",IF('EDT-2niveaux'!E58="AP","Arts plastiques",IF('EDT-2niveaux'!E58="HDA","Hist. des arts",IF('EDT-2niveaux'!E58="QM","Questionner le monde",IF('EDT-2niveaux'!E58="LV","Langue vivante",IF('EDT-2niveaux'!E58="APC","APC",""))))))))))))))))))))))))))</f>
        <v/>
      </c>
      <c r="M54" s="14" t="str">
        <f t="shared" si="3"/>
        <v/>
      </c>
      <c r="N54" s="101">
        <f>'EDT-2niveaux'!F58</f>
        <v>0</v>
      </c>
      <c r="O54" s="14" t="str">
        <f>IF('EDT-2niveaux'!F58="O","FRANCAIS"&amp;CHAR(10)&amp;"Orthographe",IF('EDT-2niveaux'!F58="rec","RECREATION",IF('EDT-2niveaux'!F58="p","Pause méridienne",IF('EDT-2niveaux'!F58="G","FRANCAIS"&amp;CHAR(10)&amp;"Grammaire",IF('EDT-2niveaux'!F58="LC","FRANCAIS"&amp;CHAR(10)&amp;"Lect. et comp.de l'écrit",IF('EDT-2niveaux'!F58="M","MATHEMATIQUES",IF('EDT-2niveaux'!F58="CLA","FRANCAIS"&amp;CHAR(10)&amp;"Culture litt. et art.",IF('EDT-2niveaux'!F58="F","FRANCAIS",IF('EDT-2niveaux'!F58="E","FRANCAIS"&amp;CHAR(10)&amp;"Ecriture",IF('EDT-2niveaux'!F58="L","FRANCAIS"&amp;CHAR(10)&amp;"Lexique",IF('EDT-2niveaux'!F58="LO","FRANCAIS"&amp;CHAR(10)&amp;"Langage oral",IF('EDT-2niveaux'!F58="CM","MATHEMATIQUES"&amp;CHAR(10)&amp;"Calcul mental",IF('EDT-2niveaux'!F58="EG","MATHEMATIQUES"&amp;CHAR(10)&amp;"Espace et Géométrie",IF('EDT-2niveaux'!F58="NC","MATHEMATIQUES"&amp;CHAR(10)&amp;"Nombres et calculs",IF('EDT-2niveaux'!F58="GM","MATHEMATIQUES"&amp;CHAR(10)&amp;"Grand. et mes.",IF('EDT-2niveaux'!F58="S","Sciences et technologie",IF('EDT-2niveaux'!F58="H","Histoire",IF('EDT-2niveaux'!F58="Geo","Géographie",IF('EDT-2niveaux'!F58="EMC","Enseig. mor. et civ.",IF('EDT-2niveaux'!F58="EPS","Educ. phys. et sportive",IF('EDT-2niveaux'!F58="EM","Educ. musicale",IF('EDT-2niveaux'!F58="AP","Arts plastiques",IF('EDT-2niveaux'!F58="HDA","Hist. des arts",IF('EDT-2niveaux'!F58="QM","Questionner le monde",IF('EDT-2niveaux'!F58="LV","Langue vivante",IF('EDT-2niveaux'!F58="APC","APC",""))))))))))))))))))))))))))</f>
        <v/>
      </c>
      <c r="P54" s="14" t="str">
        <f t="shared" si="4"/>
        <v/>
      </c>
      <c r="Q54" s="101">
        <f>'EDT-2niveaux'!G58</f>
        <v>0</v>
      </c>
      <c r="R54" s="14" t="str">
        <f>IF('EDT-2niveaux'!G58="O","FRANCAIS"&amp;CHAR(10)&amp;"Orthographe",IF('EDT-2niveaux'!G58="rec","RECREATION",IF('EDT-2niveaux'!G58="p","Pause méridienne",IF('EDT-2niveaux'!G58="G","FRANCAIS"&amp;CHAR(10)&amp;"Grammaire",IF('EDT-2niveaux'!G58="LC","FRANCAIS"&amp;CHAR(10)&amp;"Lect. et comp.de l'écrit",IF('EDT-2niveaux'!G58="M","MATHEMATIQUES",IF('EDT-2niveaux'!G58="CLA","FRANCAIS"&amp;CHAR(10)&amp;"Culture litt. et art.",IF('EDT-2niveaux'!G58="F","FRANCAIS",IF('EDT-2niveaux'!G58="E","FRANCAIS"&amp;CHAR(10)&amp;"Ecriture",IF('EDT-2niveaux'!G58="L","FRANCAIS"&amp;CHAR(10)&amp;"Lexique",IF('EDT-2niveaux'!G58="LO","FRANCAIS"&amp;CHAR(10)&amp;"Langage oral",IF('EDT-2niveaux'!G58="CM","MATHEMATIQUES"&amp;CHAR(10)&amp;"Calcul mental",IF('EDT-2niveaux'!G58="EG","MATHEMATIQUES"&amp;CHAR(10)&amp;"Espace et Géométrie",IF('EDT-2niveaux'!G58="NC","MATHEMATIQUES"&amp;CHAR(10)&amp;"Nombres et calculs",IF('EDT-2niveaux'!G58="GM","MATHEMATIQUES"&amp;CHAR(10)&amp;"Grand. et mes.",IF('EDT-2niveaux'!G58="S","Sciences et technologie",IF('EDT-2niveaux'!G58="H","Histoire",IF('EDT-2niveaux'!G58="Geo","Géographie",IF('EDT-2niveaux'!G58="EMC","Enseig. mor. et civ.",IF('EDT-2niveaux'!G58="EPS","Educ. phys. et sportive",IF('EDT-2niveaux'!G58="EM","Educ. musicale",IF('EDT-2niveaux'!G58="AP","Arts plastiques",IF('EDT-2niveaux'!G58="HDA","Hist. des arts",IF('EDT-2niveaux'!G58="QM","Questionner le monde",IF('EDT-2niveaux'!G58="LV","Langue vivante",IF('EDT-2niveaux'!G58="APC","APC",""))))))))))))))))))))))))))</f>
        <v/>
      </c>
      <c r="S54" s="148" t="str">
        <f t="shared" si="5"/>
        <v/>
      </c>
      <c r="T54" s="101">
        <f>'EDT-2niveaux'!H58</f>
        <v>0</v>
      </c>
      <c r="U54" s="14" t="str">
        <f>IF('EDT-2niveaux'!H58="O","FRANCAIS"&amp;CHAR(10)&amp;"Orthographe",IF('EDT-2niveaux'!H58="rec","RECREATION",IF('EDT-2niveaux'!H58="p","Pause méridienne",IF('EDT-2niveaux'!H58="G","FRANCAIS"&amp;CHAR(10)&amp;"Grammaire",IF('EDT-2niveaux'!H58="LC","FRANCAIS"&amp;CHAR(10)&amp;"Lect. et comp.de l'écrit",IF('EDT-2niveaux'!H58="M","MATHEMATIQUES",IF('EDT-2niveaux'!H58="CLA","FRANCAIS"&amp;CHAR(10)&amp;"Culture litt. et art.",IF('EDT-2niveaux'!H58="F","FRANCAIS",IF('EDT-2niveaux'!H58="E","FRANCAIS"&amp;CHAR(10)&amp;"Ecriture",IF('EDT-2niveaux'!H58="L","FRANCAIS"&amp;CHAR(10)&amp;"Lexique",IF('EDT-2niveaux'!H58="LO","FRANCAIS"&amp;CHAR(10)&amp;"Langage oral",IF('EDT-2niveaux'!H58="CM","MATHEMATIQUES"&amp;CHAR(10)&amp;"Calcul mental",IF('EDT-2niveaux'!H58="EG","MATHEMATIQUES"&amp;CHAR(10)&amp;"Espace et Géométrie",IF('EDT-2niveaux'!H58="NC","MATHEMATIQUES"&amp;CHAR(10)&amp;"Nombres et calculs",IF('EDT-2niveaux'!H58="GM","MATHEMATIQUES"&amp;CHAR(10)&amp;"Grand. et mes.",IF('EDT-2niveaux'!H58="S","Sciences et technologie",IF('EDT-2niveaux'!H58="H","Histoire",IF('EDT-2niveaux'!H58="Geo","Géographie",IF('EDT-2niveaux'!H58="EMC","Enseig. mor. et civ.",IF('EDT-2niveaux'!H58="EPS","Educ. phys. et sportive",IF('EDT-2niveaux'!H58="EM","Educ. musicale",IF('EDT-2niveaux'!H58="AP","Arts plastiques",IF('EDT-2niveaux'!H58="HDA","Hist. des arts",IF('EDT-2niveaux'!H58="QM","Questionner le monde",IF('EDT-2niveaux'!H58="LV","Langue vivante",IF('EDT-2niveaux'!H58="APC","APC",""))))))))))))))))))))))))))</f>
        <v/>
      </c>
      <c r="V54" s="14" t="str">
        <f t="shared" si="6"/>
        <v/>
      </c>
      <c r="W54" s="101">
        <f>'EDT-2niveaux'!I58</f>
        <v>0</v>
      </c>
      <c r="X54" s="14" t="str">
        <f>IF('EDT-2niveaux'!I58="O","FRANCAIS"&amp;CHAR(10)&amp;"Orthographe",IF('EDT-2niveaux'!I58="rec","RECREATION",IF('EDT-2niveaux'!I58="p","Pause méridienne",IF('EDT-2niveaux'!I58="G","FRANCAIS"&amp;CHAR(10)&amp;"Grammaire",IF('EDT-2niveaux'!I58="LC","FRANCAIS"&amp;CHAR(10)&amp;"Lect. et comp.de l'écrit",IF('EDT-2niveaux'!I58="M","MATHEMATIQUES",IF('EDT-2niveaux'!I58="CLA","FRANCAIS"&amp;CHAR(10)&amp;"Culture litt. et art.",IF('EDT-2niveaux'!I58="F","FRANCAIS",IF('EDT-2niveaux'!I58="E","FRANCAIS"&amp;CHAR(10)&amp;"Ecriture",IF('EDT-2niveaux'!I58="L","FRANCAIS"&amp;CHAR(10)&amp;"Lexique",IF('EDT-2niveaux'!I58="LO","FRANCAIS"&amp;CHAR(10)&amp;"Langage oral",IF('EDT-2niveaux'!I58="CM","MATHEMATIQUES"&amp;CHAR(10)&amp;"Calcul mental",IF('EDT-2niveaux'!I58="EG","MATHEMATIQUES"&amp;CHAR(10)&amp;"Espace et Géométrie",IF('EDT-2niveaux'!I58="NC","MATHEMATIQUES"&amp;CHAR(10)&amp;"Nombres et calculs",IF('EDT-2niveaux'!I58="GM","MATHEMATIQUES"&amp;CHAR(10)&amp;"Grand. et mes.",IF('EDT-2niveaux'!I58="S","Sciences et technologie",IF('EDT-2niveaux'!I58="H","Histoire",IF('EDT-2niveaux'!I58="Geo","Géographie",IF('EDT-2niveaux'!I58="EMC","Enseig. mor. et civ.",IF('EDT-2niveaux'!I58="EPS","Educ. phys. et sportive",IF('EDT-2niveaux'!I58="EM","Educ. musicale",IF('EDT-2niveaux'!I58="AP","Arts plastiques",IF('EDT-2niveaux'!I58="HDA","Hist. des arts",IF('EDT-2niveaux'!I58="QM","Questionner le monde",IF('EDT-2niveaux'!I58="LV","Langue vivante",IF('EDT-2niveaux'!I58="APC","APC",""))))))))))))))))))))))))))</f>
        <v/>
      </c>
      <c r="Y54" s="14" t="str">
        <f t="shared" si="7"/>
        <v/>
      </c>
      <c r="Z54" s="101">
        <f>'EDT-2niveaux'!J58</f>
        <v>0</v>
      </c>
      <c r="AA54" s="14" t="str">
        <f>IF('EDT-2niveaux'!J58="O","FRANCAIS"&amp;CHAR(10)&amp;"Orthographe",IF('EDT-2niveaux'!J58="rec","RECREATION",IF('EDT-2niveaux'!J58="p","Pause méridienne",IF('EDT-2niveaux'!J58="G","FRANCAIS"&amp;CHAR(10)&amp;"Grammaire",IF('EDT-2niveaux'!J58="LC","FRANCAIS"&amp;CHAR(10)&amp;"Lect. et comp.de l'écrit",IF('EDT-2niveaux'!J58="M","MATHEMATIQUES",IF('EDT-2niveaux'!J58="CLA","FRANCAIS"&amp;CHAR(10)&amp;"Culture littéraire et artistiqueCulture litt. et art.",IF('EDT-2niveaux'!J58="F","FRANCAIS",IF('EDT-2niveaux'!J58="E","FRANCAIS"&amp;CHAR(10)&amp;"Ecriture",IF('EDT-2niveaux'!J58="L","FRANCAIS"&amp;CHAR(10)&amp;"Lexique",IF('EDT-2niveaux'!J58="LO","FRANCAIS"&amp;CHAR(10)&amp;"Langage oral",IF('EDT-2niveaux'!J58="CM","MATHEMATIQUES"&amp;CHAR(10)&amp;"Calcul mental",IF('EDT-2niveaux'!J58="EG","MATHEMATIQUES"&amp;CHAR(10)&amp;"Espace et Géométrie",IF('EDT-2niveaux'!J58="NC","MATHEMATIQUES"&amp;CHAR(10)&amp;"Nombres et calculs",IF('EDT-2niveaux'!J58="GM","MATHEMATIQUES"&amp;CHAR(10)&amp;"Grand. et mes.",IF('EDT-2niveaux'!J58="S","Sciences et technologie",IF('EDT-2niveaux'!J58="H","Histoire",IF('EDT-2niveaux'!J58="Geo","Géographie",IF('EDT-2niveaux'!J58="EMC","Enseig. mor. et civ.",IF('EDT-2niveaux'!J58="EPS","Educ. phys. et sportive",IF('EDT-2niveaux'!J58="EM","Educ. musicale",IF('EDT-2niveaux'!J58="AP","Arts plastiques",IF('EDT-2niveaux'!J58="HDA","Hist. des arts",IF('EDT-2niveaux'!J58="QM","Questionner le monde",IF('EDT-2niveaux'!J58="LV","Langue vivante",IF('EDT-2niveaux'!J58="APC","APC",""))))))))))))))))))))))))))</f>
        <v/>
      </c>
      <c r="AB54" s="49" t="str">
        <f t="shared" si="8"/>
        <v/>
      </c>
      <c r="AC54" s="101">
        <f>'EDT-2niveaux'!K58</f>
        <v>0</v>
      </c>
      <c r="AD54" s="14" t="str">
        <f>IF('EDT-2niveaux'!K58="O","FRANCAIS"&amp;CHAR(10)&amp;"Orthographe",IF('EDT-2niveaux'!K58="rec","RECREATION",IF('EDT-2niveaux'!K58="p","Pause méridienne",IF('EDT-2niveaux'!K58="G","FRANCAIS"&amp;CHAR(10)&amp;"Grammaire",IF('EDT-2niveaux'!K58="LC","FRANCAIS"&amp;CHAR(10)&amp;"Lect. et comp.de l'écrit",IF('EDT-2niveaux'!K58="M","MATHEMATIQUES",IF('EDT-2niveaux'!K58="CLA","FRANCAIS"&amp;CHAR(10)&amp;"Culture litt. et art.",IF('EDT-2niveaux'!K58="F","FRANCAIS",IF('EDT-2niveaux'!K58="E","FRANCAIS"&amp;CHAR(10)&amp;"Ecriture",IF('EDT-2niveaux'!K58="L","FRANCAIS"&amp;CHAR(10)&amp;"Lexique",IF('EDT-2niveaux'!K58="LO","FRANCAIS"&amp;CHAR(10)&amp;"Langage oral",IF('EDT-2niveaux'!K58="CM","MATHEMATIQUES"&amp;CHAR(10)&amp;"Calcul mental",IF('EDT-2niveaux'!K58="EG","MATHEMATIQUES"&amp;CHAR(10)&amp;"Espace et Géométrie",IF('EDT-2niveaux'!K58="NC","MATHEMATIQUES"&amp;CHAR(10)&amp;"Nombres et calculs",IF('EDT-2niveaux'!K58="GM","MATHEMATIQUES"&amp;CHAR(10)&amp;"Grand. et mes.",IF('EDT-2niveaux'!K58="S","Sciences et technologie",IF('EDT-2niveaux'!K58="H","Histoire",IF('EDT-2niveaux'!K58="Geo","Géographie",IF('EDT-2niveaux'!K58="EMC","Enseig. mor. et civ.",IF('EDT-2niveaux'!K58="EPS","Educ. phys. et sportive",IF('EDT-2niveaux'!K58="EM","Educ. musicale",IF('EDT-2niveaux'!K58="AP","Arts plastiques",IF('EDT-2niveaux'!K58="HDA","Hist. des arts",IF('EDT-2niveaux'!K58="QM","Questionner le monde",IF('EDT-2niveaux'!K58="LV","Langue vivante",IF('EDT-2niveaux'!K58="APC","APC",""))))))))))))))))))))))))))</f>
        <v/>
      </c>
      <c r="AE54" s="49" t="str">
        <f t="shared" si="9"/>
        <v/>
      </c>
    </row>
    <row r="55" spans="1:45" x14ac:dyDescent="0.3">
      <c r="A55" s="4" t="e">
        <f>IF('POUR COMMENCER'!$E$14&gt;=A54,A54+'POUR COMMENCER'!$H$29,"")</f>
        <v>#VALUE!</v>
      </c>
      <c r="B55" s="101">
        <f>'EDT-2niveaux'!B59</f>
        <v>0</v>
      </c>
      <c r="C55" s="14" t="str">
        <f>IF('EDT-2niveaux'!B59="O","FRANCAIS"&amp;CHAR(10)&amp;"Orthographe",IF('EDT-2niveaux'!B59="rec","RECREATION",IF('EDT-2niveaux'!B59="p","Pause méridienne",IF('EDT-2niveaux'!B59="G","FRANCAIS"&amp;CHAR(10)&amp;"Grammaire",IF('EDT-2niveaux'!B59="LC","FRANCAIS"&amp;CHAR(10)&amp;"Lect. et comp.de l'écrit",IF('EDT-2niveaux'!B59="M","MATHEMATIQUES",IF('EDT-2niveaux'!B59="CLA","FRANCAIS"&amp;CHAR(10)&amp;"Culture litt. et art.",IF('EDT-2niveaux'!B59="F","FRANCAIS",IF('EDT-2niveaux'!B59="E","FRANCAIS"&amp;CHAR(10)&amp;"Ecriture",IF('EDT-2niveaux'!B59="L","FRANCAIS"&amp;CHAR(10)&amp;"Lexique",IF('EDT-2niveaux'!B59="LO","FRANCAIS"&amp;CHAR(10)&amp;"Langage oral",IF('EDT-2niveaux'!B59="CM","MATHEMATIQUES"&amp;CHAR(10)&amp;"Calcul mental",IF('EDT-2niveaux'!B59="EG","MATHEMATIQUES"&amp;CHAR(10)&amp;"Espace et Géométrie",IF('EDT-2niveaux'!B59="NC","MATHEMATIQUES"&amp;CHAR(10)&amp;"Nombres et calculs",IF('EDT-2niveaux'!B59="GM","MATHEMATIQUES"&amp;CHAR(10)&amp;"Grand. et mes.",IF('EDT-2niveaux'!B59="S","Sciences et technologie",IF('EDT-2niveaux'!B59="H","Histoire",IF('EDT-2niveaux'!B59="Geo","Géographie",IF('EDT-2niveaux'!B59="EMC","Enseig. mor. et civ.",IF('EDT-2niveaux'!B59="EPS","Educ. phys. et sportive",IF('EDT-2niveaux'!B59="EM","Educ. musicale",IF('EDT-2niveaux'!B59="AP","Arts plastiques",IF('EDT-2niveaux'!B59="HDA","Hist. des arts",IF('EDT-2niveaux'!B59="QM","Questionner le monde",IF('EDT-2niveaux'!B59="LV","Langue vivante",IF('EDT-2niveaux'!B59="APC","APC",""))))))))))))))))))))))))))</f>
        <v/>
      </c>
      <c r="D55" s="14" t="str">
        <f t="shared" si="0"/>
        <v/>
      </c>
      <c r="E55" s="101">
        <f>'EDT-2niveaux'!C59</f>
        <v>0</v>
      </c>
      <c r="F55" s="14" t="str">
        <f>IF('EDT-2niveaux'!C59="O","FRANCAIS"&amp;CHAR(10)&amp;"Orthographe",IF('EDT-2niveaux'!C59="rec","RECREATION",IF('EDT-2niveaux'!C59="p","Pause méridienne",IF('EDT-2niveaux'!C59="G","FRANCAIS"&amp;CHAR(10)&amp;"Grammaire",IF('EDT-2niveaux'!C59="LC","FRANCAIS"&amp;CHAR(10)&amp;"Lect. et comp.de l'écrit",IF('EDT-2niveaux'!C59="M","MATHEMATIQUES",IF('EDT-2niveaux'!C59="CLA","FRANCAIS"&amp;CHAR(10)&amp;"Culture littéraire et artistiqueCulture litt. et art.",IF('EDT-2niveaux'!C59="F","FRANCAIS",IF('EDT-2niveaux'!C59="E","FRANCAIS"&amp;CHAR(10)&amp;"Ecriture",IF('EDT-2niveaux'!C59="L","FRANCAIS"&amp;CHAR(10)&amp;"Lexique",IF('EDT-2niveaux'!C59="LO","FRANCAIS"&amp;CHAR(10)&amp;"Langage oral",IF('EDT-2niveaux'!C59="CM","MATHEMATIQUES"&amp;CHAR(10)&amp;"Calcul mental",IF('EDT-2niveaux'!C59="EG","MATHEMATIQUES"&amp;CHAR(10)&amp;"Espace et Géométrie",IF('EDT-2niveaux'!C59="NC","MATHEMATIQUES"&amp;CHAR(10)&amp;"Nombres et calculs",IF('EDT-2niveaux'!C59="GM","MATHEMATIQUES"&amp;CHAR(10)&amp;"Grand. et mes.",IF('EDT-2niveaux'!C59="S","Sciences et technologie",IF('EDT-2niveaux'!C59="H","Histoire",IF('EDT-2niveaux'!C59="Geo","Géographie",IF('EDT-2niveaux'!C59="EMC","Enseig. mor. et civ.",IF('EDT-2niveaux'!C59="EPS","Educ. phys. et sportive",IF('EDT-2niveaux'!C59="EM","Educ. musicale",IF('EDT-2niveaux'!C59="AP","Arts plastiques",IF('EDT-2niveaux'!C59="HDA","Hist. des arts",IF('EDT-2niveaux'!C59="QM","Questionner le monde",IF('EDT-2niveaux'!C59="LV","Langue vivante",IF('EDT-2niveaux'!C59="APC","APC",""))))))))))))))))))))))))))</f>
        <v/>
      </c>
      <c r="G55" s="14" t="str">
        <f t="shared" si="1"/>
        <v/>
      </c>
      <c r="H55" s="101">
        <f>'EDT-2niveaux'!D59</f>
        <v>0</v>
      </c>
      <c r="I55" s="14" t="str">
        <f>IF('EDT-2niveaux'!D59="O","FRANCAIS"&amp;CHAR(10)&amp;"Orthographe",IF('EDT-2niveaux'!D59="rec","RECREATION",IF('EDT-2niveaux'!D59="p","Pause méridienne",IF('EDT-2niveaux'!D59="G","FRANCAIS"&amp;CHAR(10)&amp;"Grammaire",IF('EDT-2niveaux'!D59="LC","FRANCAIS"&amp;CHAR(10)&amp;"Lect. et comp.de l'écrit",IF('EDT-2niveaux'!D59="M","MATHEMATIQUES",IF('EDT-2niveaux'!D59="CLA","FRANCAIS"&amp;CHAR(10)&amp;"Culture litt. et art.",IF('EDT-2niveaux'!D59="F","FRANCAIS",IF('EDT-2niveaux'!D59="E","FRANCAIS"&amp;CHAR(10)&amp;"Ecriture",IF('EDT-2niveaux'!D59="L","FRANCAIS"&amp;CHAR(10)&amp;"Lexique",IF('EDT-2niveaux'!D59="LO","FRANCAIS"&amp;CHAR(10)&amp;"Langage oral",IF('EDT-2niveaux'!D59="CM","MATHEMATIQUES"&amp;CHAR(10)&amp;"Calcul mental",IF('EDT-2niveaux'!D59="EG","MATHEMATIQUES"&amp;CHAR(10)&amp;"Espace et Géométrie",IF('EDT-2niveaux'!D59="NC","MATHEMATIQUES"&amp;CHAR(10)&amp;"Nombres et calculs",IF('EDT-2niveaux'!D59="GM","MATHEMATIQUES"&amp;CHAR(10)&amp;"Grand. et mes.",IF('EDT-2niveaux'!D59="S","Sciences et technologie",IF('EDT-2niveaux'!D59="H","Histoire",IF('EDT-2niveaux'!D59="Geo","Géographie",IF('EDT-2niveaux'!D59="EMC","Enseig. mor. et civ.",IF('EDT-2niveaux'!D59="EPS","Educ. phys. et sportive",IF('EDT-2niveaux'!D59="EM","Educ. musicale",IF('EDT-2niveaux'!D59="AP","Arts plastiques",IF('EDT-2niveaux'!D59="HDA","Hist. des arts",IF('EDT-2niveaux'!D59="QM","Questionner le monde",IF('EDT-2niveaux'!D59="LV","Langue vivante",IF('EDT-2niveaux'!D59="APC","APC",""))))))))))))))))))))))))))</f>
        <v/>
      </c>
      <c r="J55" s="14" t="str">
        <f t="shared" si="2"/>
        <v/>
      </c>
      <c r="K55" s="101">
        <f>'EDT-2niveaux'!E59</f>
        <v>0</v>
      </c>
      <c r="L55" s="14" t="str">
        <f>IF('EDT-2niveaux'!E59="O","FRANCAIS"&amp;CHAR(10)&amp;"Orthographe",IF('EDT-2niveaux'!E59="rec","RECREATION",IF('EDT-2niveaux'!E59="p","Pause méridienne",IF('EDT-2niveaux'!E59="G","FRANCAIS"&amp;CHAR(10)&amp;"Grammaire",IF('EDT-2niveaux'!E59="LC","FRANCAIS"&amp;CHAR(10)&amp;"Lect. et comp.de l'écrit",IF('EDT-2niveaux'!E59="M","MATHEMATIQUES",IF('EDT-2niveaux'!E59="CLA","FRANCAIS"&amp;CHAR(10)&amp;"Culture litt. et art.",IF('EDT-2niveaux'!E59="F","FRANCAIS",IF('EDT-2niveaux'!E59="E","FRANCAIS"&amp;CHAR(10)&amp;"Ecriture",IF('EDT-2niveaux'!E59="L","FRANCAIS"&amp;CHAR(10)&amp;"Lexique",IF('EDT-2niveaux'!E59="LO","FRANCAIS"&amp;CHAR(10)&amp;"Langage oral",IF('EDT-2niveaux'!E59="CM","MATHEMATIQUES"&amp;CHAR(10)&amp;"Calcul mental",IF('EDT-2niveaux'!E59="EG","MATHEMATIQUES"&amp;CHAR(10)&amp;"Espace et Géométrie",IF('EDT-2niveaux'!E59="NC","MATHEMATIQUES"&amp;CHAR(10)&amp;"Nombres et calculs",IF('EDT-2niveaux'!E59="GM","MATHEMATIQUES"&amp;CHAR(10)&amp;"Grand. et mes.",IF('EDT-2niveaux'!E59="S","Sciences et technologie",IF('EDT-2niveaux'!E59="H","Histoire",IF('EDT-2niveaux'!E59="Geo","Géographie",IF('EDT-2niveaux'!E59="EMC","Enseig. mor. et civ.",IF('EDT-2niveaux'!E59="EPS","Educ. phys. et sportive",IF('EDT-2niveaux'!E59="EM","Educ. musicale",IF('EDT-2niveaux'!E59="AP","Arts plastiques",IF('EDT-2niveaux'!E59="HDA","Hist. des arts",IF('EDT-2niveaux'!E59="QM","Questionner le monde",IF('EDT-2niveaux'!E59="LV","Langue vivante",IF('EDT-2niveaux'!E59="APC","APC",""))))))))))))))))))))))))))</f>
        <v/>
      </c>
      <c r="M55" s="14" t="str">
        <f t="shared" si="3"/>
        <v/>
      </c>
      <c r="N55" s="101">
        <f>'EDT-2niveaux'!F59</f>
        <v>0</v>
      </c>
      <c r="O55" s="14" t="str">
        <f>IF('EDT-2niveaux'!F59="O","FRANCAIS"&amp;CHAR(10)&amp;"Orthographe",IF('EDT-2niveaux'!F59="rec","RECREATION",IF('EDT-2niveaux'!F59="p","Pause méridienne",IF('EDT-2niveaux'!F59="G","FRANCAIS"&amp;CHAR(10)&amp;"Grammaire",IF('EDT-2niveaux'!F59="LC","FRANCAIS"&amp;CHAR(10)&amp;"Lect. et comp.de l'écrit",IF('EDT-2niveaux'!F59="M","MATHEMATIQUES",IF('EDT-2niveaux'!F59="CLA","FRANCAIS"&amp;CHAR(10)&amp;"Culture litt. et art.",IF('EDT-2niveaux'!F59="F","FRANCAIS",IF('EDT-2niveaux'!F59="E","FRANCAIS"&amp;CHAR(10)&amp;"Ecriture",IF('EDT-2niveaux'!F59="L","FRANCAIS"&amp;CHAR(10)&amp;"Lexique",IF('EDT-2niveaux'!F59="LO","FRANCAIS"&amp;CHAR(10)&amp;"Langage oral",IF('EDT-2niveaux'!F59="CM","MATHEMATIQUES"&amp;CHAR(10)&amp;"Calcul mental",IF('EDT-2niveaux'!F59="EG","MATHEMATIQUES"&amp;CHAR(10)&amp;"Espace et Géométrie",IF('EDT-2niveaux'!F59="NC","MATHEMATIQUES"&amp;CHAR(10)&amp;"Nombres et calculs",IF('EDT-2niveaux'!F59="GM","MATHEMATIQUES"&amp;CHAR(10)&amp;"Grand. et mes.",IF('EDT-2niveaux'!F59="S","Sciences et technologie",IF('EDT-2niveaux'!F59="H","Histoire",IF('EDT-2niveaux'!F59="Geo","Géographie",IF('EDT-2niveaux'!F59="EMC","Enseig. mor. et civ.",IF('EDT-2niveaux'!F59="EPS","Educ. phys. et sportive",IF('EDT-2niveaux'!F59="EM","Educ. musicale",IF('EDT-2niveaux'!F59="AP","Arts plastiques",IF('EDT-2niveaux'!F59="HDA","Hist. des arts",IF('EDT-2niveaux'!F59="QM","Questionner le monde",IF('EDT-2niveaux'!F59="LV","Langue vivante",IF('EDT-2niveaux'!F59="APC","APC",""))))))))))))))))))))))))))</f>
        <v/>
      </c>
      <c r="P55" s="14" t="str">
        <f t="shared" si="4"/>
        <v/>
      </c>
      <c r="Q55" s="101">
        <f>'EDT-2niveaux'!G59</f>
        <v>0</v>
      </c>
      <c r="R55" s="14" t="str">
        <f>IF('EDT-2niveaux'!G59="O","FRANCAIS"&amp;CHAR(10)&amp;"Orthographe",IF('EDT-2niveaux'!G59="rec","RECREATION",IF('EDT-2niveaux'!G59="p","Pause méridienne",IF('EDT-2niveaux'!G59="G","FRANCAIS"&amp;CHAR(10)&amp;"Grammaire",IF('EDT-2niveaux'!G59="LC","FRANCAIS"&amp;CHAR(10)&amp;"Lect. et comp.de l'écrit",IF('EDT-2niveaux'!G59="M","MATHEMATIQUES",IF('EDT-2niveaux'!G59="CLA","FRANCAIS"&amp;CHAR(10)&amp;"Culture litt. et art.",IF('EDT-2niveaux'!G59="F","FRANCAIS",IF('EDT-2niveaux'!G59="E","FRANCAIS"&amp;CHAR(10)&amp;"Ecriture",IF('EDT-2niveaux'!G59="L","FRANCAIS"&amp;CHAR(10)&amp;"Lexique",IF('EDT-2niveaux'!G59="LO","FRANCAIS"&amp;CHAR(10)&amp;"Langage oral",IF('EDT-2niveaux'!G59="CM","MATHEMATIQUES"&amp;CHAR(10)&amp;"Calcul mental",IF('EDT-2niveaux'!G59="EG","MATHEMATIQUES"&amp;CHAR(10)&amp;"Espace et Géométrie",IF('EDT-2niveaux'!G59="NC","MATHEMATIQUES"&amp;CHAR(10)&amp;"Nombres et calculs",IF('EDT-2niveaux'!G59="GM","MATHEMATIQUES"&amp;CHAR(10)&amp;"Grand. et mes.",IF('EDT-2niveaux'!G59="S","Sciences et technologie",IF('EDT-2niveaux'!G59="H","Histoire",IF('EDT-2niveaux'!G59="Geo","Géographie",IF('EDT-2niveaux'!G59="EMC","Enseig. mor. et civ.",IF('EDT-2niveaux'!G59="EPS","Educ. phys. et sportive",IF('EDT-2niveaux'!G59="EM","Educ. musicale",IF('EDT-2niveaux'!G59="AP","Arts plastiques",IF('EDT-2niveaux'!G59="HDA","Hist. des arts",IF('EDT-2niveaux'!G59="QM","Questionner le monde",IF('EDT-2niveaux'!G59="LV","Langue vivante",IF('EDT-2niveaux'!G59="APC","APC",""))))))))))))))))))))))))))</f>
        <v/>
      </c>
      <c r="S55" s="148" t="str">
        <f t="shared" si="5"/>
        <v/>
      </c>
      <c r="T55" s="101">
        <f>'EDT-2niveaux'!H59</f>
        <v>0</v>
      </c>
      <c r="U55" s="14" t="str">
        <f>IF('EDT-2niveaux'!H59="O","FRANCAIS"&amp;CHAR(10)&amp;"Orthographe",IF('EDT-2niveaux'!H59="rec","RECREATION",IF('EDT-2niveaux'!H59="p","Pause méridienne",IF('EDT-2niveaux'!H59="G","FRANCAIS"&amp;CHAR(10)&amp;"Grammaire",IF('EDT-2niveaux'!H59="LC","FRANCAIS"&amp;CHAR(10)&amp;"Lect. et comp.de l'écrit",IF('EDT-2niveaux'!H59="M","MATHEMATIQUES",IF('EDT-2niveaux'!H59="CLA","FRANCAIS"&amp;CHAR(10)&amp;"Culture litt. et art.",IF('EDT-2niveaux'!H59="F","FRANCAIS",IF('EDT-2niveaux'!H59="E","FRANCAIS"&amp;CHAR(10)&amp;"Ecriture",IF('EDT-2niveaux'!H59="L","FRANCAIS"&amp;CHAR(10)&amp;"Lexique",IF('EDT-2niveaux'!H59="LO","FRANCAIS"&amp;CHAR(10)&amp;"Langage oral",IF('EDT-2niveaux'!H59="CM","MATHEMATIQUES"&amp;CHAR(10)&amp;"Calcul mental",IF('EDT-2niveaux'!H59="EG","MATHEMATIQUES"&amp;CHAR(10)&amp;"Espace et Géométrie",IF('EDT-2niveaux'!H59="NC","MATHEMATIQUES"&amp;CHAR(10)&amp;"Nombres et calculs",IF('EDT-2niveaux'!H59="GM","MATHEMATIQUES"&amp;CHAR(10)&amp;"Grand. et mes.",IF('EDT-2niveaux'!H59="S","Sciences et technologie",IF('EDT-2niveaux'!H59="H","Histoire",IF('EDT-2niveaux'!H59="Geo","Géographie",IF('EDT-2niveaux'!H59="EMC","Enseig. mor. et civ.",IF('EDT-2niveaux'!H59="EPS","Educ. phys. et sportive",IF('EDT-2niveaux'!H59="EM","Educ. musicale",IF('EDT-2niveaux'!H59="AP","Arts plastiques",IF('EDT-2niveaux'!H59="HDA","Hist. des arts",IF('EDT-2niveaux'!H59="QM","Questionner le monde",IF('EDT-2niveaux'!H59="LV","Langue vivante",IF('EDT-2niveaux'!H59="APC","APC",""))))))))))))))))))))))))))</f>
        <v/>
      </c>
      <c r="V55" s="14" t="str">
        <f t="shared" si="6"/>
        <v/>
      </c>
      <c r="W55" s="101">
        <f>'EDT-2niveaux'!I59</f>
        <v>0</v>
      </c>
      <c r="X55" s="14" t="str">
        <f>IF('EDT-2niveaux'!I59="O","FRANCAIS"&amp;CHAR(10)&amp;"Orthographe",IF('EDT-2niveaux'!I59="rec","RECREATION",IF('EDT-2niveaux'!I59="p","Pause méridienne",IF('EDT-2niveaux'!I59="G","FRANCAIS"&amp;CHAR(10)&amp;"Grammaire",IF('EDT-2niveaux'!I59="LC","FRANCAIS"&amp;CHAR(10)&amp;"Lect. et comp.de l'écrit",IF('EDT-2niveaux'!I59="M","MATHEMATIQUES",IF('EDT-2niveaux'!I59="CLA","FRANCAIS"&amp;CHAR(10)&amp;"Culture litt. et art.",IF('EDT-2niveaux'!I59="F","FRANCAIS",IF('EDT-2niveaux'!I59="E","FRANCAIS"&amp;CHAR(10)&amp;"Ecriture",IF('EDT-2niveaux'!I59="L","FRANCAIS"&amp;CHAR(10)&amp;"Lexique",IF('EDT-2niveaux'!I59="LO","FRANCAIS"&amp;CHAR(10)&amp;"Langage oral",IF('EDT-2niveaux'!I59="CM","MATHEMATIQUES"&amp;CHAR(10)&amp;"Calcul mental",IF('EDT-2niveaux'!I59="EG","MATHEMATIQUES"&amp;CHAR(10)&amp;"Espace et Géométrie",IF('EDT-2niveaux'!I59="NC","MATHEMATIQUES"&amp;CHAR(10)&amp;"Nombres et calculs",IF('EDT-2niveaux'!I59="GM","MATHEMATIQUES"&amp;CHAR(10)&amp;"Grand. et mes.",IF('EDT-2niveaux'!I59="S","Sciences et technologie",IF('EDT-2niveaux'!I59="H","Histoire",IF('EDT-2niveaux'!I59="Geo","Géographie",IF('EDT-2niveaux'!I59="EMC","Enseig. mor. et civ.",IF('EDT-2niveaux'!I59="EPS","Educ. phys. et sportive",IF('EDT-2niveaux'!I59="EM","Educ. musicale",IF('EDT-2niveaux'!I59="AP","Arts plastiques",IF('EDT-2niveaux'!I59="HDA","Hist. des arts",IF('EDT-2niveaux'!I59="QM","Questionner le monde",IF('EDT-2niveaux'!I59="LV","Langue vivante",IF('EDT-2niveaux'!I59="APC","APC",""))))))))))))))))))))))))))</f>
        <v/>
      </c>
      <c r="Y55" s="14" t="str">
        <f t="shared" si="7"/>
        <v/>
      </c>
      <c r="Z55" s="101">
        <f>'EDT-2niveaux'!J59</f>
        <v>0</v>
      </c>
      <c r="AA55" s="14" t="str">
        <f>IF('EDT-2niveaux'!J59="O","FRANCAIS"&amp;CHAR(10)&amp;"Orthographe",IF('EDT-2niveaux'!J59="rec","RECREATION",IF('EDT-2niveaux'!J59="p","Pause méridienne",IF('EDT-2niveaux'!J59="G","FRANCAIS"&amp;CHAR(10)&amp;"Grammaire",IF('EDT-2niveaux'!J59="LC","FRANCAIS"&amp;CHAR(10)&amp;"Lect. et comp.de l'écrit",IF('EDT-2niveaux'!J59="M","MATHEMATIQUES",IF('EDT-2niveaux'!J59="CLA","FRANCAIS"&amp;CHAR(10)&amp;"Culture littéraire et artistiqueCulture litt. et art.",IF('EDT-2niveaux'!J59="F","FRANCAIS",IF('EDT-2niveaux'!J59="E","FRANCAIS"&amp;CHAR(10)&amp;"Ecriture",IF('EDT-2niveaux'!J59="L","FRANCAIS"&amp;CHAR(10)&amp;"Lexique",IF('EDT-2niveaux'!J59="LO","FRANCAIS"&amp;CHAR(10)&amp;"Langage oral",IF('EDT-2niveaux'!J59="CM","MATHEMATIQUES"&amp;CHAR(10)&amp;"Calcul mental",IF('EDT-2niveaux'!J59="EG","MATHEMATIQUES"&amp;CHAR(10)&amp;"Espace et Géométrie",IF('EDT-2niveaux'!J59="NC","MATHEMATIQUES"&amp;CHAR(10)&amp;"Nombres et calculs",IF('EDT-2niveaux'!J59="GM","MATHEMATIQUES"&amp;CHAR(10)&amp;"Grand. et mes.",IF('EDT-2niveaux'!J59="S","Sciences et technologie",IF('EDT-2niveaux'!J59="H","Histoire",IF('EDT-2niveaux'!J59="Geo","Géographie",IF('EDT-2niveaux'!J59="EMC","Enseig. mor. et civ.",IF('EDT-2niveaux'!J59="EPS","Educ. phys. et sportive",IF('EDT-2niveaux'!J59="EM","Educ. musicale",IF('EDT-2niveaux'!J59="AP","Arts plastiques",IF('EDT-2niveaux'!J59="HDA","Hist. des arts",IF('EDT-2niveaux'!J59="QM","Questionner le monde",IF('EDT-2niveaux'!J59="LV","Langue vivante",IF('EDT-2niveaux'!J59="APC","APC",""))))))))))))))))))))))))))</f>
        <v/>
      </c>
      <c r="AB55" s="49" t="str">
        <f t="shared" si="8"/>
        <v/>
      </c>
      <c r="AC55" s="101">
        <f>'EDT-2niveaux'!K59</f>
        <v>0</v>
      </c>
      <c r="AD55" s="14" t="str">
        <f>IF('EDT-2niveaux'!K59="O","FRANCAIS"&amp;CHAR(10)&amp;"Orthographe",IF('EDT-2niveaux'!K59="rec","RECREATION",IF('EDT-2niveaux'!K59="p","Pause méridienne",IF('EDT-2niveaux'!K59="G","FRANCAIS"&amp;CHAR(10)&amp;"Grammaire",IF('EDT-2niveaux'!K59="LC","FRANCAIS"&amp;CHAR(10)&amp;"Lect. et comp.de l'écrit",IF('EDT-2niveaux'!K59="M","MATHEMATIQUES",IF('EDT-2niveaux'!K59="CLA","FRANCAIS"&amp;CHAR(10)&amp;"Culture litt. et art.",IF('EDT-2niveaux'!K59="F","FRANCAIS",IF('EDT-2niveaux'!K59="E","FRANCAIS"&amp;CHAR(10)&amp;"Ecriture",IF('EDT-2niveaux'!K59="L","FRANCAIS"&amp;CHAR(10)&amp;"Lexique",IF('EDT-2niveaux'!K59="LO","FRANCAIS"&amp;CHAR(10)&amp;"Langage oral",IF('EDT-2niveaux'!K59="CM","MATHEMATIQUES"&amp;CHAR(10)&amp;"Calcul mental",IF('EDT-2niveaux'!K59="EG","MATHEMATIQUES"&amp;CHAR(10)&amp;"Espace et Géométrie",IF('EDT-2niveaux'!K59="NC","MATHEMATIQUES"&amp;CHAR(10)&amp;"Nombres et calculs",IF('EDT-2niveaux'!K59="GM","MATHEMATIQUES"&amp;CHAR(10)&amp;"Grand. et mes.",IF('EDT-2niveaux'!K59="S","Sciences et technologie",IF('EDT-2niveaux'!K59="H","Histoire",IF('EDT-2niveaux'!K59="Geo","Géographie",IF('EDT-2niveaux'!K59="EMC","Enseig. mor. et civ.",IF('EDT-2niveaux'!K59="EPS","Educ. phys. et sportive",IF('EDT-2niveaux'!K59="EM","Educ. musicale",IF('EDT-2niveaux'!K59="AP","Arts plastiques",IF('EDT-2niveaux'!K59="HDA","Hist. des arts",IF('EDT-2niveaux'!K59="QM","Questionner le monde",IF('EDT-2niveaux'!K59="LV","Langue vivante",IF('EDT-2niveaux'!K59="APC","APC",""))))))))))))))))))))))))))</f>
        <v/>
      </c>
      <c r="AE55" s="49" t="str">
        <f t="shared" si="9"/>
        <v/>
      </c>
    </row>
    <row r="56" spans="1:45" x14ac:dyDescent="0.3">
      <c r="A56" s="4" t="e">
        <f>IF('POUR COMMENCER'!$E$14&gt;=A55,A55+'POUR COMMENCER'!$H$29,"")</f>
        <v>#VALUE!</v>
      </c>
      <c r="B56" s="101">
        <f>'EDT-2niveaux'!B60</f>
        <v>0</v>
      </c>
      <c r="C56" s="14" t="str">
        <f>IF('EDT-2niveaux'!B60="O","FRANCAIS"&amp;CHAR(10)&amp;"Orthographe",IF('EDT-2niveaux'!B60="rec","RECREATION",IF('EDT-2niveaux'!B60="p","Pause méridienne",IF('EDT-2niveaux'!B60="G","FRANCAIS"&amp;CHAR(10)&amp;"Grammaire",IF('EDT-2niveaux'!B60="LC","FRANCAIS"&amp;CHAR(10)&amp;"Lect. et comp.de l'écrit",IF('EDT-2niveaux'!B60="M","MATHEMATIQUES",IF('EDT-2niveaux'!B60="CLA","FRANCAIS"&amp;CHAR(10)&amp;"Culture litt. et art.",IF('EDT-2niveaux'!B60="F","FRANCAIS",IF('EDT-2niveaux'!B60="E","FRANCAIS"&amp;CHAR(10)&amp;"Ecriture",IF('EDT-2niveaux'!B60="L","FRANCAIS"&amp;CHAR(10)&amp;"Lexique",IF('EDT-2niveaux'!B60="LO","FRANCAIS"&amp;CHAR(10)&amp;"Langage oral",IF('EDT-2niveaux'!B60="CM","MATHEMATIQUES"&amp;CHAR(10)&amp;"Calcul mental",IF('EDT-2niveaux'!B60="EG","MATHEMATIQUES"&amp;CHAR(10)&amp;"Espace et Géométrie",IF('EDT-2niveaux'!B60="NC","MATHEMATIQUES"&amp;CHAR(10)&amp;"Nombres et calculs",IF('EDT-2niveaux'!B60="GM","MATHEMATIQUES"&amp;CHAR(10)&amp;"Grand. et mes.",IF('EDT-2niveaux'!B60="S","Sciences et technologie",IF('EDT-2niveaux'!B60="H","Histoire",IF('EDT-2niveaux'!B60="Geo","Géographie",IF('EDT-2niveaux'!B60="EMC","Enseig. mor. et civ.",IF('EDT-2niveaux'!B60="EPS","Educ. phys. et sportive",IF('EDT-2niveaux'!B60="EM","Educ. musicale",IF('EDT-2niveaux'!B60="AP","Arts plastiques",IF('EDT-2niveaux'!B60="HDA","Hist. des arts",IF('EDT-2niveaux'!B60="QM","Questionner le monde",IF('EDT-2niveaux'!B60="LV","Langue vivante",IF('EDT-2niveaux'!B60="APC","APC",""))))))))))))))))))))))))))</f>
        <v/>
      </c>
      <c r="D56" s="14" t="str">
        <f t="shared" si="0"/>
        <v/>
      </c>
      <c r="E56" s="101">
        <f>'EDT-2niveaux'!C60</f>
        <v>0</v>
      </c>
      <c r="F56" s="14" t="str">
        <f>IF('EDT-2niveaux'!C60="O","FRANCAIS"&amp;CHAR(10)&amp;"Orthographe",IF('EDT-2niveaux'!C60="rec","RECREATION",IF('EDT-2niveaux'!C60="p","Pause méridienne",IF('EDT-2niveaux'!C60="G","FRANCAIS"&amp;CHAR(10)&amp;"Grammaire",IF('EDT-2niveaux'!C60="LC","FRANCAIS"&amp;CHAR(10)&amp;"Lect. et comp.de l'écrit",IF('EDT-2niveaux'!C60="M","MATHEMATIQUES",IF('EDT-2niveaux'!C60="CLA","FRANCAIS"&amp;CHAR(10)&amp;"Culture littéraire et artistiqueCulture litt. et art.",IF('EDT-2niveaux'!C60="F","FRANCAIS",IF('EDT-2niveaux'!C60="E","FRANCAIS"&amp;CHAR(10)&amp;"Ecriture",IF('EDT-2niveaux'!C60="L","FRANCAIS"&amp;CHAR(10)&amp;"Lexique",IF('EDT-2niveaux'!C60="LO","FRANCAIS"&amp;CHAR(10)&amp;"Langage oral",IF('EDT-2niveaux'!C60="CM","MATHEMATIQUES"&amp;CHAR(10)&amp;"Calcul mental",IF('EDT-2niveaux'!C60="EG","MATHEMATIQUES"&amp;CHAR(10)&amp;"Espace et Géométrie",IF('EDT-2niveaux'!C60="NC","MATHEMATIQUES"&amp;CHAR(10)&amp;"Nombres et calculs",IF('EDT-2niveaux'!C60="GM","MATHEMATIQUES"&amp;CHAR(10)&amp;"Grand. et mes.",IF('EDT-2niveaux'!C60="S","Sciences et technologie",IF('EDT-2niveaux'!C60="H","Histoire",IF('EDT-2niveaux'!C60="Geo","Géographie",IF('EDT-2niveaux'!C60="EMC","Enseig. mor. et civ.",IF('EDT-2niveaux'!C60="EPS","Educ. phys. et sportive",IF('EDT-2niveaux'!C60="EM","Educ. musicale",IF('EDT-2niveaux'!C60="AP","Arts plastiques",IF('EDT-2niveaux'!C60="HDA","Hist. des arts",IF('EDT-2niveaux'!C60="QM","Questionner le monde",IF('EDT-2niveaux'!C60="LV","Langue vivante",IF('EDT-2niveaux'!C60="APC","APC",""))))))))))))))))))))))))))</f>
        <v/>
      </c>
      <c r="G56" s="14" t="str">
        <f t="shared" si="1"/>
        <v/>
      </c>
      <c r="H56" s="101">
        <f>'EDT-2niveaux'!D60</f>
        <v>0</v>
      </c>
      <c r="I56" s="14" t="str">
        <f>IF('EDT-2niveaux'!D60="O","FRANCAIS"&amp;CHAR(10)&amp;"Orthographe",IF('EDT-2niveaux'!D60="rec","RECREATION",IF('EDT-2niveaux'!D60="p","Pause méridienne",IF('EDT-2niveaux'!D60="G","FRANCAIS"&amp;CHAR(10)&amp;"Grammaire",IF('EDT-2niveaux'!D60="LC","FRANCAIS"&amp;CHAR(10)&amp;"Lect. et comp.de l'écrit",IF('EDT-2niveaux'!D60="M","MATHEMATIQUES",IF('EDT-2niveaux'!D60="CLA","FRANCAIS"&amp;CHAR(10)&amp;"Culture litt. et art.",IF('EDT-2niveaux'!D60="F","FRANCAIS",IF('EDT-2niveaux'!D60="E","FRANCAIS"&amp;CHAR(10)&amp;"Ecriture",IF('EDT-2niveaux'!D60="L","FRANCAIS"&amp;CHAR(10)&amp;"Lexique",IF('EDT-2niveaux'!D60="LO","FRANCAIS"&amp;CHAR(10)&amp;"Langage oral",IF('EDT-2niveaux'!D60="CM","MATHEMATIQUES"&amp;CHAR(10)&amp;"Calcul mental",IF('EDT-2niveaux'!D60="EG","MATHEMATIQUES"&amp;CHAR(10)&amp;"Espace et Géométrie",IF('EDT-2niveaux'!D60="NC","MATHEMATIQUES"&amp;CHAR(10)&amp;"Nombres et calculs",IF('EDT-2niveaux'!D60="GM","MATHEMATIQUES"&amp;CHAR(10)&amp;"Grand. et mes.",IF('EDT-2niveaux'!D60="S","Sciences et technologie",IF('EDT-2niveaux'!D60="H","Histoire",IF('EDT-2niveaux'!D60="Geo","Géographie",IF('EDT-2niveaux'!D60="EMC","Enseig. mor. et civ.",IF('EDT-2niveaux'!D60="EPS","Educ. phys. et sportive",IF('EDT-2niveaux'!D60="EM","Educ. musicale",IF('EDT-2niveaux'!D60="AP","Arts plastiques",IF('EDT-2niveaux'!D60="HDA","Hist. des arts",IF('EDT-2niveaux'!D60="QM","Questionner le monde",IF('EDT-2niveaux'!D60="LV","Langue vivante",IF('EDT-2niveaux'!D60="APC","APC",""))))))))))))))))))))))))))</f>
        <v/>
      </c>
      <c r="J56" s="14" t="str">
        <f t="shared" si="2"/>
        <v/>
      </c>
      <c r="K56" s="101">
        <f>'EDT-2niveaux'!E60</f>
        <v>0</v>
      </c>
      <c r="L56" s="14" t="str">
        <f>IF('EDT-2niveaux'!E60="O","FRANCAIS"&amp;CHAR(10)&amp;"Orthographe",IF('EDT-2niveaux'!E60="rec","RECREATION",IF('EDT-2niveaux'!E60="p","Pause méridienne",IF('EDT-2niveaux'!E60="G","FRANCAIS"&amp;CHAR(10)&amp;"Grammaire",IF('EDT-2niveaux'!E60="LC","FRANCAIS"&amp;CHAR(10)&amp;"Lect. et comp.de l'écrit",IF('EDT-2niveaux'!E60="M","MATHEMATIQUES",IF('EDT-2niveaux'!E60="CLA","FRANCAIS"&amp;CHAR(10)&amp;"Culture litt. et art.",IF('EDT-2niveaux'!E60="F","FRANCAIS",IF('EDT-2niveaux'!E60="E","FRANCAIS"&amp;CHAR(10)&amp;"Ecriture",IF('EDT-2niveaux'!E60="L","FRANCAIS"&amp;CHAR(10)&amp;"Lexique",IF('EDT-2niveaux'!E60="LO","FRANCAIS"&amp;CHAR(10)&amp;"Langage oral",IF('EDT-2niveaux'!E60="CM","MATHEMATIQUES"&amp;CHAR(10)&amp;"Calcul mental",IF('EDT-2niveaux'!E60="EG","MATHEMATIQUES"&amp;CHAR(10)&amp;"Espace et Géométrie",IF('EDT-2niveaux'!E60="NC","MATHEMATIQUES"&amp;CHAR(10)&amp;"Nombres et calculs",IF('EDT-2niveaux'!E60="GM","MATHEMATIQUES"&amp;CHAR(10)&amp;"Grand. et mes.",IF('EDT-2niveaux'!E60="S","Sciences et technologie",IF('EDT-2niveaux'!E60="H","Histoire",IF('EDT-2niveaux'!E60="Geo","Géographie",IF('EDT-2niveaux'!E60="EMC","Enseig. mor. et civ.",IF('EDT-2niveaux'!E60="EPS","Educ. phys. et sportive",IF('EDT-2niveaux'!E60="EM","Educ. musicale",IF('EDT-2niveaux'!E60="AP","Arts plastiques",IF('EDT-2niveaux'!E60="HDA","Hist. des arts",IF('EDT-2niveaux'!E60="QM","Questionner le monde",IF('EDT-2niveaux'!E60="LV","Langue vivante",IF('EDT-2niveaux'!E60="APC","APC",""))))))))))))))))))))))))))</f>
        <v/>
      </c>
      <c r="M56" s="14" t="str">
        <f t="shared" si="3"/>
        <v/>
      </c>
      <c r="N56" s="101">
        <f>'EDT-2niveaux'!F60</f>
        <v>0</v>
      </c>
      <c r="O56" s="14" t="str">
        <f>IF('EDT-2niveaux'!F60="O","FRANCAIS"&amp;CHAR(10)&amp;"Orthographe",IF('EDT-2niveaux'!F60="rec","RECREATION",IF('EDT-2niveaux'!F60="p","Pause méridienne",IF('EDT-2niveaux'!F60="G","FRANCAIS"&amp;CHAR(10)&amp;"Grammaire",IF('EDT-2niveaux'!F60="LC","FRANCAIS"&amp;CHAR(10)&amp;"Lect. et comp.de l'écrit",IF('EDT-2niveaux'!F60="M","MATHEMATIQUES",IF('EDT-2niveaux'!F60="CLA","FRANCAIS"&amp;CHAR(10)&amp;"Culture litt. et art.",IF('EDT-2niveaux'!F60="F","FRANCAIS",IF('EDT-2niveaux'!F60="E","FRANCAIS"&amp;CHAR(10)&amp;"Ecriture",IF('EDT-2niveaux'!F60="L","FRANCAIS"&amp;CHAR(10)&amp;"Lexique",IF('EDT-2niveaux'!F60="LO","FRANCAIS"&amp;CHAR(10)&amp;"Langage oral",IF('EDT-2niveaux'!F60="CM","MATHEMATIQUES"&amp;CHAR(10)&amp;"Calcul mental",IF('EDT-2niveaux'!F60="EG","MATHEMATIQUES"&amp;CHAR(10)&amp;"Espace et Géométrie",IF('EDT-2niveaux'!F60="NC","MATHEMATIQUES"&amp;CHAR(10)&amp;"Nombres et calculs",IF('EDT-2niveaux'!F60="GM","MATHEMATIQUES"&amp;CHAR(10)&amp;"Grand. et mes.",IF('EDT-2niveaux'!F60="S","Sciences et technologie",IF('EDT-2niveaux'!F60="H","Histoire",IF('EDT-2niveaux'!F60="Geo","Géographie",IF('EDT-2niveaux'!F60="EMC","Enseig. mor. et civ.",IF('EDT-2niveaux'!F60="EPS","Educ. phys. et sportive",IF('EDT-2niveaux'!F60="EM","Educ. musicale",IF('EDT-2niveaux'!F60="AP","Arts plastiques",IF('EDT-2niveaux'!F60="HDA","Hist. des arts",IF('EDT-2niveaux'!F60="QM","Questionner le monde",IF('EDT-2niveaux'!F60="LV","Langue vivante",IF('EDT-2niveaux'!F60="APC","APC",""))))))))))))))))))))))))))</f>
        <v/>
      </c>
      <c r="P56" s="14" t="str">
        <f t="shared" si="4"/>
        <v/>
      </c>
      <c r="Q56" s="101">
        <f>'EDT-2niveaux'!G60</f>
        <v>0</v>
      </c>
      <c r="R56" s="14" t="str">
        <f>IF('EDT-2niveaux'!G60="O","FRANCAIS"&amp;CHAR(10)&amp;"Orthographe",IF('EDT-2niveaux'!G60="rec","RECREATION",IF('EDT-2niveaux'!G60="p","Pause méridienne",IF('EDT-2niveaux'!G60="G","FRANCAIS"&amp;CHAR(10)&amp;"Grammaire",IF('EDT-2niveaux'!G60="LC","FRANCAIS"&amp;CHAR(10)&amp;"Lect. et comp.de l'écrit",IF('EDT-2niveaux'!G60="M","MATHEMATIQUES",IF('EDT-2niveaux'!G60="CLA","FRANCAIS"&amp;CHAR(10)&amp;"Culture litt. et art.",IF('EDT-2niveaux'!G60="F","FRANCAIS",IF('EDT-2niveaux'!G60="E","FRANCAIS"&amp;CHAR(10)&amp;"Ecriture",IF('EDT-2niveaux'!G60="L","FRANCAIS"&amp;CHAR(10)&amp;"Lexique",IF('EDT-2niveaux'!G60="LO","FRANCAIS"&amp;CHAR(10)&amp;"Langage oral",IF('EDT-2niveaux'!G60="CM","MATHEMATIQUES"&amp;CHAR(10)&amp;"Calcul mental",IF('EDT-2niveaux'!G60="EG","MATHEMATIQUES"&amp;CHAR(10)&amp;"Espace et Géométrie",IF('EDT-2niveaux'!G60="NC","MATHEMATIQUES"&amp;CHAR(10)&amp;"Nombres et calculs",IF('EDT-2niveaux'!G60="GM","MATHEMATIQUES"&amp;CHAR(10)&amp;"Grand. et mes.",IF('EDT-2niveaux'!G60="S","Sciences et technologie",IF('EDT-2niveaux'!G60="H","Histoire",IF('EDT-2niveaux'!G60="Geo","Géographie",IF('EDT-2niveaux'!G60="EMC","Enseig. mor. et civ.",IF('EDT-2niveaux'!G60="EPS","Educ. phys. et sportive",IF('EDT-2niveaux'!G60="EM","Educ. musicale",IF('EDT-2niveaux'!G60="AP","Arts plastiques",IF('EDT-2niveaux'!G60="HDA","Hist. des arts",IF('EDT-2niveaux'!G60="QM","Questionner le monde",IF('EDT-2niveaux'!G60="LV","Langue vivante",IF('EDT-2niveaux'!G60="APC","APC",""))))))))))))))))))))))))))</f>
        <v/>
      </c>
      <c r="S56" s="148" t="str">
        <f t="shared" si="5"/>
        <v/>
      </c>
      <c r="T56" s="101">
        <f>'EDT-2niveaux'!H60</f>
        <v>0</v>
      </c>
      <c r="U56" s="14" t="str">
        <f>IF('EDT-2niveaux'!H60="O","FRANCAIS"&amp;CHAR(10)&amp;"Orthographe",IF('EDT-2niveaux'!H60="rec","RECREATION",IF('EDT-2niveaux'!H60="p","Pause méridienne",IF('EDT-2niveaux'!H60="G","FRANCAIS"&amp;CHAR(10)&amp;"Grammaire",IF('EDT-2niveaux'!H60="LC","FRANCAIS"&amp;CHAR(10)&amp;"Lect. et comp.de l'écrit",IF('EDT-2niveaux'!H60="M","MATHEMATIQUES",IF('EDT-2niveaux'!H60="CLA","FRANCAIS"&amp;CHAR(10)&amp;"Culture litt. et art.",IF('EDT-2niveaux'!H60="F","FRANCAIS",IF('EDT-2niveaux'!H60="E","FRANCAIS"&amp;CHAR(10)&amp;"Ecriture",IF('EDT-2niveaux'!H60="L","FRANCAIS"&amp;CHAR(10)&amp;"Lexique",IF('EDT-2niveaux'!H60="LO","FRANCAIS"&amp;CHAR(10)&amp;"Langage oral",IF('EDT-2niveaux'!H60="CM","MATHEMATIQUES"&amp;CHAR(10)&amp;"Calcul mental",IF('EDT-2niveaux'!H60="EG","MATHEMATIQUES"&amp;CHAR(10)&amp;"Espace et Géométrie",IF('EDT-2niveaux'!H60="NC","MATHEMATIQUES"&amp;CHAR(10)&amp;"Nombres et calculs",IF('EDT-2niveaux'!H60="GM","MATHEMATIQUES"&amp;CHAR(10)&amp;"Grand. et mes.",IF('EDT-2niveaux'!H60="S","Sciences et technologie",IF('EDT-2niveaux'!H60="H","Histoire",IF('EDT-2niveaux'!H60="Geo","Géographie",IF('EDT-2niveaux'!H60="EMC","Enseig. mor. et civ.",IF('EDT-2niveaux'!H60="EPS","Educ. phys. et sportive",IF('EDT-2niveaux'!H60="EM","Educ. musicale",IF('EDT-2niveaux'!H60="AP","Arts plastiques",IF('EDT-2niveaux'!H60="HDA","Hist. des arts",IF('EDT-2niveaux'!H60="QM","Questionner le monde",IF('EDT-2niveaux'!H60="LV","Langue vivante",IF('EDT-2niveaux'!H60="APC","APC",""))))))))))))))))))))))))))</f>
        <v/>
      </c>
      <c r="V56" s="14" t="str">
        <f t="shared" si="6"/>
        <v/>
      </c>
      <c r="W56" s="101">
        <f>'EDT-2niveaux'!I60</f>
        <v>0</v>
      </c>
      <c r="X56" s="14" t="str">
        <f>IF('EDT-2niveaux'!I60="O","FRANCAIS"&amp;CHAR(10)&amp;"Orthographe",IF('EDT-2niveaux'!I60="rec","RECREATION",IF('EDT-2niveaux'!I60="p","Pause méridienne",IF('EDT-2niveaux'!I60="G","FRANCAIS"&amp;CHAR(10)&amp;"Grammaire",IF('EDT-2niveaux'!I60="LC","FRANCAIS"&amp;CHAR(10)&amp;"Lect. et comp.de l'écrit",IF('EDT-2niveaux'!I60="M","MATHEMATIQUES",IF('EDT-2niveaux'!I60="CLA","FRANCAIS"&amp;CHAR(10)&amp;"Culture litt. et art.",IF('EDT-2niveaux'!I60="F","FRANCAIS",IF('EDT-2niveaux'!I60="E","FRANCAIS"&amp;CHAR(10)&amp;"Ecriture",IF('EDT-2niveaux'!I60="L","FRANCAIS"&amp;CHAR(10)&amp;"Lexique",IF('EDT-2niveaux'!I60="LO","FRANCAIS"&amp;CHAR(10)&amp;"Langage oral",IF('EDT-2niveaux'!I60="CM","MATHEMATIQUES"&amp;CHAR(10)&amp;"Calcul mental",IF('EDT-2niveaux'!I60="EG","MATHEMATIQUES"&amp;CHAR(10)&amp;"Espace et Géométrie",IF('EDT-2niveaux'!I60="NC","MATHEMATIQUES"&amp;CHAR(10)&amp;"Nombres et calculs",IF('EDT-2niveaux'!I60="GM","MATHEMATIQUES"&amp;CHAR(10)&amp;"Grand. et mes.",IF('EDT-2niveaux'!I60="S","Sciences et technologie",IF('EDT-2niveaux'!I60="H","Histoire",IF('EDT-2niveaux'!I60="Geo","Géographie",IF('EDT-2niveaux'!I60="EMC","Enseig. mor. et civ.",IF('EDT-2niveaux'!I60="EPS","Educ. phys. et sportive",IF('EDT-2niveaux'!I60="EM","Educ. musicale",IF('EDT-2niveaux'!I60="AP","Arts plastiques",IF('EDT-2niveaux'!I60="HDA","Hist. des arts",IF('EDT-2niveaux'!I60="QM","Questionner le monde",IF('EDT-2niveaux'!I60="LV","Langue vivante",IF('EDT-2niveaux'!I60="APC","APC",""))))))))))))))))))))))))))</f>
        <v/>
      </c>
      <c r="Y56" s="14" t="str">
        <f t="shared" si="7"/>
        <v/>
      </c>
      <c r="Z56" s="101">
        <f>'EDT-2niveaux'!J60</f>
        <v>0</v>
      </c>
      <c r="AA56" s="14" t="str">
        <f>IF('EDT-2niveaux'!J60="O","FRANCAIS"&amp;CHAR(10)&amp;"Orthographe",IF('EDT-2niveaux'!J60="rec","RECREATION",IF('EDT-2niveaux'!J60="p","Pause méridienne",IF('EDT-2niveaux'!J60="G","FRANCAIS"&amp;CHAR(10)&amp;"Grammaire",IF('EDT-2niveaux'!J60="LC","FRANCAIS"&amp;CHAR(10)&amp;"Lect. et comp.de l'écrit",IF('EDT-2niveaux'!J60="M","MATHEMATIQUES",IF('EDT-2niveaux'!J60="CLA","FRANCAIS"&amp;CHAR(10)&amp;"Culture littéraire et artistiqueCulture litt. et art.",IF('EDT-2niveaux'!J60="F","FRANCAIS",IF('EDT-2niveaux'!J60="E","FRANCAIS"&amp;CHAR(10)&amp;"Ecriture",IF('EDT-2niveaux'!J60="L","FRANCAIS"&amp;CHAR(10)&amp;"Lexique",IF('EDT-2niveaux'!J60="LO","FRANCAIS"&amp;CHAR(10)&amp;"Langage oral",IF('EDT-2niveaux'!J60="CM","MATHEMATIQUES"&amp;CHAR(10)&amp;"Calcul mental",IF('EDT-2niveaux'!J60="EG","MATHEMATIQUES"&amp;CHAR(10)&amp;"Espace et Géométrie",IF('EDT-2niveaux'!J60="NC","MATHEMATIQUES"&amp;CHAR(10)&amp;"Nombres et calculs",IF('EDT-2niveaux'!J60="GM","MATHEMATIQUES"&amp;CHAR(10)&amp;"Grand. et mes.",IF('EDT-2niveaux'!J60="S","Sciences et technologie",IF('EDT-2niveaux'!J60="H","Histoire",IF('EDT-2niveaux'!J60="Geo","Géographie",IF('EDT-2niveaux'!J60="EMC","Enseig. mor. et civ.",IF('EDT-2niveaux'!J60="EPS","Educ. phys. et sportive",IF('EDT-2niveaux'!J60="EM","Educ. musicale",IF('EDT-2niveaux'!J60="AP","Arts plastiques",IF('EDT-2niveaux'!J60="HDA","Hist. des arts",IF('EDT-2niveaux'!J60="QM","Questionner le monde",IF('EDT-2niveaux'!J60="LV","Langue vivante",IF('EDT-2niveaux'!J60="APC","APC",""))))))))))))))))))))))))))</f>
        <v/>
      </c>
      <c r="AB56" s="49" t="str">
        <f t="shared" si="8"/>
        <v/>
      </c>
      <c r="AC56" s="101">
        <f>'EDT-2niveaux'!K60</f>
        <v>0</v>
      </c>
      <c r="AD56" s="14" t="str">
        <f>IF('EDT-2niveaux'!K60="O","FRANCAIS"&amp;CHAR(10)&amp;"Orthographe",IF('EDT-2niveaux'!K60="rec","RECREATION",IF('EDT-2niveaux'!K60="p","Pause méridienne",IF('EDT-2niveaux'!K60="G","FRANCAIS"&amp;CHAR(10)&amp;"Grammaire",IF('EDT-2niveaux'!K60="LC","FRANCAIS"&amp;CHAR(10)&amp;"Lect. et comp.de l'écrit",IF('EDT-2niveaux'!K60="M","MATHEMATIQUES",IF('EDT-2niveaux'!K60="CLA","FRANCAIS"&amp;CHAR(10)&amp;"Culture litt. et art.",IF('EDT-2niveaux'!K60="F","FRANCAIS",IF('EDT-2niveaux'!K60="E","FRANCAIS"&amp;CHAR(10)&amp;"Ecriture",IF('EDT-2niveaux'!K60="L","FRANCAIS"&amp;CHAR(10)&amp;"Lexique",IF('EDT-2niveaux'!K60="LO","FRANCAIS"&amp;CHAR(10)&amp;"Langage oral",IF('EDT-2niveaux'!K60="CM","MATHEMATIQUES"&amp;CHAR(10)&amp;"Calcul mental",IF('EDT-2niveaux'!K60="EG","MATHEMATIQUES"&amp;CHAR(10)&amp;"Espace et Géométrie",IF('EDT-2niveaux'!K60="NC","MATHEMATIQUES"&amp;CHAR(10)&amp;"Nombres et calculs",IF('EDT-2niveaux'!K60="GM","MATHEMATIQUES"&amp;CHAR(10)&amp;"Grand. et mes.",IF('EDT-2niveaux'!K60="S","Sciences et technologie",IF('EDT-2niveaux'!K60="H","Histoire",IF('EDT-2niveaux'!K60="Geo","Géographie",IF('EDT-2niveaux'!K60="EMC","Enseig. mor. et civ.",IF('EDT-2niveaux'!K60="EPS","Educ. phys. et sportive",IF('EDT-2niveaux'!K60="EM","Educ. musicale",IF('EDT-2niveaux'!K60="AP","Arts plastiques",IF('EDT-2niveaux'!K60="HDA","Hist. des arts",IF('EDT-2niveaux'!K60="QM","Questionner le monde",IF('EDT-2niveaux'!K60="LV","Langue vivante",IF('EDT-2niveaux'!K60="APC","APC",""))))))))))))))))))))))))))</f>
        <v/>
      </c>
      <c r="AE56" s="49" t="str">
        <f t="shared" si="9"/>
        <v/>
      </c>
    </row>
    <row r="57" spans="1:45" x14ac:dyDescent="0.3">
      <c r="A57" s="4" t="e">
        <f>IF('POUR COMMENCER'!$E$14&gt;=A56,A56+'POUR COMMENCER'!$H$29,"")</f>
        <v>#VALUE!</v>
      </c>
      <c r="B57" s="101">
        <f>'EDT-2niveaux'!B61</f>
        <v>0</v>
      </c>
      <c r="C57" s="14" t="str">
        <f>IF('EDT-2niveaux'!B61="O","FRANCAIS"&amp;CHAR(10)&amp;"Orthographe",IF('EDT-2niveaux'!B61="rec","RECREATION",IF('EDT-2niveaux'!B61="p","Pause méridienne",IF('EDT-2niveaux'!B61="G","FRANCAIS"&amp;CHAR(10)&amp;"Grammaire",IF('EDT-2niveaux'!B61="LC","FRANCAIS"&amp;CHAR(10)&amp;"Lect. et comp.de l'écrit",IF('EDT-2niveaux'!B61="M","MATHEMATIQUES",IF('EDT-2niveaux'!B61="CLA","FRANCAIS"&amp;CHAR(10)&amp;"Culture litt. et art.",IF('EDT-2niveaux'!B61="F","FRANCAIS",IF('EDT-2niveaux'!B61="E","FRANCAIS"&amp;CHAR(10)&amp;"Ecriture",IF('EDT-2niveaux'!B61="L","FRANCAIS"&amp;CHAR(10)&amp;"Lexique",IF('EDT-2niveaux'!B61="LO","FRANCAIS"&amp;CHAR(10)&amp;"Langage oral",IF('EDT-2niveaux'!B61="CM","MATHEMATIQUES"&amp;CHAR(10)&amp;"Calcul mental",IF('EDT-2niveaux'!B61="EG","MATHEMATIQUES"&amp;CHAR(10)&amp;"Espace et Géométrie",IF('EDT-2niveaux'!B61="NC","MATHEMATIQUES"&amp;CHAR(10)&amp;"Nombres et calculs",IF('EDT-2niveaux'!B61="GM","MATHEMATIQUES"&amp;CHAR(10)&amp;"Grand. et mes.",IF('EDT-2niveaux'!B61="S","Sciences et technologie",IF('EDT-2niveaux'!B61="H","Histoire",IF('EDT-2niveaux'!B61="Geo","Géographie",IF('EDT-2niveaux'!B61="EMC","Enseig. mor. et civ.",IF('EDT-2niveaux'!B61="EPS","Educ. phys. et sportive",IF('EDT-2niveaux'!B61="EM","Educ. musicale",IF('EDT-2niveaux'!B61="AP","Arts plastiques",IF('EDT-2niveaux'!B61="HDA","Hist. des arts",IF('EDT-2niveaux'!B61="QM","Questionner le monde",IF('EDT-2niveaux'!B61="LV","Langue vivante",IF('EDT-2niveaux'!B61="APC","APC",""))))))))))))))))))))))))))</f>
        <v/>
      </c>
      <c r="D57" s="14" t="str">
        <f t="shared" si="0"/>
        <v/>
      </c>
      <c r="E57" s="101">
        <f>'EDT-2niveaux'!C61</f>
        <v>0</v>
      </c>
      <c r="F57" s="14" t="str">
        <f>IF('EDT-2niveaux'!C61="O","FRANCAIS"&amp;CHAR(10)&amp;"Orthographe",IF('EDT-2niveaux'!C61="rec","RECREATION",IF('EDT-2niveaux'!C61="p","Pause méridienne",IF('EDT-2niveaux'!C61="G","FRANCAIS"&amp;CHAR(10)&amp;"Grammaire",IF('EDT-2niveaux'!C61="LC","FRANCAIS"&amp;CHAR(10)&amp;"Lect. et comp.de l'écrit",IF('EDT-2niveaux'!C61="M","MATHEMATIQUES",IF('EDT-2niveaux'!C61="CLA","FRANCAIS"&amp;CHAR(10)&amp;"Culture littéraire et artistiqueCulture litt. et art.",IF('EDT-2niveaux'!C61="F","FRANCAIS",IF('EDT-2niveaux'!C61="E","FRANCAIS"&amp;CHAR(10)&amp;"Ecriture",IF('EDT-2niveaux'!C61="L","FRANCAIS"&amp;CHAR(10)&amp;"Lexique",IF('EDT-2niveaux'!C61="LO","FRANCAIS"&amp;CHAR(10)&amp;"Langage oral",IF('EDT-2niveaux'!C61="CM","MATHEMATIQUES"&amp;CHAR(10)&amp;"Calcul mental",IF('EDT-2niveaux'!C61="EG","MATHEMATIQUES"&amp;CHAR(10)&amp;"Espace et Géométrie",IF('EDT-2niveaux'!C61="NC","MATHEMATIQUES"&amp;CHAR(10)&amp;"Nombres et calculs",IF('EDT-2niveaux'!C61="GM","MATHEMATIQUES"&amp;CHAR(10)&amp;"Grand. et mes.",IF('EDT-2niveaux'!C61="S","Sciences et technologie",IF('EDT-2niveaux'!C61="H","Histoire",IF('EDT-2niveaux'!C61="Geo","Géographie",IF('EDT-2niveaux'!C61="EMC","Enseig. mor. et civ.",IF('EDT-2niveaux'!C61="EPS","Educ. phys. et sportive",IF('EDT-2niveaux'!C61="EM","Educ. musicale",IF('EDT-2niveaux'!C61="AP","Arts plastiques",IF('EDT-2niveaux'!C61="HDA","Hist. des arts",IF('EDT-2niveaux'!C61="QM","Questionner le monde",IF('EDT-2niveaux'!C61="LV","Langue vivante",IF('EDT-2niveaux'!C61="APC","APC",""))))))))))))))))))))))))))</f>
        <v/>
      </c>
      <c r="G57" s="14" t="str">
        <f t="shared" si="1"/>
        <v/>
      </c>
      <c r="H57" s="101">
        <f>'EDT-2niveaux'!D61</f>
        <v>0</v>
      </c>
      <c r="I57" s="14" t="str">
        <f>IF('EDT-2niveaux'!D61="O","FRANCAIS"&amp;CHAR(10)&amp;"Orthographe",IF('EDT-2niveaux'!D61="rec","RECREATION",IF('EDT-2niveaux'!D61="p","Pause méridienne",IF('EDT-2niveaux'!D61="G","FRANCAIS"&amp;CHAR(10)&amp;"Grammaire",IF('EDT-2niveaux'!D61="LC","FRANCAIS"&amp;CHAR(10)&amp;"Lect. et comp.de l'écrit",IF('EDT-2niveaux'!D61="M","MATHEMATIQUES",IF('EDT-2niveaux'!D61="CLA","FRANCAIS"&amp;CHAR(10)&amp;"Culture litt. et art.",IF('EDT-2niveaux'!D61="F","FRANCAIS",IF('EDT-2niveaux'!D61="E","FRANCAIS"&amp;CHAR(10)&amp;"Ecriture",IF('EDT-2niveaux'!D61="L","FRANCAIS"&amp;CHAR(10)&amp;"Lexique",IF('EDT-2niveaux'!D61="LO","FRANCAIS"&amp;CHAR(10)&amp;"Langage oral",IF('EDT-2niveaux'!D61="CM","MATHEMATIQUES"&amp;CHAR(10)&amp;"Calcul mental",IF('EDT-2niveaux'!D61="EG","MATHEMATIQUES"&amp;CHAR(10)&amp;"Espace et Géométrie",IF('EDT-2niveaux'!D61="NC","MATHEMATIQUES"&amp;CHAR(10)&amp;"Nombres et calculs",IF('EDT-2niveaux'!D61="GM","MATHEMATIQUES"&amp;CHAR(10)&amp;"Grand. et mes.",IF('EDT-2niveaux'!D61="S","Sciences et technologie",IF('EDT-2niveaux'!D61="H","Histoire",IF('EDT-2niveaux'!D61="Geo","Géographie",IF('EDT-2niveaux'!D61="EMC","Enseig. mor. et civ.",IF('EDT-2niveaux'!D61="EPS","Educ. phys. et sportive",IF('EDT-2niveaux'!D61="EM","Educ. musicale",IF('EDT-2niveaux'!D61="AP","Arts plastiques",IF('EDT-2niveaux'!D61="HDA","Hist. des arts",IF('EDT-2niveaux'!D61="QM","Questionner le monde",IF('EDT-2niveaux'!D61="LV","Langue vivante",IF('EDT-2niveaux'!D61="APC","APC",""))))))))))))))))))))))))))</f>
        <v/>
      </c>
      <c r="J57" s="14" t="str">
        <f t="shared" si="2"/>
        <v/>
      </c>
      <c r="K57" s="101">
        <f>'EDT-2niveaux'!E61</f>
        <v>0</v>
      </c>
      <c r="L57" s="14" t="str">
        <f>IF('EDT-2niveaux'!E61="O","FRANCAIS"&amp;CHAR(10)&amp;"Orthographe",IF('EDT-2niveaux'!E61="rec","RECREATION",IF('EDT-2niveaux'!E61="p","Pause méridienne",IF('EDT-2niveaux'!E61="G","FRANCAIS"&amp;CHAR(10)&amp;"Grammaire",IF('EDT-2niveaux'!E61="LC","FRANCAIS"&amp;CHAR(10)&amp;"Lect. et comp.de l'écrit",IF('EDT-2niveaux'!E61="M","MATHEMATIQUES",IF('EDT-2niveaux'!E61="CLA","FRANCAIS"&amp;CHAR(10)&amp;"Culture litt. et art.",IF('EDT-2niveaux'!E61="F","FRANCAIS",IF('EDT-2niveaux'!E61="E","FRANCAIS"&amp;CHAR(10)&amp;"Ecriture",IF('EDT-2niveaux'!E61="L","FRANCAIS"&amp;CHAR(10)&amp;"Lexique",IF('EDT-2niveaux'!E61="LO","FRANCAIS"&amp;CHAR(10)&amp;"Langage oral",IF('EDT-2niveaux'!E61="CM","MATHEMATIQUES"&amp;CHAR(10)&amp;"Calcul mental",IF('EDT-2niveaux'!E61="EG","MATHEMATIQUES"&amp;CHAR(10)&amp;"Espace et Géométrie",IF('EDT-2niveaux'!E61="NC","MATHEMATIQUES"&amp;CHAR(10)&amp;"Nombres et calculs",IF('EDT-2niveaux'!E61="GM","MATHEMATIQUES"&amp;CHAR(10)&amp;"Grand. et mes.",IF('EDT-2niveaux'!E61="S","Sciences et technologie",IF('EDT-2niveaux'!E61="H","Histoire",IF('EDT-2niveaux'!E61="Geo","Géographie",IF('EDT-2niveaux'!E61="EMC","Enseig. mor. et civ.",IF('EDT-2niveaux'!E61="EPS","Educ. phys. et sportive",IF('EDT-2niveaux'!E61="EM","Educ. musicale",IF('EDT-2niveaux'!E61="AP","Arts plastiques",IF('EDT-2niveaux'!E61="HDA","Hist. des arts",IF('EDT-2niveaux'!E61="QM","Questionner le monde",IF('EDT-2niveaux'!E61="LV","Langue vivante",IF('EDT-2niveaux'!E61="APC","APC",""))))))))))))))))))))))))))</f>
        <v/>
      </c>
      <c r="M57" s="14" t="str">
        <f t="shared" si="3"/>
        <v/>
      </c>
      <c r="N57" s="101">
        <f>'EDT-2niveaux'!F61</f>
        <v>0</v>
      </c>
      <c r="O57" s="14" t="str">
        <f>IF('EDT-2niveaux'!F61="O","FRANCAIS"&amp;CHAR(10)&amp;"Orthographe",IF('EDT-2niveaux'!F61="rec","RECREATION",IF('EDT-2niveaux'!F61="p","Pause méridienne",IF('EDT-2niveaux'!F61="G","FRANCAIS"&amp;CHAR(10)&amp;"Grammaire",IF('EDT-2niveaux'!F61="LC","FRANCAIS"&amp;CHAR(10)&amp;"Lect. et comp.de l'écrit",IF('EDT-2niveaux'!F61="M","MATHEMATIQUES",IF('EDT-2niveaux'!F61="CLA","FRANCAIS"&amp;CHAR(10)&amp;"Culture litt. et art.",IF('EDT-2niveaux'!F61="F","FRANCAIS",IF('EDT-2niveaux'!F61="E","FRANCAIS"&amp;CHAR(10)&amp;"Ecriture",IF('EDT-2niveaux'!F61="L","FRANCAIS"&amp;CHAR(10)&amp;"Lexique",IF('EDT-2niveaux'!F61="LO","FRANCAIS"&amp;CHAR(10)&amp;"Langage oral",IF('EDT-2niveaux'!F61="CM","MATHEMATIQUES"&amp;CHAR(10)&amp;"Calcul mental",IF('EDT-2niveaux'!F61="EG","MATHEMATIQUES"&amp;CHAR(10)&amp;"Espace et Géométrie",IF('EDT-2niveaux'!F61="NC","MATHEMATIQUES"&amp;CHAR(10)&amp;"Nombres et calculs",IF('EDT-2niveaux'!F61="GM","MATHEMATIQUES"&amp;CHAR(10)&amp;"Grand. et mes.",IF('EDT-2niveaux'!F61="S","Sciences et technologie",IF('EDT-2niveaux'!F61="H","Histoire",IF('EDT-2niveaux'!F61="Geo","Géographie",IF('EDT-2niveaux'!F61="EMC","Enseig. mor. et civ.",IF('EDT-2niveaux'!F61="EPS","Educ. phys. et sportive",IF('EDT-2niveaux'!F61="EM","Educ. musicale",IF('EDT-2niveaux'!F61="AP","Arts plastiques",IF('EDT-2niveaux'!F61="HDA","Hist. des arts",IF('EDT-2niveaux'!F61="QM","Questionner le monde",IF('EDT-2niveaux'!F61="LV","Langue vivante",IF('EDT-2niveaux'!F61="APC","APC",""))))))))))))))))))))))))))</f>
        <v/>
      </c>
      <c r="P57" s="14" t="str">
        <f t="shared" si="4"/>
        <v/>
      </c>
      <c r="Q57" s="101">
        <f>'EDT-2niveaux'!G61</f>
        <v>0</v>
      </c>
      <c r="R57" s="14" t="str">
        <f>IF('EDT-2niveaux'!G61="O","FRANCAIS"&amp;CHAR(10)&amp;"Orthographe",IF('EDT-2niveaux'!G61="rec","RECREATION",IF('EDT-2niveaux'!G61="p","Pause méridienne",IF('EDT-2niveaux'!G61="G","FRANCAIS"&amp;CHAR(10)&amp;"Grammaire",IF('EDT-2niveaux'!G61="LC","FRANCAIS"&amp;CHAR(10)&amp;"Lect. et comp.de l'écrit",IF('EDT-2niveaux'!G61="M","MATHEMATIQUES",IF('EDT-2niveaux'!G61="CLA","FRANCAIS"&amp;CHAR(10)&amp;"Culture litt. et art.",IF('EDT-2niveaux'!G61="F","FRANCAIS",IF('EDT-2niveaux'!G61="E","FRANCAIS"&amp;CHAR(10)&amp;"Ecriture",IF('EDT-2niveaux'!G61="L","FRANCAIS"&amp;CHAR(10)&amp;"Lexique",IF('EDT-2niveaux'!G61="LO","FRANCAIS"&amp;CHAR(10)&amp;"Langage oral",IF('EDT-2niveaux'!G61="CM","MATHEMATIQUES"&amp;CHAR(10)&amp;"Calcul mental",IF('EDT-2niveaux'!G61="EG","MATHEMATIQUES"&amp;CHAR(10)&amp;"Espace et Géométrie",IF('EDT-2niveaux'!G61="NC","MATHEMATIQUES"&amp;CHAR(10)&amp;"Nombres et calculs",IF('EDT-2niveaux'!G61="GM","MATHEMATIQUES"&amp;CHAR(10)&amp;"Grand. et mes.",IF('EDT-2niveaux'!G61="S","Sciences et technologie",IF('EDT-2niveaux'!G61="H","Histoire",IF('EDT-2niveaux'!G61="Geo","Géographie",IF('EDT-2niveaux'!G61="EMC","Enseig. mor. et civ.",IF('EDT-2niveaux'!G61="EPS","Educ. phys. et sportive",IF('EDT-2niveaux'!G61="EM","Educ. musicale",IF('EDT-2niveaux'!G61="AP","Arts plastiques",IF('EDT-2niveaux'!G61="HDA","Hist. des arts",IF('EDT-2niveaux'!G61="QM","Questionner le monde",IF('EDT-2niveaux'!G61="LV","Langue vivante",IF('EDT-2niveaux'!G61="APC","APC",""))))))))))))))))))))))))))</f>
        <v/>
      </c>
      <c r="S57" s="148" t="str">
        <f t="shared" si="5"/>
        <v/>
      </c>
      <c r="T57" s="101">
        <f>'EDT-2niveaux'!H61</f>
        <v>0</v>
      </c>
      <c r="U57" s="14" t="str">
        <f>IF('EDT-2niveaux'!H61="O","FRANCAIS"&amp;CHAR(10)&amp;"Orthographe",IF('EDT-2niveaux'!H61="rec","RECREATION",IF('EDT-2niveaux'!H61="p","Pause méridienne",IF('EDT-2niveaux'!H61="G","FRANCAIS"&amp;CHAR(10)&amp;"Grammaire",IF('EDT-2niveaux'!H61="LC","FRANCAIS"&amp;CHAR(10)&amp;"Lect. et comp.de l'écrit",IF('EDT-2niveaux'!H61="M","MATHEMATIQUES",IF('EDT-2niveaux'!H61="CLA","FRANCAIS"&amp;CHAR(10)&amp;"Culture litt. et art.",IF('EDT-2niveaux'!H61="F","FRANCAIS",IF('EDT-2niveaux'!H61="E","FRANCAIS"&amp;CHAR(10)&amp;"Ecriture",IF('EDT-2niveaux'!H61="L","FRANCAIS"&amp;CHAR(10)&amp;"Lexique",IF('EDT-2niveaux'!H61="LO","FRANCAIS"&amp;CHAR(10)&amp;"Langage oral",IF('EDT-2niveaux'!H61="CM","MATHEMATIQUES"&amp;CHAR(10)&amp;"Calcul mental",IF('EDT-2niveaux'!H61="EG","MATHEMATIQUES"&amp;CHAR(10)&amp;"Espace et Géométrie",IF('EDT-2niveaux'!H61="NC","MATHEMATIQUES"&amp;CHAR(10)&amp;"Nombres et calculs",IF('EDT-2niveaux'!H61="GM","MATHEMATIQUES"&amp;CHAR(10)&amp;"Grand. et mes.",IF('EDT-2niveaux'!H61="S","Sciences et technologie",IF('EDT-2niveaux'!H61="H","Histoire",IF('EDT-2niveaux'!H61="Geo","Géographie",IF('EDT-2niveaux'!H61="EMC","Enseig. mor. et civ.",IF('EDT-2niveaux'!H61="EPS","Educ. phys. et sportive",IF('EDT-2niveaux'!H61="EM","Educ. musicale",IF('EDT-2niveaux'!H61="AP","Arts plastiques",IF('EDT-2niveaux'!H61="HDA","Hist. des arts",IF('EDT-2niveaux'!H61="QM","Questionner le monde",IF('EDT-2niveaux'!H61="LV","Langue vivante",IF('EDT-2niveaux'!H61="APC","APC",""))))))))))))))))))))))))))</f>
        <v/>
      </c>
      <c r="V57" s="14" t="str">
        <f t="shared" si="6"/>
        <v/>
      </c>
      <c r="W57" s="101">
        <f>'EDT-2niveaux'!I61</f>
        <v>0</v>
      </c>
      <c r="X57" s="14" t="str">
        <f>IF('EDT-2niveaux'!I61="O","FRANCAIS"&amp;CHAR(10)&amp;"Orthographe",IF('EDT-2niveaux'!I61="rec","RECREATION",IF('EDT-2niveaux'!I61="p","Pause méridienne",IF('EDT-2niveaux'!I61="G","FRANCAIS"&amp;CHAR(10)&amp;"Grammaire",IF('EDT-2niveaux'!I61="LC","FRANCAIS"&amp;CHAR(10)&amp;"Lect. et comp.de l'écrit",IF('EDT-2niveaux'!I61="M","MATHEMATIQUES",IF('EDT-2niveaux'!I61="CLA","FRANCAIS"&amp;CHAR(10)&amp;"Culture litt. et art.",IF('EDT-2niveaux'!I61="F","FRANCAIS",IF('EDT-2niveaux'!I61="E","FRANCAIS"&amp;CHAR(10)&amp;"Ecriture",IF('EDT-2niveaux'!I61="L","FRANCAIS"&amp;CHAR(10)&amp;"Lexique",IF('EDT-2niveaux'!I61="LO","FRANCAIS"&amp;CHAR(10)&amp;"Langage oral",IF('EDT-2niveaux'!I61="CM","MATHEMATIQUES"&amp;CHAR(10)&amp;"Calcul mental",IF('EDT-2niveaux'!I61="EG","MATHEMATIQUES"&amp;CHAR(10)&amp;"Espace et Géométrie",IF('EDT-2niveaux'!I61="NC","MATHEMATIQUES"&amp;CHAR(10)&amp;"Nombres et calculs",IF('EDT-2niveaux'!I61="GM","MATHEMATIQUES"&amp;CHAR(10)&amp;"Grand. et mes.",IF('EDT-2niveaux'!I61="S","Sciences et technologie",IF('EDT-2niveaux'!I61="H","Histoire",IF('EDT-2niveaux'!I61="Geo","Géographie",IF('EDT-2niveaux'!I61="EMC","Enseig. mor. et civ.",IF('EDT-2niveaux'!I61="EPS","Educ. phys. et sportive",IF('EDT-2niveaux'!I61="EM","Educ. musicale",IF('EDT-2niveaux'!I61="AP","Arts plastiques",IF('EDT-2niveaux'!I61="HDA","Hist. des arts",IF('EDT-2niveaux'!I61="QM","Questionner le monde",IF('EDT-2niveaux'!I61="LV","Langue vivante",IF('EDT-2niveaux'!I61="APC","APC",""))))))))))))))))))))))))))</f>
        <v/>
      </c>
      <c r="Y57" s="14" t="str">
        <f t="shared" si="7"/>
        <v/>
      </c>
      <c r="Z57" s="101">
        <f>'EDT-2niveaux'!J61</f>
        <v>0</v>
      </c>
      <c r="AA57" s="14" t="str">
        <f>IF('EDT-2niveaux'!J61="O","FRANCAIS"&amp;CHAR(10)&amp;"Orthographe",IF('EDT-2niveaux'!J61="rec","RECREATION",IF('EDT-2niveaux'!J61="p","Pause méridienne",IF('EDT-2niveaux'!J61="G","FRANCAIS"&amp;CHAR(10)&amp;"Grammaire",IF('EDT-2niveaux'!J61="LC","FRANCAIS"&amp;CHAR(10)&amp;"Lect. et comp.de l'écrit",IF('EDT-2niveaux'!J61="M","MATHEMATIQUES",IF('EDT-2niveaux'!J61="CLA","FRANCAIS"&amp;CHAR(10)&amp;"Culture littéraire et artistiqueCulture litt. et art.",IF('EDT-2niveaux'!J61="F","FRANCAIS",IF('EDT-2niveaux'!J61="E","FRANCAIS"&amp;CHAR(10)&amp;"Ecriture",IF('EDT-2niveaux'!J61="L","FRANCAIS"&amp;CHAR(10)&amp;"Lexique",IF('EDT-2niveaux'!J61="LO","FRANCAIS"&amp;CHAR(10)&amp;"Langage oral",IF('EDT-2niveaux'!J61="CM","MATHEMATIQUES"&amp;CHAR(10)&amp;"Calcul mental",IF('EDT-2niveaux'!J61="EG","MATHEMATIQUES"&amp;CHAR(10)&amp;"Espace et Géométrie",IF('EDT-2niveaux'!J61="NC","MATHEMATIQUES"&amp;CHAR(10)&amp;"Nombres et calculs",IF('EDT-2niveaux'!J61="GM","MATHEMATIQUES"&amp;CHAR(10)&amp;"Grand. et mes.",IF('EDT-2niveaux'!J61="S","Sciences et technologie",IF('EDT-2niveaux'!J61="H","Histoire",IF('EDT-2niveaux'!J61="Geo","Géographie",IF('EDT-2niveaux'!J61="EMC","Enseig. mor. et civ.",IF('EDT-2niveaux'!J61="EPS","Educ. phys. et sportive",IF('EDT-2niveaux'!J61="EM","Educ. musicale",IF('EDT-2niveaux'!J61="AP","Arts plastiques",IF('EDT-2niveaux'!J61="HDA","Hist. des arts",IF('EDT-2niveaux'!J61="QM","Questionner le monde",IF('EDT-2niveaux'!J61="LV","Langue vivante",IF('EDT-2niveaux'!J61="APC","APC",""))))))))))))))))))))))))))</f>
        <v/>
      </c>
      <c r="AB57" s="49" t="str">
        <f t="shared" si="8"/>
        <v/>
      </c>
      <c r="AC57" s="101">
        <f>'EDT-2niveaux'!K61</f>
        <v>0</v>
      </c>
      <c r="AD57" s="14" t="str">
        <f>IF('EDT-2niveaux'!K61="O","FRANCAIS"&amp;CHAR(10)&amp;"Orthographe",IF('EDT-2niveaux'!K61="rec","RECREATION",IF('EDT-2niveaux'!K61="p","Pause méridienne",IF('EDT-2niveaux'!K61="G","FRANCAIS"&amp;CHAR(10)&amp;"Grammaire",IF('EDT-2niveaux'!K61="LC","FRANCAIS"&amp;CHAR(10)&amp;"Lect. et comp.de l'écrit",IF('EDT-2niveaux'!K61="M","MATHEMATIQUES",IF('EDT-2niveaux'!K61="CLA","FRANCAIS"&amp;CHAR(10)&amp;"Culture litt. et art.",IF('EDT-2niveaux'!K61="F","FRANCAIS",IF('EDT-2niveaux'!K61="E","FRANCAIS"&amp;CHAR(10)&amp;"Ecriture",IF('EDT-2niveaux'!K61="L","FRANCAIS"&amp;CHAR(10)&amp;"Lexique",IF('EDT-2niveaux'!K61="LO","FRANCAIS"&amp;CHAR(10)&amp;"Langage oral",IF('EDT-2niveaux'!K61="CM","MATHEMATIQUES"&amp;CHAR(10)&amp;"Calcul mental",IF('EDT-2niveaux'!K61="EG","MATHEMATIQUES"&amp;CHAR(10)&amp;"Espace et Géométrie",IF('EDT-2niveaux'!K61="NC","MATHEMATIQUES"&amp;CHAR(10)&amp;"Nombres et calculs",IF('EDT-2niveaux'!K61="GM","MATHEMATIQUES"&amp;CHAR(10)&amp;"Grand. et mes.",IF('EDT-2niveaux'!K61="S","Sciences et technologie",IF('EDT-2niveaux'!K61="H","Histoire",IF('EDT-2niveaux'!K61="Geo","Géographie",IF('EDT-2niveaux'!K61="EMC","Enseig. mor. et civ.",IF('EDT-2niveaux'!K61="EPS","Educ. phys. et sportive",IF('EDT-2niveaux'!K61="EM","Educ. musicale",IF('EDT-2niveaux'!K61="AP","Arts plastiques",IF('EDT-2niveaux'!K61="HDA","Hist. des arts",IF('EDT-2niveaux'!K61="QM","Questionner le monde",IF('EDT-2niveaux'!K61="LV","Langue vivante",IF('EDT-2niveaux'!K61="APC","APC",""))))))))))))))))))))))))))</f>
        <v/>
      </c>
      <c r="AE57" s="49" t="str">
        <f t="shared" si="9"/>
        <v/>
      </c>
    </row>
    <row r="58" spans="1:45" x14ac:dyDescent="0.3">
      <c r="A58" s="4" t="e">
        <f>IF('POUR COMMENCER'!$E$14&gt;=A57,A57+'POUR COMMENCER'!$H$29,"")</f>
        <v>#VALUE!</v>
      </c>
      <c r="B58" s="101">
        <f>'EDT-2niveaux'!B62</f>
        <v>0</v>
      </c>
      <c r="C58" s="14" t="str">
        <f>IF('EDT-2niveaux'!B62="O","FRANCAIS"&amp;CHAR(10)&amp;"Orthographe",IF('EDT-2niveaux'!B62="rec","RECREATION",IF('EDT-2niveaux'!B62="p","Pause méridienne",IF('EDT-2niveaux'!B62="G","FRANCAIS"&amp;CHAR(10)&amp;"Grammaire",IF('EDT-2niveaux'!B62="LC","FRANCAIS"&amp;CHAR(10)&amp;"Lect. et comp.de l'écrit",IF('EDT-2niveaux'!B62="M","MATHEMATIQUES",IF('EDT-2niveaux'!B62="CLA","FRANCAIS"&amp;CHAR(10)&amp;"Culture litt. et art.",IF('EDT-2niveaux'!B62="F","FRANCAIS",IF('EDT-2niveaux'!B62="E","FRANCAIS"&amp;CHAR(10)&amp;"Ecriture",IF('EDT-2niveaux'!B62="L","FRANCAIS"&amp;CHAR(10)&amp;"Lexique",IF('EDT-2niveaux'!B62="LO","FRANCAIS"&amp;CHAR(10)&amp;"Langage oral",IF('EDT-2niveaux'!B62="CM","MATHEMATIQUES"&amp;CHAR(10)&amp;"Calcul mental",IF('EDT-2niveaux'!B62="EG","MATHEMATIQUES"&amp;CHAR(10)&amp;"Espace et Géométrie",IF('EDT-2niveaux'!B62="NC","MATHEMATIQUES"&amp;CHAR(10)&amp;"Nombres et calculs",IF('EDT-2niveaux'!B62="GM","MATHEMATIQUES"&amp;CHAR(10)&amp;"Grand. et mes.",IF('EDT-2niveaux'!B62="S","Sciences et technologie",IF('EDT-2niveaux'!B62="H","Histoire",IF('EDT-2niveaux'!B62="Geo","Géographie",IF('EDT-2niveaux'!B62="EMC","Enseig. mor. et civ.",IF('EDT-2niveaux'!B62="EPS","Educ. phys. et sportive",IF('EDT-2niveaux'!B62="EM","Educ. musicale",IF('EDT-2niveaux'!B62="AP","Arts plastiques",IF('EDT-2niveaux'!B62="HDA","Hist. des arts",IF('EDT-2niveaux'!B62="QM","Questionner le monde",IF('EDT-2niveaux'!B62="LV","Langue vivante",IF('EDT-2niveaux'!B62="APC","APC",""))))))))))))))))))))))))))</f>
        <v/>
      </c>
      <c r="D58" s="14" t="str">
        <f t="shared" si="0"/>
        <v/>
      </c>
      <c r="E58" s="101">
        <f>'EDT-2niveaux'!C62</f>
        <v>0</v>
      </c>
      <c r="F58" s="14" t="str">
        <f>IF('EDT-2niveaux'!C62="O","FRANCAIS"&amp;CHAR(10)&amp;"Orthographe",IF('EDT-2niveaux'!C62="rec","RECREATION",IF('EDT-2niveaux'!C62="p","Pause méridienne",IF('EDT-2niveaux'!C62="G","FRANCAIS"&amp;CHAR(10)&amp;"Grammaire",IF('EDT-2niveaux'!C62="LC","FRANCAIS"&amp;CHAR(10)&amp;"Lect. et comp.de l'écrit",IF('EDT-2niveaux'!C62="M","MATHEMATIQUES",IF('EDT-2niveaux'!C62="CLA","FRANCAIS"&amp;CHAR(10)&amp;"Culture littéraire et artistiqueCulture litt. et art.",IF('EDT-2niveaux'!C62="F","FRANCAIS",IF('EDT-2niveaux'!C62="E","FRANCAIS"&amp;CHAR(10)&amp;"Ecriture",IF('EDT-2niveaux'!C62="L","FRANCAIS"&amp;CHAR(10)&amp;"Lexique",IF('EDT-2niveaux'!C62="LO","FRANCAIS"&amp;CHAR(10)&amp;"Langage oral",IF('EDT-2niveaux'!C62="CM","MATHEMATIQUES"&amp;CHAR(10)&amp;"Calcul mental",IF('EDT-2niveaux'!C62="EG","MATHEMATIQUES"&amp;CHAR(10)&amp;"Espace et Géométrie",IF('EDT-2niveaux'!C62="NC","MATHEMATIQUES"&amp;CHAR(10)&amp;"Nombres et calculs",IF('EDT-2niveaux'!C62="GM","MATHEMATIQUES"&amp;CHAR(10)&amp;"Grand. et mes.",IF('EDT-2niveaux'!C62="S","Sciences et technologie",IF('EDT-2niveaux'!C62="H","Histoire",IF('EDT-2niveaux'!C62="Geo","Géographie",IF('EDT-2niveaux'!C62="EMC","Enseig. mor. et civ.",IF('EDT-2niveaux'!C62="EPS","Educ. phys. et sportive",IF('EDT-2niveaux'!C62="EM","Educ. musicale",IF('EDT-2niveaux'!C62="AP","Arts plastiques",IF('EDT-2niveaux'!C62="HDA","Hist. des arts",IF('EDT-2niveaux'!C62="QM","Questionner le monde",IF('EDT-2niveaux'!C62="LV","Langue vivante",IF('EDT-2niveaux'!C62="APC","APC",""))))))))))))))))))))))))))</f>
        <v/>
      </c>
      <c r="G58" s="14" t="str">
        <f t="shared" si="1"/>
        <v/>
      </c>
      <c r="H58" s="101">
        <f>'EDT-2niveaux'!D62</f>
        <v>0</v>
      </c>
      <c r="I58" s="14" t="str">
        <f>IF('EDT-2niveaux'!D62="O","FRANCAIS"&amp;CHAR(10)&amp;"Orthographe",IF('EDT-2niveaux'!D62="rec","RECREATION",IF('EDT-2niveaux'!D62="p","Pause méridienne",IF('EDT-2niveaux'!D62="G","FRANCAIS"&amp;CHAR(10)&amp;"Grammaire",IF('EDT-2niveaux'!D62="LC","FRANCAIS"&amp;CHAR(10)&amp;"Lect. et comp.de l'écrit",IF('EDT-2niveaux'!D62="M","MATHEMATIQUES",IF('EDT-2niveaux'!D62="CLA","FRANCAIS"&amp;CHAR(10)&amp;"Culture litt. et art.",IF('EDT-2niveaux'!D62="F","FRANCAIS",IF('EDT-2niveaux'!D62="E","FRANCAIS"&amp;CHAR(10)&amp;"Ecriture",IF('EDT-2niveaux'!D62="L","FRANCAIS"&amp;CHAR(10)&amp;"Lexique",IF('EDT-2niveaux'!D62="LO","FRANCAIS"&amp;CHAR(10)&amp;"Langage oral",IF('EDT-2niveaux'!D62="CM","MATHEMATIQUES"&amp;CHAR(10)&amp;"Calcul mental",IF('EDT-2niveaux'!D62="EG","MATHEMATIQUES"&amp;CHAR(10)&amp;"Espace et Géométrie",IF('EDT-2niveaux'!D62="NC","MATHEMATIQUES"&amp;CHAR(10)&amp;"Nombres et calculs",IF('EDT-2niveaux'!D62="GM","MATHEMATIQUES"&amp;CHAR(10)&amp;"Grand. et mes.",IF('EDT-2niveaux'!D62="S","Sciences et technologie",IF('EDT-2niveaux'!D62="H","Histoire",IF('EDT-2niveaux'!D62="Geo","Géographie",IF('EDT-2niveaux'!D62="EMC","Enseig. mor. et civ.",IF('EDT-2niveaux'!D62="EPS","Educ. phys. et sportive",IF('EDT-2niveaux'!D62="EM","Educ. musicale",IF('EDT-2niveaux'!D62="AP","Arts plastiques",IF('EDT-2niveaux'!D62="HDA","Hist. des arts",IF('EDT-2niveaux'!D62="QM","Questionner le monde",IF('EDT-2niveaux'!D62="LV","Langue vivante",IF('EDT-2niveaux'!D62="APC","APC",""))))))))))))))))))))))))))</f>
        <v/>
      </c>
      <c r="J58" s="14" t="str">
        <f t="shared" si="2"/>
        <v/>
      </c>
      <c r="K58" s="101">
        <f>'EDT-2niveaux'!E62</f>
        <v>0</v>
      </c>
      <c r="L58" s="14" t="str">
        <f>IF('EDT-2niveaux'!E62="O","FRANCAIS"&amp;CHAR(10)&amp;"Orthographe",IF('EDT-2niveaux'!E62="rec","RECREATION",IF('EDT-2niveaux'!E62="p","Pause méridienne",IF('EDT-2niveaux'!E62="G","FRANCAIS"&amp;CHAR(10)&amp;"Grammaire",IF('EDT-2niveaux'!E62="LC","FRANCAIS"&amp;CHAR(10)&amp;"Lect. et comp.de l'écrit",IF('EDT-2niveaux'!E62="M","MATHEMATIQUES",IF('EDT-2niveaux'!E62="CLA","FRANCAIS"&amp;CHAR(10)&amp;"Culture litt. et art.",IF('EDT-2niveaux'!E62="F","FRANCAIS",IF('EDT-2niveaux'!E62="E","FRANCAIS"&amp;CHAR(10)&amp;"Ecriture",IF('EDT-2niveaux'!E62="L","FRANCAIS"&amp;CHAR(10)&amp;"Lexique",IF('EDT-2niveaux'!E62="LO","FRANCAIS"&amp;CHAR(10)&amp;"Langage oral",IF('EDT-2niveaux'!E62="CM","MATHEMATIQUES"&amp;CHAR(10)&amp;"Calcul mental",IF('EDT-2niveaux'!E62="EG","MATHEMATIQUES"&amp;CHAR(10)&amp;"Espace et Géométrie",IF('EDT-2niveaux'!E62="NC","MATHEMATIQUES"&amp;CHAR(10)&amp;"Nombres et calculs",IF('EDT-2niveaux'!E62="GM","MATHEMATIQUES"&amp;CHAR(10)&amp;"Grand. et mes.",IF('EDT-2niveaux'!E62="S","Sciences et technologie",IF('EDT-2niveaux'!E62="H","Histoire",IF('EDT-2niveaux'!E62="Geo","Géographie",IF('EDT-2niveaux'!E62="EMC","Enseig. mor. et civ.",IF('EDT-2niveaux'!E62="EPS","Educ. phys. et sportive",IF('EDT-2niveaux'!E62="EM","Educ. musicale",IF('EDT-2niveaux'!E62="AP","Arts plastiques",IF('EDT-2niveaux'!E62="HDA","Hist. des arts",IF('EDT-2niveaux'!E62="QM","Questionner le monde",IF('EDT-2niveaux'!E62="LV","Langue vivante",IF('EDT-2niveaux'!E62="APC","APC",""))))))))))))))))))))))))))</f>
        <v/>
      </c>
      <c r="M58" s="14" t="str">
        <f t="shared" si="3"/>
        <v/>
      </c>
      <c r="N58" s="101">
        <f>'EDT-2niveaux'!F62</f>
        <v>0</v>
      </c>
      <c r="O58" s="14" t="str">
        <f>IF('EDT-2niveaux'!F62="O","FRANCAIS"&amp;CHAR(10)&amp;"Orthographe",IF('EDT-2niveaux'!F62="rec","RECREATION",IF('EDT-2niveaux'!F62="p","Pause méridienne",IF('EDT-2niveaux'!F62="G","FRANCAIS"&amp;CHAR(10)&amp;"Grammaire",IF('EDT-2niveaux'!F62="LC","FRANCAIS"&amp;CHAR(10)&amp;"Lect. et comp.de l'écrit",IF('EDT-2niveaux'!F62="M","MATHEMATIQUES",IF('EDT-2niveaux'!F62="CLA","FRANCAIS"&amp;CHAR(10)&amp;"Culture litt. et art.",IF('EDT-2niveaux'!F62="F","FRANCAIS",IF('EDT-2niveaux'!F62="E","FRANCAIS"&amp;CHAR(10)&amp;"Ecriture",IF('EDT-2niveaux'!F62="L","FRANCAIS"&amp;CHAR(10)&amp;"Lexique",IF('EDT-2niveaux'!F62="LO","FRANCAIS"&amp;CHAR(10)&amp;"Langage oral",IF('EDT-2niveaux'!F62="CM","MATHEMATIQUES"&amp;CHAR(10)&amp;"Calcul mental",IF('EDT-2niveaux'!F62="EG","MATHEMATIQUES"&amp;CHAR(10)&amp;"Espace et Géométrie",IF('EDT-2niveaux'!F62="NC","MATHEMATIQUES"&amp;CHAR(10)&amp;"Nombres et calculs",IF('EDT-2niveaux'!F62="GM","MATHEMATIQUES"&amp;CHAR(10)&amp;"Grand. et mes.",IF('EDT-2niveaux'!F62="S","Sciences et technologie",IF('EDT-2niveaux'!F62="H","Histoire",IF('EDT-2niveaux'!F62="Geo","Géographie",IF('EDT-2niveaux'!F62="EMC","Enseig. mor. et civ.",IF('EDT-2niveaux'!F62="EPS","Educ. phys. et sportive",IF('EDT-2niveaux'!F62="EM","Educ. musicale",IF('EDT-2niveaux'!F62="AP","Arts plastiques",IF('EDT-2niveaux'!F62="HDA","Hist. des arts",IF('EDT-2niveaux'!F62="QM","Questionner le monde",IF('EDT-2niveaux'!F62="LV","Langue vivante",IF('EDT-2niveaux'!F62="APC","APC",""))))))))))))))))))))))))))</f>
        <v/>
      </c>
      <c r="P58" s="14" t="str">
        <f t="shared" si="4"/>
        <v/>
      </c>
      <c r="Q58" s="101">
        <f>'EDT-2niveaux'!G62</f>
        <v>0</v>
      </c>
      <c r="R58" s="14" t="str">
        <f>IF('EDT-2niveaux'!G62="O","FRANCAIS"&amp;CHAR(10)&amp;"Orthographe",IF('EDT-2niveaux'!G62="rec","RECREATION",IF('EDT-2niveaux'!G62="p","Pause méridienne",IF('EDT-2niveaux'!G62="G","FRANCAIS"&amp;CHAR(10)&amp;"Grammaire",IF('EDT-2niveaux'!G62="LC","FRANCAIS"&amp;CHAR(10)&amp;"Lect. et comp.de l'écrit",IF('EDT-2niveaux'!G62="M","MATHEMATIQUES",IF('EDT-2niveaux'!G62="CLA","FRANCAIS"&amp;CHAR(10)&amp;"Culture litt. et art.",IF('EDT-2niveaux'!G62="F","FRANCAIS",IF('EDT-2niveaux'!G62="E","FRANCAIS"&amp;CHAR(10)&amp;"Ecriture",IF('EDT-2niveaux'!G62="L","FRANCAIS"&amp;CHAR(10)&amp;"Lexique",IF('EDT-2niveaux'!G62="LO","FRANCAIS"&amp;CHAR(10)&amp;"Langage oral",IF('EDT-2niveaux'!G62="CM","MATHEMATIQUES"&amp;CHAR(10)&amp;"Calcul mental",IF('EDT-2niveaux'!G62="EG","MATHEMATIQUES"&amp;CHAR(10)&amp;"Espace et Géométrie",IF('EDT-2niveaux'!G62="NC","MATHEMATIQUES"&amp;CHAR(10)&amp;"Nombres et calculs",IF('EDT-2niveaux'!G62="GM","MATHEMATIQUES"&amp;CHAR(10)&amp;"Grand. et mes.",IF('EDT-2niveaux'!G62="S","Sciences et technologie",IF('EDT-2niveaux'!G62="H","Histoire",IF('EDT-2niveaux'!G62="Geo","Géographie",IF('EDT-2niveaux'!G62="EMC","Enseig. mor. et civ.",IF('EDT-2niveaux'!G62="EPS","Educ. phys. et sportive",IF('EDT-2niveaux'!G62="EM","Educ. musicale",IF('EDT-2niveaux'!G62="AP","Arts plastiques",IF('EDT-2niveaux'!G62="HDA","Hist. des arts",IF('EDT-2niveaux'!G62="QM","Questionner le monde",IF('EDT-2niveaux'!G62="LV","Langue vivante",IF('EDT-2niveaux'!G62="APC","APC",""))))))))))))))))))))))))))</f>
        <v/>
      </c>
      <c r="S58" s="148" t="str">
        <f t="shared" si="5"/>
        <v/>
      </c>
      <c r="T58" s="101">
        <f>'EDT-2niveaux'!H62</f>
        <v>0</v>
      </c>
      <c r="U58" s="14" t="str">
        <f>IF('EDT-2niveaux'!H62="O","FRANCAIS"&amp;CHAR(10)&amp;"Orthographe",IF('EDT-2niveaux'!H62="rec","RECREATION",IF('EDT-2niveaux'!H62="p","Pause méridienne",IF('EDT-2niveaux'!H62="G","FRANCAIS"&amp;CHAR(10)&amp;"Grammaire",IF('EDT-2niveaux'!H62="LC","FRANCAIS"&amp;CHAR(10)&amp;"Lect. et comp.de l'écrit",IF('EDT-2niveaux'!H62="M","MATHEMATIQUES",IF('EDT-2niveaux'!H62="CLA","FRANCAIS"&amp;CHAR(10)&amp;"Culture litt. et art.",IF('EDT-2niveaux'!H62="F","FRANCAIS",IF('EDT-2niveaux'!H62="E","FRANCAIS"&amp;CHAR(10)&amp;"Ecriture",IF('EDT-2niveaux'!H62="L","FRANCAIS"&amp;CHAR(10)&amp;"Lexique",IF('EDT-2niveaux'!H62="LO","FRANCAIS"&amp;CHAR(10)&amp;"Langage oral",IF('EDT-2niveaux'!H62="CM","MATHEMATIQUES"&amp;CHAR(10)&amp;"Calcul mental",IF('EDT-2niveaux'!H62="EG","MATHEMATIQUES"&amp;CHAR(10)&amp;"Espace et Géométrie",IF('EDT-2niveaux'!H62="NC","MATHEMATIQUES"&amp;CHAR(10)&amp;"Nombres et calculs",IF('EDT-2niveaux'!H62="GM","MATHEMATIQUES"&amp;CHAR(10)&amp;"Grand. et mes.",IF('EDT-2niveaux'!H62="S","Sciences et technologie",IF('EDT-2niveaux'!H62="H","Histoire",IF('EDT-2niveaux'!H62="Geo","Géographie",IF('EDT-2niveaux'!H62="EMC","Enseig. mor. et civ.",IF('EDT-2niveaux'!H62="EPS","Educ. phys. et sportive",IF('EDT-2niveaux'!H62="EM","Educ. musicale",IF('EDT-2niveaux'!H62="AP","Arts plastiques",IF('EDT-2niveaux'!H62="HDA","Hist. des arts",IF('EDT-2niveaux'!H62="QM","Questionner le monde",IF('EDT-2niveaux'!H62="LV","Langue vivante",IF('EDT-2niveaux'!H62="APC","APC",""))))))))))))))))))))))))))</f>
        <v/>
      </c>
      <c r="V58" s="14" t="str">
        <f t="shared" si="6"/>
        <v/>
      </c>
      <c r="W58" s="101">
        <f>'EDT-2niveaux'!I62</f>
        <v>0</v>
      </c>
      <c r="X58" s="14" t="str">
        <f>IF('EDT-2niveaux'!I62="O","FRANCAIS"&amp;CHAR(10)&amp;"Orthographe",IF('EDT-2niveaux'!I62="rec","RECREATION",IF('EDT-2niveaux'!I62="p","Pause méridienne",IF('EDT-2niveaux'!I62="G","FRANCAIS"&amp;CHAR(10)&amp;"Grammaire",IF('EDT-2niveaux'!I62="LC","FRANCAIS"&amp;CHAR(10)&amp;"Lect. et comp.de l'écrit",IF('EDT-2niveaux'!I62="M","MATHEMATIQUES",IF('EDT-2niveaux'!I62="CLA","FRANCAIS"&amp;CHAR(10)&amp;"Culture litt. et art.",IF('EDT-2niveaux'!I62="F","FRANCAIS",IF('EDT-2niveaux'!I62="E","FRANCAIS"&amp;CHAR(10)&amp;"Ecriture",IF('EDT-2niveaux'!I62="L","FRANCAIS"&amp;CHAR(10)&amp;"Lexique",IF('EDT-2niveaux'!I62="LO","FRANCAIS"&amp;CHAR(10)&amp;"Langage oral",IF('EDT-2niveaux'!I62="CM","MATHEMATIQUES"&amp;CHAR(10)&amp;"Calcul mental",IF('EDT-2niveaux'!I62="EG","MATHEMATIQUES"&amp;CHAR(10)&amp;"Espace et Géométrie",IF('EDT-2niveaux'!I62="NC","MATHEMATIQUES"&amp;CHAR(10)&amp;"Nombres et calculs",IF('EDT-2niveaux'!I62="GM","MATHEMATIQUES"&amp;CHAR(10)&amp;"Grand. et mes.",IF('EDT-2niveaux'!I62="S","Sciences et technologie",IF('EDT-2niveaux'!I62="H","Histoire",IF('EDT-2niveaux'!I62="Geo","Géographie",IF('EDT-2niveaux'!I62="EMC","Enseig. mor. et civ.",IF('EDT-2niveaux'!I62="EPS","Educ. phys. et sportive",IF('EDT-2niveaux'!I62="EM","Educ. musicale",IF('EDT-2niveaux'!I62="AP","Arts plastiques",IF('EDT-2niveaux'!I62="HDA","Hist. des arts",IF('EDT-2niveaux'!I62="QM","Questionner le monde",IF('EDT-2niveaux'!I62="LV","Langue vivante",IF('EDT-2niveaux'!I62="APC","APC",""))))))))))))))))))))))))))</f>
        <v/>
      </c>
      <c r="Y58" s="14" t="str">
        <f t="shared" si="7"/>
        <v/>
      </c>
      <c r="Z58" s="101">
        <f>'EDT-2niveaux'!J62</f>
        <v>0</v>
      </c>
      <c r="AA58" s="14" t="str">
        <f>IF('EDT-2niveaux'!J62="O","FRANCAIS"&amp;CHAR(10)&amp;"Orthographe",IF('EDT-2niveaux'!J62="rec","RECREATION",IF('EDT-2niveaux'!J62="p","Pause méridienne",IF('EDT-2niveaux'!J62="G","FRANCAIS"&amp;CHAR(10)&amp;"Grammaire",IF('EDT-2niveaux'!J62="LC","FRANCAIS"&amp;CHAR(10)&amp;"Lect. et comp.de l'écrit",IF('EDT-2niveaux'!J62="M","MATHEMATIQUES",IF('EDT-2niveaux'!J62="CLA","FRANCAIS"&amp;CHAR(10)&amp;"Culture littéraire et artistiqueCulture litt. et art.",IF('EDT-2niveaux'!J62="F","FRANCAIS",IF('EDT-2niveaux'!J62="E","FRANCAIS"&amp;CHAR(10)&amp;"Ecriture",IF('EDT-2niveaux'!J62="L","FRANCAIS"&amp;CHAR(10)&amp;"Lexique",IF('EDT-2niveaux'!J62="LO","FRANCAIS"&amp;CHAR(10)&amp;"Langage oral",IF('EDT-2niveaux'!J62="CM","MATHEMATIQUES"&amp;CHAR(10)&amp;"Calcul mental",IF('EDT-2niveaux'!J62="EG","MATHEMATIQUES"&amp;CHAR(10)&amp;"Espace et Géométrie",IF('EDT-2niveaux'!J62="NC","MATHEMATIQUES"&amp;CHAR(10)&amp;"Nombres et calculs",IF('EDT-2niveaux'!J62="GM","MATHEMATIQUES"&amp;CHAR(10)&amp;"Grand. et mes.",IF('EDT-2niveaux'!J62="S","Sciences et technologie",IF('EDT-2niveaux'!J62="H","Histoire",IF('EDT-2niveaux'!J62="Geo","Géographie",IF('EDT-2niveaux'!J62="EMC","Enseig. mor. et civ.",IF('EDT-2niveaux'!J62="EPS","Educ. phys. et sportive",IF('EDT-2niveaux'!J62="EM","Educ. musicale",IF('EDT-2niveaux'!J62="AP","Arts plastiques",IF('EDT-2niveaux'!J62="HDA","Hist. des arts",IF('EDT-2niveaux'!J62="QM","Questionner le monde",IF('EDT-2niveaux'!J62="LV","Langue vivante",IF('EDT-2niveaux'!J62="APC","APC",""))))))))))))))))))))))))))</f>
        <v/>
      </c>
      <c r="AB58" s="49" t="str">
        <f t="shared" si="8"/>
        <v/>
      </c>
      <c r="AC58" s="101">
        <f>'EDT-2niveaux'!K62</f>
        <v>0</v>
      </c>
      <c r="AD58" s="14" t="str">
        <f>IF('EDT-2niveaux'!K62="O","FRANCAIS"&amp;CHAR(10)&amp;"Orthographe",IF('EDT-2niveaux'!K62="rec","RECREATION",IF('EDT-2niveaux'!K62="p","Pause méridienne",IF('EDT-2niveaux'!K62="G","FRANCAIS"&amp;CHAR(10)&amp;"Grammaire",IF('EDT-2niveaux'!K62="LC","FRANCAIS"&amp;CHAR(10)&amp;"Lect. et comp.de l'écrit",IF('EDT-2niveaux'!K62="M","MATHEMATIQUES",IF('EDT-2niveaux'!K62="CLA","FRANCAIS"&amp;CHAR(10)&amp;"Culture litt. et art.",IF('EDT-2niveaux'!K62="F","FRANCAIS",IF('EDT-2niveaux'!K62="E","FRANCAIS"&amp;CHAR(10)&amp;"Ecriture",IF('EDT-2niveaux'!K62="L","FRANCAIS"&amp;CHAR(10)&amp;"Lexique",IF('EDT-2niveaux'!K62="LO","FRANCAIS"&amp;CHAR(10)&amp;"Langage oral",IF('EDT-2niveaux'!K62="CM","MATHEMATIQUES"&amp;CHAR(10)&amp;"Calcul mental",IF('EDT-2niveaux'!K62="EG","MATHEMATIQUES"&amp;CHAR(10)&amp;"Espace et Géométrie",IF('EDT-2niveaux'!K62="NC","MATHEMATIQUES"&amp;CHAR(10)&amp;"Nombres et calculs",IF('EDT-2niveaux'!K62="GM","MATHEMATIQUES"&amp;CHAR(10)&amp;"Grand. et mes.",IF('EDT-2niveaux'!K62="S","Sciences et technologie",IF('EDT-2niveaux'!K62="H","Histoire",IF('EDT-2niveaux'!K62="Geo","Géographie",IF('EDT-2niveaux'!K62="EMC","Enseig. mor. et civ.",IF('EDT-2niveaux'!K62="EPS","Educ. phys. et sportive",IF('EDT-2niveaux'!K62="EM","Educ. musicale",IF('EDT-2niveaux'!K62="AP","Arts plastiques",IF('EDT-2niveaux'!K62="HDA","Hist. des arts",IF('EDT-2niveaux'!K62="QM","Questionner le monde",IF('EDT-2niveaux'!K62="LV","Langue vivante",IF('EDT-2niveaux'!K62="APC","APC",""))))))))))))))))))))))))))</f>
        <v/>
      </c>
      <c r="AE58" s="49" t="str">
        <f t="shared" si="9"/>
        <v/>
      </c>
    </row>
    <row r="59" spans="1:45" x14ac:dyDescent="0.3">
      <c r="A59" s="4" t="e">
        <f>IF('POUR COMMENCER'!$E$14&gt;=A58,A58+'POUR COMMENCER'!$H$29,"")</f>
        <v>#VALUE!</v>
      </c>
      <c r="B59" s="101">
        <f>'EDT-2niveaux'!B63</f>
        <v>0</v>
      </c>
      <c r="C59" s="14" t="str">
        <f>IF('EDT-2niveaux'!B63="O","FRANCAIS"&amp;CHAR(10)&amp;"Orthographe",IF('EDT-2niveaux'!B63="rec","RECREATION",IF('EDT-2niveaux'!B63="p","Pause méridienne",IF('EDT-2niveaux'!B63="G","FRANCAIS"&amp;CHAR(10)&amp;"Grammaire",IF('EDT-2niveaux'!B63="LC","FRANCAIS"&amp;CHAR(10)&amp;"Lect. et comp.de l'écrit",IF('EDT-2niveaux'!B63="M","MATHEMATIQUES",IF('EDT-2niveaux'!B63="CLA","FRANCAIS"&amp;CHAR(10)&amp;"Culture litt. et art.",IF('EDT-2niveaux'!B63="F","FRANCAIS",IF('EDT-2niveaux'!B63="E","FRANCAIS"&amp;CHAR(10)&amp;"Ecriture",IF('EDT-2niveaux'!B63="L","FRANCAIS"&amp;CHAR(10)&amp;"Lexique",IF('EDT-2niveaux'!B63="LO","FRANCAIS"&amp;CHAR(10)&amp;"Langage oral",IF('EDT-2niveaux'!B63="CM","MATHEMATIQUES"&amp;CHAR(10)&amp;"Calcul mental",IF('EDT-2niveaux'!B63="EG","MATHEMATIQUES"&amp;CHAR(10)&amp;"Espace et Géométrie",IF('EDT-2niveaux'!B63="NC","MATHEMATIQUES"&amp;CHAR(10)&amp;"Nombres et calculs",IF('EDT-2niveaux'!B63="GM","MATHEMATIQUES"&amp;CHAR(10)&amp;"Grand. et mes.",IF('EDT-2niveaux'!B63="S","Sciences et technologie",IF('EDT-2niveaux'!B63="H","Histoire",IF('EDT-2niveaux'!B63="Geo","Géographie",IF('EDT-2niveaux'!B63="EMC","Enseig. mor. et civ.",IF('EDT-2niveaux'!B63="EPS","Educ. phys. et sportive",IF('EDT-2niveaux'!B63="EM","Educ. musicale",IF('EDT-2niveaux'!B63="AP","Arts plastiques",IF('EDT-2niveaux'!B63="HDA","Hist. des arts",IF('EDT-2niveaux'!B63="QM","Questionner le monde",IF('EDT-2niveaux'!B63="LV","Langue vivante",IF('EDT-2niveaux'!B63="APC","APC",""))))))))))))))))))))))))))</f>
        <v/>
      </c>
      <c r="D59" s="14" t="str">
        <f t="shared" si="0"/>
        <v/>
      </c>
      <c r="E59" s="101">
        <f>'EDT-2niveaux'!C63</f>
        <v>0</v>
      </c>
      <c r="F59" s="14" t="str">
        <f>IF('EDT-2niveaux'!C63="O","FRANCAIS"&amp;CHAR(10)&amp;"Orthographe",IF('EDT-2niveaux'!C63="rec","RECREATION",IF('EDT-2niveaux'!C63="p","Pause méridienne",IF('EDT-2niveaux'!C63="G","FRANCAIS"&amp;CHAR(10)&amp;"Grammaire",IF('EDT-2niveaux'!C63="LC","FRANCAIS"&amp;CHAR(10)&amp;"Lect. et comp.de l'écrit",IF('EDT-2niveaux'!C63="M","MATHEMATIQUES",IF('EDT-2niveaux'!C63="CLA","FRANCAIS"&amp;CHAR(10)&amp;"Culture littéraire et artistiqueCulture litt. et art.",IF('EDT-2niveaux'!C63="F","FRANCAIS",IF('EDT-2niveaux'!C63="E","FRANCAIS"&amp;CHAR(10)&amp;"Ecriture",IF('EDT-2niveaux'!C63="L","FRANCAIS"&amp;CHAR(10)&amp;"Lexique",IF('EDT-2niveaux'!C63="LO","FRANCAIS"&amp;CHAR(10)&amp;"Langage oral",IF('EDT-2niveaux'!C63="CM","MATHEMATIQUES"&amp;CHAR(10)&amp;"Calcul mental",IF('EDT-2niveaux'!C63="EG","MATHEMATIQUES"&amp;CHAR(10)&amp;"Espace et Géométrie",IF('EDT-2niveaux'!C63="NC","MATHEMATIQUES"&amp;CHAR(10)&amp;"Nombres et calculs",IF('EDT-2niveaux'!C63="GM","MATHEMATIQUES"&amp;CHAR(10)&amp;"Grand. et mes.",IF('EDT-2niveaux'!C63="S","Sciences et technologie",IF('EDT-2niveaux'!C63="H","Histoire",IF('EDT-2niveaux'!C63="Geo","Géographie",IF('EDT-2niveaux'!C63="EMC","Enseig. mor. et civ.",IF('EDT-2niveaux'!C63="EPS","Educ. phys. et sportive",IF('EDT-2niveaux'!C63="EM","Educ. musicale",IF('EDT-2niveaux'!C63="AP","Arts plastiques",IF('EDT-2niveaux'!C63="HDA","Hist. des arts",IF('EDT-2niveaux'!C63="QM","Questionner le monde",IF('EDT-2niveaux'!C63="LV","Langue vivante",IF('EDT-2niveaux'!C63="APC","APC",""))))))))))))))))))))))))))</f>
        <v/>
      </c>
      <c r="G59" s="14" t="str">
        <f t="shared" si="1"/>
        <v/>
      </c>
      <c r="H59" s="101">
        <f>'EDT-2niveaux'!D63</f>
        <v>0</v>
      </c>
      <c r="I59" s="14" t="str">
        <f>IF('EDT-2niveaux'!D63="O","FRANCAIS"&amp;CHAR(10)&amp;"Orthographe",IF('EDT-2niveaux'!D63="rec","RECREATION",IF('EDT-2niveaux'!D63="p","Pause méridienne",IF('EDT-2niveaux'!D63="G","FRANCAIS"&amp;CHAR(10)&amp;"Grammaire",IF('EDT-2niveaux'!D63="LC","FRANCAIS"&amp;CHAR(10)&amp;"Lect. et comp.de l'écrit",IF('EDT-2niveaux'!D63="M","MATHEMATIQUES",IF('EDT-2niveaux'!D63="CLA","FRANCAIS"&amp;CHAR(10)&amp;"Culture litt. et art.",IF('EDT-2niveaux'!D63="F","FRANCAIS",IF('EDT-2niveaux'!D63="E","FRANCAIS"&amp;CHAR(10)&amp;"Ecriture",IF('EDT-2niveaux'!D63="L","FRANCAIS"&amp;CHAR(10)&amp;"Lexique",IF('EDT-2niveaux'!D63="LO","FRANCAIS"&amp;CHAR(10)&amp;"Langage oral",IF('EDT-2niveaux'!D63="CM","MATHEMATIQUES"&amp;CHAR(10)&amp;"Calcul mental",IF('EDT-2niveaux'!D63="EG","MATHEMATIQUES"&amp;CHAR(10)&amp;"Espace et Géométrie",IF('EDT-2niveaux'!D63="NC","MATHEMATIQUES"&amp;CHAR(10)&amp;"Nombres et calculs",IF('EDT-2niveaux'!D63="GM","MATHEMATIQUES"&amp;CHAR(10)&amp;"Grand. et mes.",IF('EDT-2niveaux'!D63="S","Sciences et technologie",IF('EDT-2niveaux'!D63="H","Histoire",IF('EDT-2niveaux'!D63="Geo","Géographie",IF('EDT-2niveaux'!D63="EMC","Enseig. mor. et civ.",IF('EDT-2niveaux'!D63="EPS","Educ. phys. et sportive",IF('EDT-2niveaux'!D63="EM","Educ. musicale",IF('EDT-2niveaux'!D63="AP","Arts plastiques",IF('EDT-2niveaux'!D63="HDA","Hist. des arts",IF('EDT-2niveaux'!D63="QM","Questionner le monde",IF('EDT-2niveaux'!D63="LV","Langue vivante",IF('EDT-2niveaux'!D63="APC","APC",""))))))))))))))))))))))))))</f>
        <v/>
      </c>
      <c r="J59" s="14" t="str">
        <f t="shared" si="2"/>
        <v/>
      </c>
      <c r="K59" s="101">
        <f>'EDT-2niveaux'!E63</f>
        <v>0</v>
      </c>
      <c r="L59" s="14" t="str">
        <f>IF('EDT-2niveaux'!E63="O","FRANCAIS"&amp;CHAR(10)&amp;"Orthographe",IF('EDT-2niveaux'!E63="rec","RECREATION",IF('EDT-2niveaux'!E63="p","Pause méridienne",IF('EDT-2niveaux'!E63="G","FRANCAIS"&amp;CHAR(10)&amp;"Grammaire",IF('EDT-2niveaux'!E63="LC","FRANCAIS"&amp;CHAR(10)&amp;"Lect. et comp.de l'écrit",IF('EDT-2niveaux'!E63="M","MATHEMATIQUES",IF('EDT-2niveaux'!E63="CLA","FRANCAIS"&amp;CHAR(10)&amp;"Culture litt. et art.",IF('EDT-2niveaux'!E63="F","FRANCAIS",IF('EDT-2niveaux'!E63="E","FRANCAIS"&amp;CHAR(10)&amp;"Ecriture",IF('EDT-2niveaux'!E63="L","FRANCAIS"&amp;CHAR(10)&amp;"Lexique",IF('EDT-2niveaux'!E63="LO","FRANCAIS"&amp;CHAR(10)&amp;"Langage oral",IF('EDT-2niveaux'!E63="CM","MATHEMATIQUES"&amp;CHAR(10)&amp;"Calcul mental",IF('EDT-2niveaux'!E63="EG","MATHEMATIQUES"&amp;CHAR(10)&amp;"Espace et Géométrie",IF('EDT-2niveaux'!E63="NC","MATHEMATIQUES"&amp;CHAR(10)&amp;"Nombres et calculs",IF('EDT-2niveaux'!E63="GM","MATHEMATIQUES"&amp;CHAR(10)&amp;"Grand. et mes.",IF('EDT-2niveaux'!E63="S","Sciences et technologie",IF('EDT-2niveaux'!E63="H","Histoire",IF('EDT-2niveaux'!E63="Geo","Géographie",IF('EDT-2niveaux'!E63="EMC","Enseig. mor. et civ.",IF('EDT-2niveaux'!E63="EPS","Educ. phys. et sportive",IF('EDT-2niveaux'!E63="EM","Educ. musicale",IF('EDT-2niveaux'!E63="AP","Arts plastiques",IF('EDT-2niveaux'!E63="HDA","Hist. des arts",IF('EDT-2niveaux'!E63="QM","Questionner le monde",IF('EDT-2niveaux'!E63="LV","Langue vivante",IF('EDT-2niveaux'!E63="APC","APC",""))))))))))))))))))))))))))</f>
        <v/>
      </c>
      <c r="M59" s="14" t="str">
        <f t="shared" si="3"/>
        <v/>
      </c>
      <c r="N59" s="101">
        <f>'EDT-2niveaux'!F63</f>
        <v>0</v>
      </c>
      <c r="O59" s="14" t="str">
        <f>IF('EDT-2niveaux'!F63="O","FRANCAIS"&amp;CHAR(10)&amp;"Orthographe",IF('EDT-2niveaux'!F63="rec","RECREATION",IF('EDT-2niveaux'!F63="p","Pause méridienne",IF('EDT-2niveaux'!F63="G","FRANCAIS"&amp;CHAR(10)&amp;"Grammaire",IF('EDT-2niveaux'!F63="LC","FRANCAIS"&amp;CHAR(10)&amp;"Lect. et comp.de l'écrit",IF('EDT-2niveaux'!F63="M","MATHEMATIQUES",IF('EDT-2niveaux'!F63="CLA","FRANCAIS"&amp;CHAR(10)&amp;"Culture litt. et art.",IF('EDT-2niveaux'!F63="F","FRANCAIS",IF('EDT-2niveaux'!F63="E","FRANCAIS"&amp;CHAR(10)&amp;"Ecriture",IF('EDT-2niveaux'!F63="L","FRANCAIS"&amp;CHAR(10)&amp;"Lexique",IF('EDT-2niveaux'!F63="LO","FRANCAIS"&amp;CHAR(10)&amp;"Langage oral",IF('EDT-2niveaux'!F63="CM","MATHEMATIQUES"&amp;CHAR(10)&amp;"Calcul mental",IF('EDT-2niveaux'!F63="EG","MATHEMATIQUES"&amp;CHAR(10)&amp;"Espace et Géométrie",IF('EDT-2niveaux'!F63="NC","MATHEMATIQUES"&amp;CHAR(10)&amp;"Nombres et calculs",IF('EDT-2niveaux'!F63="GM","MATHEMATIQUES"&amp;CHAR(10)&amp;"Grand. et mes.",IF('EDT-2niveaux'!F63="S","Sciences et technologie",IF('EDT-2niveaux'!F63="H","Histoire",IF('EDT-2niveaux'!F63="Geo","Géographie",IF('EDT-2niveaux'!F63="EMC","Enseig. mor. et civ.",IF('EDT-2niveaux'!F63="EPS","Educ. phys. et sportive",IF('EDT-2niveaux'!F63="EM","Educ. musicale",IF('EDT-2niveaux'!F63="AP","Arts plastiques",IF('EDT-2niveaux'!F63="HDA","Hist. des arts",IF('EDT-2niveaux'!F63="QM","Questionner le monde",IF('EDT-2niveaux'!F63="LV","Langue vivante",IF('EDT-2niveaux'!F63="APC","APC",""))))))))))))))))))))))))))</f>
        <v/>
      </c>
      <c r="P59" s="14" t="str">
        <f t="shared" si="4"/>
        <v/>
      </c>
      <c r="Q59" s="101">
        <f>'EDT-2niveaux'!G63</f>
        <v>0</v>
      </c>
      <c r="R59" s="14" t="str">
        <f>IF('EDT-2niveaux'!G63="O","FRANCAIS"&amp;CHAR(10)&amp;"Orthographe",IF('EDT-2niveaux'!G63="rec","RECREATION",IF('EDT-2niveaux'!G63="p","Pause méridienne",IF('EDT-2niveaux'!G63="G","FRANCAIS"&amp;CHAR(10)&amp;"Grammaire",IF('EDT-2niveaux'!G63="LC","FRANCAIS"&amp;CHAR(10)&amp;"Lect. et comp.de l'écrit",IF('EDT-2niveaux'!G63="M","MATHEMATIQUES",IF('EDT-2niveaux'!G63="CLA","FRANCAIS"&amp;CHAR(10)&amp;"Culture litt. et art.",IF('EDT-2niveaux'!G63="F","FRANCAIS",IF('EDT-2niveaux'!G63="E","FRANCAIS"&amp;CHAR(10)&amp;"Ecriture",IF('EDT-2niveaux'!G63="L","FRANCAIS"&amp;CHAR(10)&amp;"Lexique",IF('EDT-2niveaux'!G63="LO","FRANCAIS"&amp;CHAR(10)&amp;"Langage oral",IF('EDT-2niveaux'!G63="CM","MATHEMATIQUES"&amp;CHAR(10)&amp;"Calcul mental",IF('EDT-2niveaux'!G63="EG","MATHEMATIQUES"&amp;CHAR(10)&amp;"Espace et Géométrie",IF('EDT-2niveaux'!G63="NC","MATHEMATIQUES"&amp;CHAR(10)&amp;"Nombres et calculs",IF('EDT-2niveaux'!G63="GM","MATHEMATIQUES"&amp;CHAR(10)&amp;"Grand. et mes.",IF('EDT-2niveaux'!G63="S","Sciences et technologie",IF('EDT-2niveaux'!G63="H","Histoire",IF('EDT-2niveaux'!G63="Geo","Géographie",IF('EDT-2niveaux'!G63="EMC","Enseig. mor. et civ.",IF('EDT-2niveaux'!G63="EPS","Educ. phys. et sportive",IF('EDT-2niveaux'!G63="EM","Educ. musicale",IF('EDT-2niveaux'!G63="AP","Arts plastiques",IF('EDT-2niveaux'!G63="HDA","Hist. des arts",IF('EDT-2niveaux'!G63="QM","Questionner le monde",IF('EDT-2niveaux'!G63="LV","Langue vivante",IF('EDT-2niveaux'!G63="APC","APC",""))))))))))))))))))))))))))</f>
        <v/>
      </c>
      <c r="S59" s="148" t="str">
        <f t="shared" si="5"/>
        <v/>
      </c>
      <c r="T59" s="101">
        <f>'EDT-2niveaux'!H63</f>
        <v>0</v>
      </c>
      <c r="U59" s="14" t="str">
        <f>IF('EDT-2niveaux'!H63="O","FRANCAIS"&amp;CHAR(10)&amp;"Orthographe",IF('EDT-2niveaux'!H63="rec","RECREATION",IF('EDT-2niveaux'!H63="p","Pause méridienne",IF('EDT-2niveaux'!H63="G","FRANCAIS"&amp;CHAR(10)&amp;"Grammaire",IF('EDT-2niveaux'!H63="LC","FRANCAIS"&amp;CHAR(10)&amp;"Lect. et comp.de l'écrit",IF('EDT-2niveaux'!H63="M","MATHEMATIQUES",IF('EDT-2niveaux'!H63="CLA","FRANCAIS"&amp;CHAR(10)&amp;"Culture litt. et art.",IF('EDT-2niveaux'!H63="F","FRANCAIS",IF('EDT-2niveaux'!H63="E","FRANCAIS"&amp;CHAR(10)&amp;"Ecriture",IF('EDT-2niveaux'!H63="L","FRANCAIS"&amp;CHAR(10)&amp;"Lexique",IF('EDT-2niveaux'!H63="LO","FRANCAIS"&amp;CHAR(10)&amp;"Langage oral",IF('EDT-2niveaux'!H63="CM","MATHEMATIQUES"&amp;CHAR(10)&amp;"Calcul mental",IF('EDT-2niveaux'!H63="EG","MATHEMATIQUES"&amp;CHAR(10)&amp;"Espace et Géométrie",IF('EDT-2niveaux'!H63="NC","MATHEMATIQUES"&amp;CHAR(10)&amp;"Nombres et calculs",IF('EDT-2niveaux'!H63="GM","MATHEMATIQUES"&amp;CHAR(10)&amp;"Grand. et mes.",IF('EDT-2niveaux'!H63="S","Sciences et technologie",IF('EDT-2niveaux'!H63="H","Histoire",IF('EDT-2niveaux'!H63="Geo","Géographie",IF('EDT-2niveaux'!H63="EMC","Enseig. mor. et civ.",IF('EDT-2niveaux'!H63="EPS","Educ. phys. et sportive",IF('EDT-2niveaux'!H63="EM","Educ. musicale",IF('EDT-2niveaux'!H63="AP","Arts plastiques",IF('EDT-2niveaux'!H63="HDA","Hist. des arts",IF('EDT-2niveaux'!H63="QM","Questionner le monde",IF('EDT-2niveaux'!H63="LV","Langue vivante",IF('EDT-2niveaux'!H63="APC","APC",""))))))))))))))))))))))))))</f>
        <v/>
      </c>
      <c r="V59" s="14" t="str">
        <f t="shared" si="6"/>
        <v/>
      </c>
      <c r="W59" s="101">
        <f>'EDT-2niveaux'!I63</f>
        <v>0</v>
      </c>
      <c r="X59" s="14" t="str">
        <f>IF('EDT-2niveaux'!I63="O","FRANCAIS"&amp;CHAR(10)&amp;"Orthographe",IF('EDT-2niveaux'!I63="rec","RECREATION",IF('EDT-2niveaux'!I63="p","Pause méridienne",IF('EDT-2niveaux'!I63="G","FRANCAIS"&amp;CHAR(10)&amp;"Grammaire",IF('EDT-2niveaux'!I63="LC","FRANCAIS"&amp;CHAR(10)&amp;"Lect. et comp.de l'écrit",IF('EDT-2niveaux'!I63="M","MATHEMATIQUES",IF('EDT-2niveaux'!I63="CLA","FRANCAIS"&amp;CHAR(10)&amp;"Culture litt. et art.",IF('EDT-2niveaux'!I63="F","FRANCAIS",IF('EDT-2niveaux'!I63="E","FRANCAIS"&amp;CHAR(10)&amp;"Ecriture",IF('EDT-2niveaux'!I63="L","FRANCAIS"&amp;CHAR(10)&amp;"Lexique",IF('EDT-2niveaux'!I63="LO","FRANCAIS"&amp;CHAR(10)&amp;"Langage oral",IF('EDT-2niveaux'!I63="CM","MATHEMATIQUES"&amp;CHAR(10)&amp;"Calcul mental",IF('EDT-2niveaux'!I63="EG","MATHEMATIQUES"&amp;CHAR(10)&amp;"Espace et Géométrie",IF('EDT-2niveaux'!I63="NC","MATHEMATIQUES"&amp;CHAR(10)&amp;"Nombres et calculs",IF('EDT-2niveaux'!I63="GM","MATHEMATIQUES"&amp;CHAR(10)&amp;"Grand. et mes.",IF('EDT-2niveaux'!I63="S","Sciences et technologie",IF('EDT-2niveaux'!I63="H","Histoire",IF('EDT-2niveaux'!I63="Geo","Géographie",IF('EDT-2niveaux'!I63="EMC","Enseig. mor. et civ.",IF('EDT-2niveaux'!I63="EPS","Educ. phys. et sportive",IF('EDT-2niveaux'!I63="EM","Educ. musicale",IF('EDT-2niveaux'!I63="AP","Arts plastiques",IF('EDT-2niveaux'!I63="HDA","Hist. des arts",IF('EDT-2niveaux'!I63="QM","Questionner le monde",IF('EDT-2niveaux'!I63="LV","Langue vivante",IF('EDT-2niveaux'!I63="APC","APC",""))))))))))))))))))))))))))</f>
        <v/>
      </c>
      <c r="Y59" s="14" t="str">
        <f t="shared" si="7"/>
        <v/>
      </c>
      <c r="Z59" s="101">
        <f>'EDT-2niveaux'!J63</f>
        <v>0</v>
      </c>
      <c r="AA59" s="14" t="str">
        <f>IF('EDT-2niveaux'!J63="O","FRANCAIS"&amp;CHAR(10)&amp;"Orthographe",IF('EDT-2niveaux'!J63="rec","RECREATION",IF('EDT-2niveaux'!J63="p","Pause méridienne",IF('EDT-2niveaux'!J63="G","FRANCAIS"&amp;CHAR(10)&amp;"Grammaire",IF('EDT-2niveaux'!J63="LC","FRANCAIS"&amp;CHAR(10)&amp;"Lect. et comp.de l'écrit",IF('EDT-2niveaux'!J63="M","MATHEMATIQUES",IF('EDT-2niveaux'!J63="CLA","FRANCAIS"&amp;CHAR(10)&amp;"Culture littéraire et artistiqueCulture litt. et art.",IF('EDT-2niveaux'!J63="F","FRANCAIS",IF('EDT-2niveaux'!J63="E","FRANCAIS"&amp;CHAR(10)&amp;"Ecriture",IF('EDT-2niveaux'!J63="L","FRANCAIS"&amp;CHAR(10)&amp;"Lexique",IF('EDT-2niveaux'!J63="LO","FRANCAIS"&amp;CHAR(10)&amp;"Langage oral",IF('EDT-2niveaux'!J63="CM","MATHEMATIQUES"&amp;CHAR(10)&amp;"Calcul mental",IF('EDT-2niveaux'!J63="EG","MATHEMATIQUES"&amp;CHAR(10)&amp;"Espace et Géométrie",IF('EDT-2niveaux'!J63="NC","MATHEMATIQUES"&amp;CHAR(10)&amp;"Nombres et calculs",IF('EDT-2niveaux'!J63="GM","MATHEMATIQUES"&amp;CHAR(10)&amp;"Grand. et mes.",IF('EDT-2niveaux'!J63="S","Sciences et technologie",IF('EDT-2niveaux'!J63="H","Histoire",IF('EDT-2niveaux'!J63="Geo","Géographie",IF('EDT-2niveaux'!J63="EMC","Enseig. mor. et civ.",IF('EDT-2niveaux'!J63="EPS","Educ. phys. et sportive",IF('EDT-2niveaux'!J63="EM","Educ. musicale",IF('EDT-2niveaux'!J63="AP","Arts plastiques",IF('EDT-2niveaux'!J63="HDA","Hist. des arts",IF('EDT-2niveaux'!J63="QM","Questionner le monde",IF('EDT-2niveaux'!J63="LV","Langue vivante",IF('EDT-2niveaux'!J63="APC","APC",""))))))))))))))))))))))))))</f>
        <v/>
      </c>
      <c r="AB59" s="49" t="str">
        <f t="shared" si="8"/>
        <v/>
      </c>
      <c r="AC59" s="101">
        <f>'EDT-2niveaux'!K63</f>
        <v>0</v>
      </c>
      <c r="AD59" s="14" t="str">
        <f>IF('EDT-2niveaux'!K63="O","FRANCAIS"&amp;CHAR(10)&amp;"Orthographe",IF('EDT-2niveaux'!K63="rec","RECREATION",IF('EDT-2niveaux'!K63="p","Pause méridienne",IF('EDT-2niveaux'!K63="G","FRANCAIS"&amp;CHAR(10)&amp;"Grammaire",IF('EDT-2niveaux'!K63="LC","FRANCAIS"&amp;CHAR(10)&amp;"Lect. et comp.de l'écrit",IF('EDT-2niveaux'!K63="M","MATHEMATIQUES",IF('EDT-2niveaux'!K63="CLA","FRANCAIS"&amp;CHAR(10)&amp;"Culture litt. et art.",IF('EDT-2niveaux'!K63="F","FRANCAIS",IF('EDT-2niveaux'!K63="E","FRANCAIS"&amp;CHAR(10)&amp;"Ecriture",IF('EDT-2niveaux'!K63="L","FRANCAIS"&amp;CHAR(10)&amp;"Lexique",IF('EDT-2niveaux'!K63="LO","FRANCAIS"&amp;CHAR(10)&amp;"Langage oral",IF('EDT-2niveaux'!K63="CM","MATHEMATIQUES"&amp;CHAR(10)&amp;"Calcul mental",IF('EDT-2niveaux'!K63="EG","MATHEMATIQUES"&amp;CHAR(10)&amp;"Espace et Géométrie",IF('EDT-2niveaux'!K63="NC","MATHEMATIQUES"&amp;CHAR(10)&amp;"Nombres et calculs",IF('EDT-2niveaux'!K63="GM","MATHEMATIQUES"&amp;CHAR(10)&amp;"Grand. et mes.",IF('EDT-2niveaux'!K63="S","Sciences et technologie",IF('EDT-2niveaux'!K63="H","Histoire",IF('EDT-2niveaux'!K63="Geo","Géographie",IF('EDT-2niveaux'!K63="EMC","Enseig. mor. et civ.",IF('EDT-2niveaux'!K63="EPS","Educ. phys. et sportive",IF('EDT-2niveaux'!K63="EM","Educ. musicale",IF('EDT-2niveaux'!K63="AP","Arts plastiques",IF('EDT-2niveaux'!K63="HDA","Hist. des arts",IF('EDT-2niveaux'!K63="QM","Questionner le monde",IF('EDT-2niveaux'!K63="LV","Langue vivante",IF('EDT-2niveaux'!K63="APC","APC",""))))))))))))))))))))))))))</f>
        <v/>
      </c>
      <c r="AE59" s="49" t="str">
        <f t="shared" si="9"/>
        <v/>
      </c>
    </row>
    <row r="60" spans="1:45" x14ac:dyDescent="0.3">
      <c r="A60" s="4" t="e">
        <f>IF('POUR COMMENCER'!$E$14&gt;=A59,A59+'POUR COMMENCER'!$H$29,"")</f>
        <v>#VALUE!</v>
      </c>
      <c r="B60" s="101">
        <f>'EDT-2niveaux'!B64</f>
        <v>0</v>
      </c>
      <c r="C60" s="14" t="str">
        <f>IF('EDT-2niveaux'!B64="O","FRANCAIS"&amp;CHAR(10)&amp;"Orthographe",IF('EDT-2niveaux'!B64="rec","RECREATION",IF('EDT-2niveaux'!B64="p","Pause méridienne",IF('EDT-2niveaux'!B64="G","FRANCAIS"&amp;CHAR(10)&amp;"Grammaire",IF('EDT-2niveaux'!B64="LC","FRANCAIS"&amp;CHAR(10)&amp;"Lect. et comp.de l'écrit",IF('EDT-2niveaux'!B64="M","MATHEMATIQUES",IF('EDT-2niveaux'!B64="CLA","FRANCAIS"&amp;CHAR(10)&amp;"Culture litt. et art.",IF('EDT-2niveaux'!B64="F","FRANCAIS",IF('EDT-2niveaux'!B64="E","FRANCAIS"&amp;CHAR(10)&amp;"Ecriture",IF('EDT-2niveaux'!B64="L","FRANCAIS"&amp;CHAR(10)&amp;"Lexique",IF('EDT-2niveaux'!B64="LO","FRANCAIS"&amp;CHAR(10)&amp;"Langage oral",IF('EDT-2niveaux'!B64="CM","MATHEMATIQUES"&amp;CHAR(10)&amp;"Calcul mental",IF('EDT-2niveaux'!B64="EG","MATHEMATIQUES"&amp;CHAR(10)&amp;"Espace et Géométrie",IF('EDT-2niveaux'!B64="NC","MATHEMATIQUES"&amp;CHAR(10)&amp;"Nombres et calculs",IF('EDT-2niveaux'!B64="GM","MATHEMATIQUES"&amp;CHAR(10)&amp;"Grand. et mes.",IF('EDT-2niveaux'!B64="S","Sciences et technologie",IF('EDT-2niveaux'!B64="H","Histoire",IF('EDT-2niveaux'!B64="Geo","Géographie",IF('EDT-2niveaux'!B64="EMC","Enseig. mor. et civ.",IF('EDT-2niveaux'!B64="EPS","Educ. phys. et sportive",IF('EDT-2niveaux'!B64="EM","Educ. musicale",IF('EDT-2niveaux'!B64="AP","Arts plastiques",IF('EDT-2niveaux'!B64="HDA","Hist. des arts",IF('EDT-2niveaux'!B64="QM","Questionner le monde",IF('EDT-2niveaux'!B64="LV","Langue vivante",IF('EDT-2niveaux'!B64="APC","APC",""))))))))))))))))))))))))))</f>
        <v/>
      </c>
      <c r="D60" s="14" t="str">
        <f t="shared" si="0"/>
        <v/>
      </c>
      <c r="E60" s="101">
        <f>'EDT-2niveaux'!C64</f>
        <v>0</v>
      </c>
      <c r="F60" s="14" t="str">
        <f>IF('EDT-2niveaux'!C64="O","FRANCAIS"&amp;CHAR(10)&amp;"Orthographe",IF('EDT-2niveaux'!C64="rec","RECREATION",IF('EDT-2niveaux'!C64="p","Pause méridienne",IF('EDT-2niveaux'!C64="G","FRANCAIS"&amp;CHAR(10)&amp;"Grammaire",IF('EDT-2niveaux'!C64="LC","FRANCAIS"&amp;CHAR(10)&amp;"Lect. et comp.de l'écrit",IF('EDT-2niveaux'!C64="M","MATHEMATIQUES",IF('EDT-2niveaux'!C64="CLA","FRANCAIS"&amp;CHAR(10)&amp;"Culture littéraire et artistiqueCulture litt. et art.",IF('EDT-2niveaux'!C64="F","FRANCAIS",IF('EDT-2niveaux'!C64="E","FRANCAIS"&amp;CHAR(10)&amp;"Ecriture",IF('EDT-2niveaux'!C64="L","FRANCAIS"&amp;CHAR(10)&amp;"Lexique",IF('EDT-2niveaux'!C64="LO","FRANCAIS"&amp;CHAR(10)&amp;"Langage oral",IF('EDT-2niveaux'!C64="CM","MATHEMATIQUES"&amp;CHAR(10)&amp;"Calcul mental",IF('EDT-2niveaux'!C64="EG","MATHEMATIQUES"&amp;CHAR(10)&amp;"Espace et Géométrie",IF('EDT-2niveaux'!C64="NC","MATHEMATIQUES"&amp;CHAR(10)&amp;"Nombres et calculs",IF('EDT-2niveaux'!C64="GM","MATHEMATIQUES"&amp;CHAR(10)&amp;"Grand. et mes.",IF('EDT-2niveaux'!C64="S","Sciences et technologie",IF('EDT-2niveaux'!C64="H","Histoire",IF('EDT-2niveaux'!C64="Geo","Géographie",IF('EDT-2niveaux'!C64="EMC","Enseig. mor. et civ.",IF('EDT-2niveaux'!C64="EPS","Educ. phys. et sportive",IF('EDT-2niveaux'!C64="EM","Educ. musicale",IF('EDT-2niveaux'!C64="AP","Arts plastiques",IF('EDT-2niveaux'!C64="HDA","Hist. des arts",IF('EDT-2niveaux'!C64="QM","Questionner le monde",IF('EDT-2niveaux'!C64="LV","Langue vivante",IF('EDT-2niveaux'!C64="APC","APC",""))))))))))))))))))))))))))</f>
        <v/>
      </c>
      <c r="G60" s="14" t="str">
        <f t="shared" si="1"/>
        <v/>
      </c>
      <c r="H60" s="101">
        <f>'EDT-2niveaux'!D64</f>
        <v>0</v>
      </c>
      <c r="I60" s="14" t="str">
        <f>IF('EDT-2niveaux'!D64="O","FRANCAIS"&amp;CHAR(10)&amp;"Orthographe",IF('EDT-2niveaux'!D64="rec","RECREATION",IF('EDT-2niveaux'!D64="p","Pause méridienne",IF('EDT-2niveaux'!D64="G","FRANCAIS"&amp;CHAR(10)&amp;"Grammaire",IF('EDT-2niveaux'!D64="LC","FRANCAIS"&amp;CHAR(10)&amp;"Lect. et comp.de l'écrit",IF('EDT-2niveaux'!D64="M","MATHEMATIQUES",IF('EDT-2niveaux'!D64="CLA","FRANCAIS"&amp;CHAR(10)&amp;"Culture litt. et art.",IF('EDT-2niveaux'!D64="F","FRANCAIS",IF('EDT-2niveaux'!D64="E","FRANCAIS"&amp;CHAR(10)&amp;"Ecriture",IF('EDT-2niveaux'!D64="L","FRANCAIS"&amp;CHAR(10)&amp;"Lexique",IF('EDT-2niveaux'!D64="LO","FRANCAIS"&amp;CHAR(10)&amp;"Langage oral",IF('EDT-2niveaux'!D64="CM","MATHEMATIQUES"&amp;CHAR(10)&amp;"Calcul mental",IF('EDT-2niveaux'!D64="EG","MATHEMATIQUES"&amp;CHAR(10)&amp;"Espace et Géométrie",IF('EDT-2niveaux'!D64="NC","MATHEMATIQUES"&amp;CHAR(10)&amp;"Nombres et calculs",IF('EDT-2niveaux'!D64="GM","MATHEMATIQUES"&amp;CHAR(10)&amp;"Grand. et mes.",IF('EDT-2niveaux'!D64="S","Sciences et technologie",IF('EDT-2niveaux'!D64="H","Histoire",IF('EDT-2niveaux'!D64="Geo","Géographie",IF('EDT-2niveaux'!D64="EMC","Enseig. mor. et civ.",IF('EDT-2niveaux'!D64="EPS","Educ. phys. et sportive",IF('EDT-2niveaux'!D64="EM","Educ. musicale",IF('EDT-2niveaux'!D64="AP","Arts plastiques",IF('EDT-2niveaux'!D64="HDA","Hist. des arts",IF('EDT-2niveaux'!D64="QM","Questionner le monde",IF('EDT-2niveaux'!D64="LV","Langue vivante",IF('EDT-2niveaux'!D64="APC","APC",""))))))))))))))))))))))))))</f>
        <v/>
      </c>
      <c r="J60" s="14" t="str">
        <f t="shared" si="2"/>
        <v/>
      </c>
      <c r="K60" s="101">
        <f>'EDT-2niveaux'!E64</f>
        <v>0</v>
      </c>
      <c r="L60" s="14" t="str">
        <f>IF('EDT-2niveaux'!E64="O","FRANCAIS"&amp;CHAR(10)&amp;"Orthographe",IF('EDT-2niveaux'!E64="rec","RECREATION",IF('EDT-2niveaux'!E64="p","Pause méridienne",IF('EDT-2niveaux'!E64="G","FRANCAIS"&amp;CHAR(10)&amp;"Grammaire",IF('EDT-2niveaux'!E64="LC","FRANCAIS"&amp;CHAR(10)&amp;"Lect. et comp.de l'écrit",IF('EDT-2niveaux'!E64="M","MATHEMATIQUES",IF('EDT-2niveaux'!E64="CLA","FRANCAIS"&amp;CHAR(10)&amp;"Culture litt. et art.",IF('EDT-2niveaux'!E64="F","FRANCAIS",IF('EDT-2niveaux'!E64="E","FRANCAIS"&amp;CHAR(10)&amp;"Ecriture",IF('EDT-2niveaux'!E64="L","FRANCAIS"&amp;CHAR(10)&amp;"Lexique",IF('EDT-2niveaux'!E64="LO","FRANCAIS"&amp;CHAR(10)&amp;"Langage oral",IF('EDT-2niveaux'!E64="CM","MATHEMATIQUES"&amp;CHAR(10)&amp;"Calcul mental",IF('EDT-2niveaux'!E64="EG","MATHEMATIQUES"&amp;CHAR(10)&amp;"Espace et Géométrie",IF('EDT-2niveaux'!E64="NC","MATHEMATIQUES"&amp;CHAR(10)&amp;"Nombres et calculs",IF('EDT-2niveaux'!E64="GM","MATHEMATIQUES"&amp;CHAR(10)&amp;"Grand. et mes.",IF('EDT-2niveaux'!E64="S","Sciences et technologie",IF('EDT-2niveaux'!E64="H","Histoire",IF('EDT-2niveaux'!E64="Geo","Géographie",IF('EDT-2niveaux'!E64="EMC","Enseig. mor. et civ.",IF('EDT-2niveaux'!E64="EPS","Educ. phys. et sportive",IF('EDT-2niveaux'!E64="EM","Educ. musicale",IF('EDT-2niveaux'!E64="AP","Arts plastiques",IF('EDT-2niveaux'!E64="HDA","Hist. des arts",IF('EDT-2niveaux'!E64="QM","Questionner le monde",IF('EDT-2niveaux'!E64="LV","Langue vivante",IF('EDT-2niveaux'!E64="APC","APC",""))))))))))))))))))))))))))</f>
        <v/>
      </c>
      <c r="M60" s="14" t="str">
        <f t="shared" si="3"/>
        <v/>
      </c>
      <c r="N60" s="101">
        <f>'EDT-2niveaux'!F64</f>
        <v>0</v>
      </c>
      <c r="O60" s="14" t="str">
        <f>IF('EDT-2niveaux'!F64="O","FRANCAIS"&amp;CHAR(10)&amp;"Orthographe",IF('EDT-2niveaux'!F64="rec","RECREATION",IF('EDT-2niveaux'!F64="p","Pause méridienne",IF('EDT-2niveaux'!F64="G","FRANCAIS"&amp;CHAR(10)&amp;"Grammaire",IF('EDT-2niveaux'!F64="LC","FRANCAIS"&amp;CHAR(10)&amp;"Lect. et comp.de l'écrit",IF('EDT-2niveaux'!F64="M","MATHEMATIQUES",IF('EDT-2niveaux'!F64="CLA","FRANCAIS"&amp;CHAR(10)&amp;"Culture litt. et art.",IF('EDT-2niveaux'!F64="F","FRANCAIS",IF('EDT-2niveaux'!F64="E","FRANCAIS"&amp;CHAR(10)&amp;"Ecriture",IF('EDT-2niveaux'!F64="L","FRANCAIS"&amp;CHAR(10)&amp;"Lexique",IF('EDT-2niveaux'!F64="LO","FRANCAIS"&amp;CHAR(10)&amp;"Langage oral",IF('EDT-2niveaux'!F64="CM","MATHEMATIQUES"&amp;CHAR(10)&amp;"Calcul mental",IF('EDT-2niveaux'!F64="EG","MATHEMATIQUES"&amp;CHAR(10)&amp;"Espace et Géométrie",IF('EDT-2niveaux'!F64="NC","MATHEMATIQUES"&amp;CHAR(10)&amp;"Nombres et calculs",IF('EDT-2niveaux'!F64="GM","MATHEMATIQUES"&amp;CHAR(10)&amp;"Grand. et mes.",IF('EDT-2niveaux'!F64="S","Sciences et technologie",IF('EDT-2niveaux'!F64="H","Histoire",IF('EDT-2niveaux'!F64="Geo","Géographie",IF('EDT-2niveaux'!F64="EMC","Enseig. mor. et civ.",IF('EDT-2niveaux'!F64="EPS","Educ. phys. et sportive",IF('EDT-2niveaux'!F64="EM","Educ. musicale",IF('EDT-2niveaux'!F64="AP","Arts plastiques",IF('EDT-2niveaux'!F64="HDA","Hist. des arts",IF('EDT-2niveaux'!F64="QM","Questionner le monde",IF('EDT-2niveaux'!F64="LV","Langue vivante",IF('EDT-2niveaux'!F64="APC","APC",""))))))))))))))))))))))))))</f>
        <v/>
      </c>
      <c r="P60" s="14" t="str">
        <f t="shared" si="4"/>
        <v/>
      </c>
      <c r="Q60" s="101">
        <f>'EDT-2niveaux'!G64</f>
        <v>0</v>
      </c>
      <c r="R60" s="14" t="str">
        <f>IF('EDT-2niveaux'!G64="O","FRANCAIS"&amp;CHAR(10)&amp;"Orthographe",IF('EDT-2niveaux'!G64="rec","RECREATION",IF('EDT-2niveaux'!G64="p","Pause méridienne",IF('EDT-2niveaux'!G64="G","FRANCAIS"&amp;CHAR(10)&amp;"Grammaire",IF('EDT-2niveaux'!G64="LC","FRANCAIS"&amp;CHAR(10)&amp;"Lect. et comp.de l'écrit",IF('EDT-2niveaux'!G64="M","MATHEMATIQUES",IF('EDT-2niveaux'!G64="CLA","FRANCAIS"&amp;CHAR(10)&amp;"Culture litt. et art.",IF('EDT-2niveaux'!G64="F","FRANCAIS",IF('EDT-2niveaux'!G64="E","FRANCAIS"&amp;CHAR(10)&amp;"Ecriture",IF('EDT-2niveaux'!G64="L","FRANCAIS"&amp;CHAR(10)&amp;"Lexique",IF('EDT-2niveaux'!G64="LO","FRANCAIS"&amp;CHAR(10)&amp;"Langage oral",IF('EDT-2niveaux'!G64="CM","MATHEMATIQUES"&amp;CHAR(10)&amp;"Calcul mental",IF('EDT-2niveaux'!G64="EG","MATHEMATIQUES"&amp;CHAR(10)&amp;"Espace et Géométrie",IF('EDT-2niveaux'!G64="NC","MATHEMATIQUES"&amp;CHAR(10)&amp;"Nombres et calculs",IF('EDT-2niveaux'!G64="GM","MATHEMATIQUES"&amp;CHAR(10)&amp;"Grand. et mes.",IF('EDT-2niveaux'!G64="S","Sciences et technologie",IF('EDT-2niveaux'!G64="H","Histoire",IF('EDT-2niveaux'!G64="Geo","Géographie",IF('EDT-2niveaux'!G64="EMC","Enseig. mor. et civ.",IF('EDT-2niveaux'!G64="EPS","Educ. phys. et sportive",IF('EDT-2niveaux'!G64="EM","Educ. musicale",IF('EDT-2niveaux'!G64="AP","Arts plastiques",IF('EDT-2niveaux'!G64="HDA","Hist. des arts",IF('EDT-2niveaux'!G64="QM","Questionner le monde",IF('EDT-2niveaux'!G64="LV","Langue vivante",IF('EDT-2niveaux'!G64="APC","APC",""))))))))))))))))))))))))))</f>
        <v/>
      </c>
      <c r="S60" s="148" t="str">
        <f t="shared" si="5"/>
        <v/>
      </c>
      <c r="T60" s="101">
        <f>'EDT-2niveaux'!H64</f>
        <v>0</v>
      </c>
      <c r="U60" s="14" t="str">
        <f>IF('EDT-2niveaux'!H64="O","FRANCAIS"&amp;CHAR(10)&amp;"Orthographe",IF('EDT-2niveaux'!H64="rec","RECREATION",IF('EDT-2niveaux'!H64="p","Pause méridienne",IF('EDT-2niveaux'!H64="G","FRANCAIS"&amp;CHAR(10)&amp;"Grammaire",IF('EDT-2niveaux'!H64="LC","FRANCAIS"&amp;CHAR(10)&amp;"Lect. et comp.de l'écrit",IF('EDT-2niveaux'!H64="M","MATHEMATIQUES",IF('EDT-2niveaux'!H64="CLA","FRANCAIS"&amp;CHAR(10)&amp;"Culture litt. et art.",IF('EDT-2niveaux'!H64="F","FRANCAIS",IF('EDT-2niveaux'!H64="E","FRANCAIS"&amp;CHAR(10)&amp;"Ecriture",IF('EDT-2niveaux'!H64="L","FRANCAIS"&amp;CHAR(10)&amp;"Lexique",IF('EDT-2niveaux'!H64="LO","FRANCAIS"&amp;CHAR(10)&amp;"Langage oral",IF('EDT-2niveaux'!H64="CM","MATHEMATIQUES"&amp;CHAR(10)&amp;"Calcul mental",IF('EDT-2niveaux'!H64="EG","MATHEMATIQUES"&amp;CHAR(10)&amp;"Espace et Géométrie",IF('EDT-2niveaux'!H64="NC","MATHEMATIQUES"&amp;CHAR(10)&amp;"Nombres et calculs",IF('EDT-2niveaux'!H64="GM","MATHEMATIQUES"&amp;CHAR(10)&amp;"Grand. et mes.",IF('EDT-2niveaux'!H64="S","Sciences et technologie",IF('EDT-2niveaux'!H64="H","Histoire",IF('EDT-2niveaux'!H64="Geo","Géographie",IF('EDT-2niveaux'!H64="EMC","Enseig. mor. et civ.",IF('EDT-2niveaux'!H64="EPS","Educ. phys. et sportive",IF('EDT-2niveaux'!H64="EM","Educ. musicale",IF('EDT-2niveaux'!H64="AP","Arts plastiques",IF('EDT-2niveaux'!H64="HDA","Hist. des arts",IF('EDT-2niveaux'!H64="QM","Questionner le monde",IF('EDT-2niveaux'!H64="LV","Langue vivante",IF('EDT-2niveaux'!H64="APC","APC",""))))))))))))))))))))))))))</f>
        <v/>
      </c>
      <c r="V60" s="14" t="str">
        <f t="shared" si="6"/>
        <v/>
      </c>
      <c r="W60" s="101">
        <f>'EDT-2niveaux'!I64</f>
        <v>0</v>
      </c>
      <c r="X60" s="14" t="str">
        <f>IF('EDT-2niveaux'!I64="O","FRANCAIS"&amp;CHAR(10)&amp;"Orthographe",IF('EDT-2niveaux'!I64="rec","RECREATION",IF('EDT-2niveaux'!I64="p","Pause méridienne",IF('EDT-2niveaux'!I64="G","FRANCAIS"&amp;CHAR(10)&amp;"Grammaire",IF('EDT-2niveaux'!I64="LC","FRANCAIS"&amp;CHAR(10)&amp;"Lect. et comp.de l'écrit",IF('EDT-2niveaux'!I64="M","MATHEMATIQUES",IF('EDT-2niveaux'!I64="CLA","FRANCAIS"&amp;CHAR(10)&amp;"Culture litt. et art.",IF('EDT-2niveaux'!I64="F","FRANCAIS",IF('EDT-2niveaux'!I64="E","FRANCAIS"&amp;CHAR(10)&amp;"Ecriture",IF('EDT-2niveaux'!I64="L","FRANCAIS"&amp;CHAR(10)&amp;"Lexique",IF('EDT-2niveaux'!I64="LO","FRANCAIS"&amp;CHAR(10)&amp;"Langage oral",IF('EDT-2niveaux'!I64="CM","MATHEMATIQUES"&amp;CHAR(10)&amp;"Calcul mental",IF('EDT-2niveaux'!I64="EG","MATHEMATIQUES"&amp;CHAR(10)&amp;"Espace et Géométrie",IF('EDT-2niveaux'!I64="NC","MATHEMATIQUES"&amp;CHAR(10)&amp;"Nombres et calculs",IF('EDT-2niveaux'!I64="GM","MATHEMATIQUES"&amp;CHAR(10)&amp;"Grand. et mes.",IF('EDT-2niveaux'!I64="S","Sciences et technologie",IF('EDT-2niveaux'!I64="H","Histoire",IF('EDT-2niveaux'!I64="Geo","Géographie",IF('EDT-2niveaux'!I64="EMC","Enseig. mor. et civ.",IF('EDT-2niveaux'!I64="EPS","Educ. phys. et sportive",IF('EDT-2niveaux'!I64="EM","Educ. musicale",IF('EDT-2niveaux'!I64="AP","Arts plastiques",IF('EDT-2niveaux'!I64="HDA","Hist. des arts",IF('EDT-2niveaux'!I64="QM","Questionner le monde",IF('EDT-2niveaux'!I64="LV","Langue vivante",IF('EDT-2niveaux'!I64="APC","APC",""))))))))))))))))))))))))))</f>
        <v/>
      </c>
      <c r="Y60" s="14" t="str">
        <f t="shared" si="7"/>
        <v/>
      </c>
      <c r="Z60" s="101">
        <f>'EDT-2niveaux'!J64</f>
        <v>0</v>
      </c>
      <c r="AA60" s="14" t="str">
        <f>IF('EDT-2niveaux'!J64="O","FRANCAIS"&amp;CHAR(10)&amp;"Orthographe",IF('EDT-2niveaux'!J64="rec","RECREATION",IF('EDT-2niveaux'!J64="p","Pause méridienne",IF('EDT-2niveaux'!J64="G","FRANCAIS"&amp;CHAR(10)&amp;"Grammaire",IF('EDT-2niveaux'!J64="LC","FRANCAIS"&amp;CHAR(10)&amp;"Lect. et comp.de l'écrit",IF('EDT-2niveaux'!J64="M","MATHEMATIQUES",IF('EDT-2niveaux'!J64="CLA","FRANCAIS"&amp;CHAR(10)&amp;"Culture littéraire et artistiqueCulture litt. et art.",IF('EDT-2niveaux'!J64="F","FRANCAIS",IF('EDT-2niveaux'!J64="E","FRANCAIS"&amp;CHAR(10)&amp;"Ecriture",IF('EDT-2niveaux'!J64="L","FRANCAIS"&amp;CHAR(10)&amp;"Lexique",IF('EDT-2niveaux'!J64="LO","FRANCAIS"&amp;CHAR(10)&amp;"Langage oral",IF('EDT-2niveaux'!J64="CM","MATHEMATIQUES"&amp;CHAR(10)&amp;"Calcul mental",IF('EDT-2niveaux'!J64="EG","MATHEMATIQUES"&amp;CHAR(10)&amp;"Espace et Géométrie",IF('EDT-2niveaux'!J64="NC","MATHEMATIQUES"&amp;CHAR(10)&amp;"Nombres et calculs",IF('EDT-2niveaux'!J64="GM","MATHEMATIQUES"&amp;CHAR(10)&amp;"Grand. et mes.",IF('EDT-2niveaux'!J64="S","Sciences et technologie",IF('EDT-2niveaux'!J64="H","Histoire",IF('EDT-2niveaux'!J64="Geo","Géographie",IF('EDT-2niveaux'!J64="EMC","Enseig. mor. et civ.",IF('EDT-2niveaux'!J64="EPS","Educ. phys. et sportive",IF('EDT-2niveaux'!J64="EM","Educ. musicale",IF('EDT-2niveaux'!J64="AP","Arts plastiques",IF('EDT-2niveaux'!J64="HDA","Hist. des arts",IF('EDT-2niveaux'!J64="QM","Questionner le monde",IF('EDT-2niveaux'!J64="LV","Langue vivante",IF('EDT-2niveaux'!J64="APC","APC",""))))))))))))))))))))))))))</f>
        <v/>
      </c>
      <c r="AB60" s="49" t="str">
        <f t="shared" si="8"/>
        <v/>
      </c>
      <c r="AC60" s="101">
        <f>'EDT-2niveaux'!K64</f>
        <v>0</v>
      </c>
      <c r="AD60" s="14" t="str">
        <f>IF('EDT-2niveaux'!K64="O","FRANCAIS"&amp;CHAR(10)&amp;"Orthographe",IF('EDT-2niveaux'!K64="rec","RECREATION",IF('EDT-2niveaux'!K64="p","Pause méridienne",IF('EDT-2niveaux'!K64="G","FRANCAIS"&amp;CHAR(10)&amp;"Grammaire",IF('EDT-2niveaux'!K64="LC","FRANCAIS"&amp;CHAR(10)&amp;"Lect. et comp.de l'écrit",IF('EDT-2niveaux'!K64="M","MATHEMATIQUES",IF('EDT-2niveaux'!K64="CLA","FRANCAIS"&amp;CHAR(10)&amp;"Culture litt. et art.",IF('EDT-2niveaux'!K64="F","FRANCAIS",IF('EDT-2niveaux'!K64="E","FRANCAIS"&amp;CHAR(10)&amp;"Ecriture",IF('EDT-2niveaux'!K64="L","FRANCAIS"&amp;CHAR(10)&amp;"Lexique",IF('EDT-2niveaux'!K64="LO","FRANCAIS"&amp;CHAR(10)&amp;"Langage oral",IF('EDT-2niveaux'!K64="CM","MATHEMATIQUES"&amp;CHAR(10)&amp;"Calcul mental",IF('EDT-2niveaux'!K64="EG","MATHEMATIQUES"&amp;CHAR(10)&amp;"Espace et Géométrie",IF('EDT-2niveaux'!K64="NC","MATHEMATIQUES"&amp;CHAR(10)&amp;"Nombres et calculs",IF('EDT-2niveaux'!K64="GM","MATHEMATIQUES"&amp;CHAR(10)&amp;"Grand. et mes.",IF('EDT-2niveaux'!K64="S","Sciences et technologie",IF('EDT-2niveaux'!K64="H","Histoire",IF('EDT-2niveaux'!K64="Geo","Géographie",IF('EDT-2niveaux'!K64="EMC","Enseig. mor. et civ.",IF('EDT-2niveaux'!K64="EPS","Educ. phys. et sportive",IF('EDT-2niveaux'!K64="EM","Educ. musicale",IF('EDT-2niveaux'!K64="AP","Arts plastiques",IF('EDT-2niveaux'!K64="HDA","Hist. des arts",IF('EDT-2niveaux'!K64="QM","Questionner le monde",IF('EDT-2niveaux'!K64="LV","Langue vivante",IF('EDT-2niveaux'!K64="APC","APC",""))))))))))))))))))))))))))</f>
        <v/>
      </c>
      <c r="AE60" s="49" t="str">
        <f t="shared" si="9"/>
        <v/>
      </c>
    </row>
    <row r="61" spans="1:45" x14ac:dyDescent="0.3">
      <c r="A61" s="4" t="e">
        <f>IF('POUR COMMENCER'!$E$14&gt;=A60,A60+'POUR COMMENCER'!$H$29,"")</f>
        <v>#VALUE!</v>
      </c>
      <c r="B61" s="101">
        <f>'EDT-2niveaux'!B65</f>
        <v>0</v>
      </c>
      <c r="C61" s="14" t="str">
        <f>IF('EDT-2niveaux'!B65="O","FRANCAIS"&amp;CHAR(10)&amp;"Orthographe",IF('EDT-2niveaux'!B65="rec","RECREATION",IF('EDT-2niveaux'!B65="p","Pause méridienne",IF('EDT-2niveaux'!B65="G","FRANCAIS"&amp;CHAR(10)&amp;"Grammaire",IF('EDT-2niveaux'!B65="LC","FRANCAIS"&amp;CHAR(10)&amp;"Lect. et comp.de l'écrit",IF('EDT-2niveaux'!B65="M","MATHEMATIQUES",IF('EDT-2niveaux'!B65="CLA","FRANCAIS"&amp;CHAR(10)&amp;"Culture litt. et art.",IF('EDT-2niveaux'!B65="F","FRANCAIS",IF('EDT-2niveaux'!B65="E","FRANCAIS"&amp;CHAR(10)&amp;"Ecriture",IF('EDT-2niveaux'!B65="L","FRANCAIS"&amp;CHAR(10)&amp;"Lexique",IF('EDT-2niveaux'!B65="LO","FRANCAIS"&amp;CHAR(10)&amp;"Langage oral",IF('EDT-2niveaux'!B65="CM","MATHEMATIQUES"&amp;CHAR(10)&amp;"Calcul mental",IF('EDT-2niveaux'!B65="EG","MATHEMATIQUES"&amp;CHAR(10)&amp;"Espace et Géométrie",IF('EDT-2niveaux'!B65="NC","MATHEMATIQUES"&amp;CHAR(10)&amp;"Nombres et calculs",IF('EDT-2niveaux'!B65="GM","MATHEMATIQUES"&amp;CHAR(10)&amp;"Grand. et mes.",IF('EDT-2niveaux'!B65="S","Sciences et technologie",IF('EDT-2niveaux'!B65="H","Histoire",IF('EDT-2niveaux'!B65="Geo","Géographie",IF('EDT-2niveaux'!B65="EMC","Enseig. mor. et civ.",IF('EDT-2niveaux'!B65="EPS","Educ. phys. et sportive",IF('EDT-2niveaux'!B65="EM","Educ. musicale",IF('EDT-2niveaux'!B65="AP","Arts plastiques",IF('EDT-2niveaux'!B65="HDA","Hist. des arts",IF('EDT-2niveaux'!B65="QM","Questionner le monde",IF('EDT-2niveaux'!B65="LV","Langue vivante",IF('EDT-2niveaux'!B65="APC","APC",""))))))))))))))))))))))))))</f>
        <v/>
      </c>
      <c r="D61" s="14" t="str">
        <f t="shared" si="0"/>
        <v/>
      </c>
      <c r="E61" s="101">
        <f>'EDT-2niveaux'!C65</f>
        <v>0</v>
      </c>
      <c r="F61" s="14" t="str">
        <f>IF('EDT-2niveaux'!C65="O","FRANCAIS"&amp;CHAR(10)&amp;"Orthographe",IF('EDT-2niveaux'!C65="rec","RECREATION",IF('EDT-2niveaux'!C65="p","Pause méridienne",IF('EDT-2niveaux'!C65="G","FRANCAIS"&amp;CHAR(10)&amp;"Grammaire",IF('EDT-2niveaux'!C65="LC","FRANCAIS"&amp;CHAR(10)&amp;"Lect. et comp.de l'écrit",IF('EDT-2niveaux'!C65="M","MATHEMATIQUES",IF('EDT-2niveaux'!C65="CLA","FRANCAIS"&amp;CHAR(10)&amp;"Culture littéraire et artistiqueCulture litt. et art.",IF('EDT-2niveaux'!C65="F","FRANCAIS",IF('EDT-2niveaux'!C65="E","FRANCAIS"&amp;CHAR(10)&amp;"Ecriture",IF('EDT-2niveaux'!C65="L","FRANCAIS"&amp;CHAR(10)&amp;"Lexique",IF('EDT-2niveaux'!C65="LO","FRANCAIS"&amp;CHAR(10)&amp;"Langage oral",IF('EDT-2niveaux'!C65="CM","MATHEMATIQUES"&amp;CHAR(10)&amp;"Calcul mental",IF('EDT-2niveaux'!C65="EG","MATHEMATIQUES"&amp;CHAR(10)&amp;"Espace et Géométrie",IF('EDT-2niveaux'!C65="NC","MATHEMATIQUES"&amp;CHAR(10)&amp;"Nombres et calculs",IF('EDT-2niveaux'!C65="GM","MATHEMATIQUES"&amp;CHAR(10)&amp;"Grand. et mes.",IF('EDT-2niveaux'!C65="S","Sciences et technologie",IF('EDT-2niveaux'!C65="H","Histoire",IF('EDT-2niveaux'!C65="Geo","Géographie",IF('EDT-2niveaux'!C65="EMC","Enseig. mor. et civ.",IF('EDT-2niveaux'!C65="EPS","Educ. phys. et sportive",IF('EDT-2niveaux'!C65="EM","Educ. musicale",IF('EDT-2niveaux'!C65="AP","Arts plastiques",IF('EDT-2niveaux'!C65="HDA","Hist. des arts",IF('EDT-2niveaux'!C65="QM","Questionner le monde",IF('EDT-2niveaux'!C65="LV","Langue vivante",IF('EDT-2niveaux'!C65="APC","APC",""))))))))))))))))))))))))))</f>
        <v/>
      </c>
      <c r="G61" s="14" t="str">
        <f t="shared" si="1"/>
        <v/>
      </c>
      <c r="H61" s="101">
        <f>'EDT-2niveaux'!D65</f>
        <v>0</v>
      </c>
      <c r="I61" s="14" t="str">
        <f>IF('EDT-2niveaux'!D65="O","FRANCAIS"&amp;CHAR(10)&amp;"Orthographe",IF('EDT-2niveaux'!D65="rec","RECREATION",IF('EDT-2niveaux'!D65="p","Pause méridienne",IF('EDT-2niveaux'!D65="G","FRANCAIS"&amp;CHAR(10)&amp;"Grammaire",IF('EDT-2niveaux'!D65="LC","FRANCAIS"&amp;CHAR(10)&amp;"Lect. et comp.de l'écrit",IF('EDT-2niveaux'!D65="M","MATHEMATIQUES",IF('EDT-2niveaux'!D65="CLA","FRANCAIS"&amp;CHAR(10)&amp;"Culture litt. et art.",IF('EDT-2niveaux'!D65="F","FRANCAIS",IF('EDT-2niveaux'!D65="E","FRANCAIS"&amp;CHAR(10)&amp;"Ecriture",IF('EDT-2niveaux'!D65="L","FRANCAIS"&amp;CHAR(10)&amp;"Lexique",IF('EDT-2niveaux'!D65="LO","FRANCAIS"&amp;CHAR(10)&amp;"Langage oral",IF('EDT-2niveaux'!D65="CM","MATHEMATIQUES"&amp;CHAR(10)&amp;"Calcul mental",IF('EDT-2niveaux'!D65="EG","MATHEMATIQUES"&amp;CHAR(10)&amp;"Espace et Géométrie",IF('EDT-2niveaux'!D65="NC","MATHEMATIQUES"&amp;CHAR(10)&amp;"Nombres et calculs",IF('EDT-2niveaux'!D65="GM","MATHEMATIQUES"&amp;CHAR(10)&amp;"Grand. et mes.",IF('EDT-2niveaux'!D65="S","Sciences et technologie",IF('EDT-2niveaux'!D65="H","Histoire",IF('EDT-2niveaux'!D65="Geo","Géographie",IF('EDT-2niveaux'!D65="EMC","Enseig. mor. et civ.",IF('EDT-2niveaux'!D65="EPS","Educ. phys. et sportive",IF('EDT-2niveaux'!D65="EM","Educ. musicale",IF('EDT-2niveaux'!D65="AP","Arts plastiques",IF('EDT-2niveaux'!D65="HDA","Hist. des arts",IF('EDT-2niveaux'!D65="QM","Questionner le monde",IF('EDT-2niveaux'!D65="LV","Langue vivante",IF('EDT-2niveaux'!D65="APC","APC",""))))))))))))))))))))))))))</f>
        <v/>
      </c>
      <c r="J61" s="14" t="str">
        <f t="shared" si="2"/>
        <v/>
      </c>
      <c r="K61" s="101">
        <f>'EDT-2niveaux'!E65</f>
        <v>0</v>
      </c>
      <c r="L61" s="14" t="str">
        <f>IF('EDT-2niveaux'!E65="O","FRANCAIS"&amp;CHAR(10)&amp;"Orthographe",IF('EDT-2niveaux'!E65="rec","RECREATION",IF('EDT-2niveaux'!E65="p","Pause méridienne",IF('EDT-2niveaux'!E65="G","FRANCAIS"&amp;CHAR(10)&amp;"Grammaire",IF('EDT-2niveaux'!E65="LC","FRANCAIS"&amp;CHAR(10)&amp;"Lect. et comp.de l'écrit",IF('EDT-2niveaux'!E65="M","MATHEMATIQUES",IF('EDT-2niveaux'!E65="CLA","FRANCAIS"&amp;CHAR(10)&amp;"Culture litt. et art.",IF('EDT-2niveaux'!E65="F","FRANCAIS",IF('EDT-2niveaux'!E65="E","FRANCAIS"&amp;CHAR(10)&amp;"Ecriture",IF('EDT-2niveaux'!E65="L","FRANCAIS"&amp;CHAR(10)&amp;"Lexique",IF('EDT-2niveaux'!E65="LO","FRANCAIS"&amp;CHAR(10)&amp;"Langage oral",IF('EDT-2niveaux'!E65="CM","MATHEMATIQUES"&amp;CHAR(10)&amp;"Calcul mental",IF('EDT-2niveaux'!E65="EG","MATHEMATIQUES"&amp;CHAR(10)&amp;"Espace et Géométrie",IF('EDT-2niveaux'!E65="NC","MATHEMATIQUES"&amp;CHAR(10)&amp;"Nombres et calculs",IF('EDT-2niveaux'!E65="GM","MATHEMATIQUES"&amp;CHAR(10)&amp;"Grand. et mes.",IF('EDT-2niveaux'!E65="S","Sciences et technologie",IF('EDT-2niveaux'!E65="H","Histoire",IF('EDT-2niveaux'!E65="Geo","Géographie",IF('EDT-2niveaux'!E65="EMC","Enseig. mor. et civ.",IF('EDT-2niveaux'!E65="EPS","Educ. phys. et sportive",IF('EDT-2niveaux'!E65="EM","Educ. musicale",IF('EDT-2niveaux'!E65="AP","Arts plastiques",IF('EDT-2niveaux'!E65="HDA","Hist. des arts",IF('EDT-2niveaux'!E65="QM","Questionner le monde",IF('EDT-2niveaux'!E65="LV","Langue vivante",IF('EDT-2niveaux'!E65="APC","APC",""))))))))))))))))))))))))))</f>
        <v/>
      </c>
      <c r="M61" s="14" t="str">
        <f t="shared" si="3"/>
        <v/>
      </c>
      <c r="N61" s="101">
        <f>'EDT-2niveaux'!F65</f>
        <v>0</v>
      </c>
      <c r="O61" s="14" t="str">
        <f>IF('EDT-2niveaux'!F65="O","FRANCAIS"&amp;CHAR(10)&amp;"Orthographe",IF('EDT-2niveaux'!F65="rec","RECREATION",IF('EDT-2niveaux'!F65="p","Pause méridienne",IF('EDT-2niveaux'!F65="G","FRANCAIS"&amp;CHAR(10)&amp;"Grammaire",IF('EDT-2niveaux'!F65="LC","FRANCAIS"&amp;CHAR(10)&amp;"Lect. et comp.de l'écrit",IF('EDT-2niveaux'!F65="M","MATHEMATIQUES",IF('EDT-2niveaux'!F65="CLA","FRANCAIS"&amp;CHAR(10)&amp;"Culture litt. et art.",IF('EDT-2niveaux'!F65="F","FRANCAIS",IF('EDT-2niveaux'!F65="E","FRANCAIS"&amp;CHAR(10)&amp;"Ecriture",IF('EDT-2niveaux'!F65="L","FRANCAIS"&amp;CHAR(10)&amp;"Lexique",IF('EDT-2niveaux'!F65="LO","FRANCAIS"&amp;CHAR(10)&amp;"Langage oral",IF('EDT-2niveaux'!F65="CM","MATHEMATIQUES"&amp;CHAR(10)&amp;"Calcul mental",IF('EDT-2niveaux'!F65="EG","MATHEMATIQUES"&amp;CHAR(10)&amp;"Espace et Géométrie",IF('EDT-2niveaux'!F65="NC","MATHEMATIQUES"&amp;CHAR(10)&amp;"Nombres et calculs",IF('EDT-2niveaux'!F65="GM","MATHEMATIQUES"&amp;CHAR(10)&amp;"Grand. et mes.",IF('EDT-2niveaux'!F65="S","Sciences et technologie",IF('EDT-2niveaux'!F65="H","Histoire",IF('EDT-2niveaux'!F65="Geo","Géographie",IF('EDT-2niveaux'!F65="EMC","Enseig. mor. et civ.",IF('EDT-2niveaux'!F65="EPS","Educ. phys. et sportive",IF('EDT-2niveaux'!F65="EM","Educ. musicale",IF('EDT-2niveaux'!F65="AP","Arts plastiques",IF('EDT-2niveaux'!F65="HDA","Hist. des arts",IF('EDT-2niveaux'!F65="QM","Questionner le monde",IF('EDT-2niveaux'!F65="LV","Langue vivante",IF('EDT-2niveaux'!F65="APC","APC",""))))))))))))))))))))))))))</f>
        <v/>
      </c>
      <c r="P61" s="14" t="str">
        <f t="shared" si="4"/>
        <v/>
      </c>
      <c r="Q61" s="101">
        <f>'EDT-2niveaux'!G65</f>
        <v>0</v>
      </c>
      <c r="R61" s="14" t="str">
        <f>IF('EDT-2niveaux'!G65="O","FRANCAIS"&amp;CHAR(10)&amp;"Orthographe",IF('EDT-2niveaux'!G65="rec","RECREATION",IF('EDT-2niveaux'!G65="p","Pause méridienne",IF('EDT-2niveaux'!G65="G","FRANCAIS"&amp;CHAR(10)&amp;"Grammaire",IF('EDT-2niveaux'!G65="LC","FRANCAIS"&amp;CHAR(10)&amp;"Lect. et comp.de l'écrit",IF('EDT-2niveaux'!G65="M","MATHEMATIQUES",IF('EDT-2niveaux'!G65="CLA","FRANCAIS"&amp;CHAR(10)&amp;"Culture litt. et art.",IF('EDT-2niveaux'!G65="F","FRANCAIS",IF('EDT-2niveaux'!G65="E","FRANCAIS"&amp;CHAR(10)&amp;"Ecriture",IF('EDT-2niveaux'!G65="L","FRANCAIS"&amp;CHAR(10)&amp;"Lexique",IF('EDT-2niveaux'!G65="LO","FRANCAIS"&amp;CHAR(10)&amp;"Langage oral",IF('EDT-2niveaux'!G65="CM","MATHEMATIQUES"&amp;CHAR(10)&amp;"Calcul mental",IF('EDT-2niveaux'!G65="EG","MATHEMATIQUES"&amp;CHAR(10)&amp;"Espace et Géométrie",IF('EDT-2niveaux'!G65="NC","MATHEMATIQUES"&amp;CHAR(10)&amp;"Nombres et calculs",IF('EDT-2niveaux'!G65="GM","MATHEMATIQUES"&amp;CHAR(10)&amp;"Grand. et mes.",IF('EDT-2niveaux'!G65="S","Sciences et technologie",IF('EDT-2niveaux'!G65="H","Histoire",IF('EDT-2niveaux'!G65="Geo","Géographie",IF('EDT-2niveaux'!G65="EMC","Enseig. mor. et civ.",IF('EDT-2niveaux'!G65="EPS","Educ. phys. et sportive",IF('EDT-2niveaux'!G65="EM","Educ. musicale",IF('EDT-2niveaux'!G65="AP","Arts plastiques",IF('EDT-2niveaux'!G65="HDA","Hist. des arts",IF('EDT-2niveaux'!G65="QM","Questionner le monde",IF('EDT-2niveaux'!G65="LV","Langue vivante",IF('EDT-2niveaux'!G65="APC","APC",""))))))))))))))))))))))))))</f>
        <v/>
      </c>
      <c r="S61" s="148" t="str">
        <f t="shared" si="5"/>
        <v/>
      </c>
      <c r="T61" s="101">
        <f>'EDT-2niveaux'!H65</f>
        <v>0</v>
      </c>
      <c r="U61" s="14" t="str">
        <f>IF('EDT-2niveaux'!H65="O","FRANCAIS"&amp;CHAR(10)&amp;"Orthographe",IF('EDT-2niveaux'!H65="rec","RECREATION",IF('EDT-2niveaux'!H65="p","Pause méridienne",IF('EDT-2niveaux'!H65="G","FRANCAIS"&amp;CHAR(10)&amp;"Grammaire",IF('EDT-2niveaux'!H65="LC","FRANCAIS"&amp;CHAR(10)&amp;"Lect. et comp.de l'écrit",IF('EDT-2niveaux'!H65="M","MATHEMATIQUES",IF('EDT-2niveaux'!H65="CLA","FRANCAIS"&amp;CHAR(10)&amp;"Culture litt. et art.",IF('EDT-2niveaux'!H65="F","FRANCAIS",IF('EDT-2niveaux'!H65="E","FRANCAIS"&amp;CHAR(10)&amp;"Ecriture",IF('EDT-2niveaux'!H65="L","FRANCAIS"&amp;CHAR(10)&amp;"Lexique",IF('EDT-2niveaux'!H65="LO","FRANCAIS"&amp;CHAR(10)&amp;"Langage oral",IF('EDT-2niveaux'!H65="CM","MATHEMATIQUES"&amp;CHAR(10)&amp;"Calcul mental",IF('EDT-2niveaux'!H65="EG","MATHEMATIQUES"&amp;CHAR(10)&amp;"Espace et Géométrie",IF('EDT-2niveaux'!H65="NC","MATHEMATIQUES"&amp;CHAR(10)&amp;"Nombres et calculs",IF('EDT-2niveaux'!H65="GM","MATHEMATIQUES"&amp;CHAR(10)&amp;"Grand. et mes.",IF('EDT-2niveaux'!H65="S","Sciences et technologie",IF('EDT-2niveaux'!H65="H","Histoire",IF('EDT-2niveaux'!H65="Geo","Géographie",IF('EDT-2niveaux'!H65="EMC","Enseig. mor. et civ.",IF('EDT-2niveaux'!H65="EPS","Educ. phys. et sportive",IF('EDT-2niveaux'!H65="EM","Educ. musicale",IF('EDT-2niveaux'!H65="AP","Arts plastiques",IF('EDT-2niveaux'!H65="HDA","Hist. des arts",IF('EDT-2niveaux'!H65="QM","Questionner le monde",IF('EDT-2niveaux'!H65="LV","Langue vivante",IF('EDT-2niveaux'!H65="APC","APC",""))))))))))))))))))))))))))</f>
        <v/>
      </c>
      <c r="V61" s="14" t="str">
        <f t="shared" si="6"/>
        <v/>
      </c>
      <c r="W61" s="101">
        <f>'EDT-2niveaux'!I65</f>
        <v>0</v>
      </c>
      <c r="X61" s="14" t="str">
        <f>IF('EDT-2niveaux'!I65="O","FRANCAIS"&amp;CHAR(10)&amp;"Orthographe",IF('EDT-2niveaux'!I65="rec","RECREATION",IF('EDT-2niveaux'!I65="p","Pause méridienne",IF('EDT-2niveaux'!I65="G","FRANCAIS"&amp;CHAR(10)&amp;"Grammaire",IF('EDT-2niveaux'!I65="LC","FRANCAIS"&amp;CHAR(10)&amp;"Lect. et comp.de l'écrit",IF('EDT-2niveaux'!I65="M","MATHEMATIQUES",IF('EDT-2niveaux'!I65="CLA","FRANCAIS"&amp;CHAR(10)&amp;"Culture litt. et art.",IF('EDT-2niveaux'!I65="F","FRANCAIS",IF('EDT-2niveaux'!I65="E","FRANCAIS"&amp;CHAR(10)&amp;"Ecriture",IF('EDT-2niveaux'!I65="L","FRANCAIS"&amp;CHAR(10)&amp;"Lexique",IF('EDT-2niveaux'!I65="LO","FRANCAIS"&amp;CHAR(10)&amp;"Langage oral",IF('EDT-2niveaux'!I65="CM","MATHEMATIQUES"&amp;CHAR(10)&amp;"Calcul mental",IF('EDT-2niveaux'!I65="EG","MATHEMATIQUES"&amp;CHAR(10)&amp;"Espace et Géométrie",IF('EDT-2niveaux'!I65="NC","MATHEMATIQUES"&amp;CHAR(10)&amp;"Nombres et calculs",IF('EDT-2niveaux'!I65="GM","MATHEMATIQUES"&amp;CHAR(10)&amp;"Grand. et mes.",IF('EDT-2niveaux'!I65="S","Sciences et technologie",IF('EDT-2niveaux'!I65="H","Histoire",IF('EDT-2niveaux'!I65="Geo","Géographie",IF('EDT-2niveaux'!I65="EMC","Enseig. mor. et civ.",IF('EDT-2niveaux'!I65="EPS","Educ. phys. et sportive",IF('EDT-2niveaux'!I65="EM","Educ. musicale",IF('EDT-2niveaux'!I65="AP","Arts plastiques",IF('EDT-2niveaux'!I65="HDA","Hist. des arts",IF('EDT-2niveaux'!I65="QM","Questionner le monde",IF('EDT-2niveaux'!I65="LV","Langue vivante",IF('EDT-2niveaux'!I65="APC","APC",""))))))))))))))))))))))))))</f>
        <v/>
      </c>
      <c r="Y61" s="14" t="str">
        <f t="shared" si="7"/>
        <v/>
      </c>
      <c r="Z61" s="101">
        <f>'EDT-2niveaux'!J65</f>
        <v>0</v>
      </c>
      <c r="AA61" s="14" t="str">
        <f>IF('EDT-2niveaux'!J65="O","FRANCAIS"&amp;CHAR(10)&amp;"Orthographe",IF('EDT-2niveaux'!J65="rec","RECREATION",IF('EDT-2niveaux'!J65="p","Pause méridienne",IF('EDT-2niveaux'!J65="G","FRANCAIS"&amp;CHAR(10)&amp;"Grammaire",IF('EDT-2niveaux'!J65="LC","FRANCAIS"&amp;CHAR(10)&amp;"Lect. et comp.de l'écrit",IF('EDT-2niveaux'!J65="M","MATHEMATIQUES",IF('EDT-2niveaux'!J65="CLA","FRANCAIS"&amp;CHAR(10)&amp;"Culture littéraire et artistiqueCulture litt. et art.",IF('EDT-2niveaux'!J65="F","FRANCAIS",IF('EDT-2niveaux'!J65="E","FRANCAIS"&amp;CHAR(10)&amp;"Ecriture",IF('EDT-2niveaux'!J65="L","FRANCAIS"&amp;CHAR(10)&amp;"Lexique",IF('EDT-2niveaux'!J65="LO","FRANCAIS"&amp;CHAR(10)&amp;"Langage oral",IF('EDT-2niveaux'!J65="CM","MATHEMATIQUES"&amp;CHAR(10)&amp;"Calcul mental",IF('EDT-2niveaux'!J65="EG","MATHEMATIQUES"&amp;CHAR(10)&amp;"Espace et Géométrie",IF('EDT-2niveaux'!J65="NC","MATHEMATIQUES"&amp;CHAR(10)&amp;"Nombres et calculs",IF('EDT-2niveaux'!J65="GM","MATHEMATIQUES"&amp;CHAR(10)&amp;"Grand. et mes.",IF('EDT-2niveaux'!J65="S","Sciences et technologie",IF('EDT-2niveaux'!J65="H","Histoire",IF('EDT-2niveaux'!J65="Geo","Géographie",IF('EDT-2niveaux'!J65="EMC","Enseig. mor. et civ.",IF('EDT-2niveaux'!J65="EPS","Educ. phys. et sportive",IF('EDT-2niveaux'!J65="EM","Educ. musicale",IF('EDT-2niveaux'!J65="AP","Arts plastiques",IF('EDT-2niveaux'!J65="HDA","Hist. des arts",IF('EDT-2niveaux'!J65="QM","Questionner le monde",IF('EDT-2niveaux'!J65="LV","Langue vivante",IF('EDT-2niveaux'!J65="APC","APC",""))))))))))))))))))))))))))</f>
        <v/>
      </c>
      <c r="AB61" s="49" t="str">
        <f t="shared" si="8"/>
        <v/>
      </c>
      <c r="AC61" s="101">
        <f>'EDT-2niveaux'!K65</f>
        <v>0</v>
      </c>
      <c r="AD61" s="14" t="str">
        <f>IF('EDT-2niveaux'!K65="O","FRANCAIS"&amp;CHAR(10)&amp;"Orthographe",IF('EDT-2niveaux'!K65="rec","RECREATION",IF('EDT-2niveaux'!K65="p","Pause méridienne",IF('EDT-2niveaux'!K65="G","FRANCAIS"&amp;CHAR(10)&amp;"Grammaire",IF('EDT-2niveaux'!K65="LC","FRANCAIS"&amp;CHAR(10)&amp;"Lect. et comp.de l'écrit",IF('EDT-2niveaux'!K65="M","MATHEMATIQUES",IF('EDT-2niveaux'!K65="CLA","FRANCAIS"&amp;CHAR(10)&amp;"Culture litt. et art.",IF('EDT-2niveaux'!K65="F","FRANCAIS",IF('EDT-2niveaux'!K65="E","FRANCAIS"&amp;CHAR(10)&amp;"Ecriture",IF('EDT-2niveaux'!K65="L","FRANCAIS"&amp;CHAR(10)&amp;"Lexique",IF('EDT-2niveaux'!K65="LO","FRANCAIS"&amp;CHAR(10)&amp;"Langage oral",IF('EDT-2niveaux'!K65="CM","MATHEMATIQUES"&amp;CHAR(10)&amp;"Calcul mental",IF('EDT-2niveaux'!K65="EG","MATHEMATIQUES"&amp;CHAR(10)&amp;"Espace et Géométrie",IF('EDT-2niveaux'!K65="NC","MATHEMATIQUES"&amp;CHAR(10)&amp;"Nombres et calculs",IF('EDT-2niveaux'!K65="GM","MATHEMATIQUES"&amp;CHAR(10)&amp;"Grand. et mes.",IF('EDT-2niveaux'!K65="S","Sciences et technologie",IF('EDT-2niveaux'!K65="H","Histoire",IF('EDT-2niveaux'!K65="Geo","Géographie",IF('EDT-2niveaux'!K65="EMC","Enseig. mor. et civ.",IF('EDT-2niveaux'!K65="EPS","Educ. phys. et sportive",IF('EDT-2niveaux'!K65="EM","Educ. musicale",IF('EDT-2niveaux'!K65="AP","Arts plastiques",IF('EDT-2niveaux'!K65="HDA","Hist. des arts",IF('EDT-2niveaux'!K65="QM","Questionner le monde",IF('EDT-2niveaux'!K65="LV","Langue vivante",IF('EDT-2niveaux'!K65="APC","APC",""))))))))))))))))))))))))))</f>
        <v/>
      </c>
      <c r="AE61" s="49" t="str">
        <f t="shared" si="9"/>
        <v/>
      </c>
    </row>
    <row r="62" spans="1:45" x14ac:dyDescent="0.3">
      <c r="A62" s="4" t="e">
        <f>IF('POUR COMMENCER'!$E$14&gt;=A61,A61+'POUR COMMENCER'!$H$29,"")</f>
        <v>#VALUE!</v>
      </c>
      <c r="B62" s="101">
        <f>'EDT-2niveaux'!B66</f>
        <v>0</v>
      </c>
      <c r="C62" s="14" t="str">
        <f>IF('EDT-2niveaux'!B66="O","FRANCAIS"&amp;CHAR(10)&amp;"Orthographe",IF('EDT-2niveaux'!B66="rec","RECREATION",IF('EDT-2niveaux'!B66="p","Pause méridienne",IF('EDT-2niveaux'!B66="G","FRANCAIS"&amp;CHAR(10)&amp;"Grammaire",IF('EDT-2niveaux'!B66="LC","FRANCAIS"&amp;CHAR(10)&amp;"Lect. et comp.de l'écrit",IF('EDT-2niveaux'!B66="M","MATHEMATIQUES",IF('EDT-2niveaux'!B66="CLA","FRANCAIS"&amp;CHAR(10)&amp;"Culture litt. et art.",IF('EDT-2niveaux'!B66="F","FRANCAIS",IF('EDT-2niveaux'!B66="E","FRANCAIS"&amp;CHAR(10)&amp;"Ecriture",IF('EDT-2niveaux'!B66="L","FRANCAIS"&amp;CHAR(10)&amp;"Lexique",IF('EDT-2niveaux'!B66="LO","FRANCAIS"&amp;CHAR(10)&amp;"Langage oral",IF('EDT-2niveaux'!B66="CM","MATHEMATIQUES"&amp;CHAR(10)&amp;"Calcul mental",IF('EDT-2niveaux'!B66="EG","MATHEMATIQUES"&amp;CHAR(10)&amp;"Espace et Géométrie",IF('EDT-2niveaux'!B66="NC","MATHEMATIQUES"&amp;CHAR(10)&amp;"Nombres et calculs",IF('EDT-2niveaux'!B66="GM","MATHEMATIQUES"&amp;CHAR(10)&amp;"Grand. et mes.",IF('EDT-2niveaux'!B66="S","Sciences et technologie",IF('EDT-2niveaux'!B66="H","Histoire",IF('EDT-2niveaux'!B66="Geo","Géographie",IF('EDT-2niveaux'!B66="EMC","Enseig. mor. et civ.",IF('EDT-2niveaux'!B66="EPS","Educ. phys. et sportive",IF('EDT-2niveaux'!B66="EM","Educ. musicale",IF('EDT-2niveaux'!B66="AP","Arts plastiques",IF('EDT-2niveaux'!B66="HDA","Hist. des arts",IF('EDT-2niveaux'!B66="QM","Questionner le monde",IF('EDT-2niveaux'!B66="LV","Langue vivante",IF('EDT-2niveaux'!B66="APC","APC",""))))))))))))))))))))))))))</f>
        <v/>
      </c>
      <c r="D62" s="14" t="str">
        <f t="shared" si="0"/>
        <v/>
      </c>
      <c r="E62" s="101">
        <f>'EDT-2niveaux'!C66</f>
        <v>0</v>
      </c>
      <c r="F62" s="14" t="str">
        <f>IF('EDT-2niveaux'!C66="O","FRANCAIS"&amp;CHAR(10)&amp;"Orthographe",IF('EDT-2niveaux'!C66="rec","RECREATION",IF('EDT-2niveaux'!C66="p","Pause méridienne",IF('EDT-2niveaux'!C66="G","FRANCAIS"&amp;CHAR(10)&amp;"Grammaire",IF('EDT-2niveaux'!C66="LC","FRANCAIS"&amp;CHAR(10)&amp;"Lect. et comp.de l'écrit",IF('EDT-2niveaux'!C66="M","MATHEMATIQUES",IF('EDT-2niveaux'!C66="CLA","FRANCAIS"&amp;CHAR(10)&amp;"Culture littéraire et artistiqueCulture litt. et art.",IF('EDT-2niveaux'!C66="F","FRANCAIS",IF('EDT-2niveaux'!C66="E","FRANCAIS"&amp;CHAR(10)&amp;"Ecriture",IF('EDT-2niveaux'!C66="L","FRANCAIS"&amp;CHAR(10)&amp;"Lexique",IF('EDT-2niveaux'!C66="LO","FRANCAIS"&amp;CHAR(10)&amp;"Langage oral",IF('EDT-2niveaux'!C66="CM","MATHEMATIQUES"&amp;CHAR(10)&amp;"Calcul mental",IF('EDT-2niveaux'!C66="EG","MATHEMATIQUES"&amp;CHAR(10)&amp;"Espace et Géométrie",IF('EDT-2niveaux'!C66="NC","MATHEMATIQUES"&amp;CHAR(10)&amp;"Nombres et calculs",IF('EDT-2niveaux'!C66="GM","MATHEMATIQUES"&amp;CHAR(10)&amp;"Grand. et mes.",IF('EDT-2niveaux'!C66="S","Sciences et technologie",IF('EDT-2niveaux'!C66="H","Histoire",IF('EDT-2niveaux'!C66="Geo","Géographie",IF('EDT-2niveaux'!C66="EMC","Enseig. mor. et civ.",IF('EDT-2niveaux'!C66="EPS","Educ. phys. et sportive",IF('EDT-2niveaux'!C66="EM","Educ. musicale",IF('EDT-2niveaux'!C66="AP","Arts plastiques",IF('EDT-2niveaux'!C66="HDA","Hist. des arts",IF('EDT-2niveaux'!C66="QM","Questionner le monde",IF('EDT-2niveaux'!C66="LV","Langue vivante",IF('EDT-2niveaux'!C66="APC","APC",""))))))))))))))))))))))))))</f>
        <v/>
      </c>
      <c r="G62" s="14" t="str">
        <f t="shared" si="1"/>
        <v/>
      </c>
      <c r="H62" s="101">
        <f>'EDT-2niveaux'!D66</f>
        <v>0</v>
      </c>
      <c r="I62" s="14" t="str">
        <f>IF('EDT-2niveaux'!D66="O","FRANCAIS"&amp;CHAR(10)&amp;"Orthographe",IF('EDT-2niveaux'!D66="rec","RECREATION",IF('EDT-2niveaux'!D66="p","Pause méridienne",IF('EDT-2niveaux'!D66="G","FRANCAIS"&amp;CHAR(10)&amp;"Grammaire",IF('EDT-2niveaux'!D66="LC","FRANCAIS"&amp;CHAR(10)&amp;"Lect. et comp.de l'écrit",IF('EDT-2niveaux'!D66="M","MATHEMATIQUES",IF('EDT-2niveaux'!D66="CLA","FRANCAIS"&amp;CHAR(10)&amp;"Culture litt. et art.",IF('EDT-2niveaux'!D66="F","FRANCAIS",IF('EDT-2niveaux'!D66="E","FRANCAIS"&amp;CHAR(10)&amp;"Ecriture",IF('EDT-2niveaux'!D66="L","FRANCAIS"&amp;CHAR(10)&amp;"Lexique",IF('EDT-2niveaux'!D66="LO","FRANCAIS"&amp;CHAR(10)&amp;"Langage oral",IF('EDT-2niveaux'!D66="CM","MATHEMATIQUES"&amp;CHAR(10)&amp;"Calcul mental",IF('EDT-2niveaux'!D66="EG","MATHEMATIQUES"&amp;CHAR(10)&amp;"Espace et Géométrie",IF('EDT-2niveaux'!D66="NC","MATHEMATIQUES"&amp;CHAR(10)&amp;"Nombres et calculs",IF('EDT-2niveaux'!D66="GM","MATHEMATIQUES"&amp;CHAR(10)&amp;"Grand. et mes.",IF('EDT-2niveaux'!D66="S","Sciences et technologie",IF('EDT-2niveaux'!D66="H","Histoire",IF('EDT-2niveaux'!D66="Geo","Géographie",IF('EDT-2niveaux'!D66="EMC","Enseig. mor. et civ.",IF('EDT-2niveaux'!D66="EPS","Educ. phys. et sportive",IF('EDT-2niveaux'!D66="EM","Educ. musicale",IF('EDT-2niveaux'!D66="AP","Arts plastiques",IF('EDT-2niveaux'!D66="HDA","Hist. des arts",IF('EDT-2niveaux'!D66="QM","Questionner le monde",IF('EDT-2niveaux'!D66="LV","Langue vivante",IF('EDT-2niveaux'!D66="APC","APC",""))))))))))))))))))))))))))</f>
        <v/>
      </c>
      <c r="J62" s="14" t="str">
        <f t="shared" si="2"/>
        <v/>
      </c>
      <c r="K62" s="101">
        <f>'EDT-2niveaux'!E66</f>
        <v>0</v>
      </c>
      <c r="L62" s="14" t="str">
        <f>IF('EDT-2niveaux'!E66="O","FRANCAIS"&amp;CHAR(10)&amp;"Orthographe",IF('EDT-2niveaux'!E66="rec","RECREATION",IF('EDT-2niveaux'!E66="p","Pause méridienne",IF('EDT-2niveaux'!E66="G","FRANCAIS"&amp;CHAR(10)&amp;"Grammaire",IF('EDT-2niveaux'!E66="LC","FRANCAIS"&amp;CHAR(10)&amp;"Lect. et comp.de l'écrit",IF('EDT-2niveaux'!E66="M","MATHEMATIQUES",IF('EDT-2niveaux'!E66="CLA","FRANCAIS"&amp;CHAR(10)&amp;"Culture litt. et art.",IF('EDT-2niveaux'!E66="F","FRANCAIS",IF('EDT-2niveaux'!E66="E","FRANCAIS"&amp;CHAR(10)&amp;"Ecriture",IF('EDT-2niveaux'!E66="L","FRANCAIS"&amp;CHAR(10)&amp;"Lexique",IF('EDT-2niveaux'!E66="LO","FRANCAIS"&amp;CHAR(10)&amp;"Langage oral",IF('EDT-2niveaux'!E66="CM","MATHEMATIQUES"&amp;CHAR(10)&amp;"Calcul mental",IF('EDT-2niveaux'!E66="EG","MATHEMATIQUES"&amp;CHAR(10)&amp;"Espace et Géométrie",IF('EDT-2niveaux'!E66="NC","MATHEMATIQUES"&amp;CHAR(10)&amp;"Nombres et calculs",IF('EDT-2niveaux'!E66="GM","MATHEMATIQUES"&amp;CHAR(10)&amp;"Grand. et mes.",IF('EDT-2niveaux'!E66="S","Sciences et technologie",IF('EDT-2niveaux'!E66="H","Histoire",IF('EDT-2niveaux'!E66="Geo","Géographie",IF('EDT-2niveaux'!E66="EMC","Enseig. mor. et civ.",IF('EDT-2niveaux'!E66="EPS","Educ. phys. et sportive",IF('EDT-2niveaux'!E66="EM","Educ. musicale",IF('EDT-2niveaux'!E66="AP","Arts plastiques",IF('EDT-2niveaux'!E66="HDA","Hist. des arts",IF('EDT-2niveaux'!E66="QM","Questionner le monde",IF('EDT-2niveaux'!E66="LV","Langue vivante",IF('EDT-2niveaux'!E66="APC","APC",""))))))))))))))))))))))))))</f>
        <v/>
      </c>
      <c r="M62" s="14" t="str">
        <f t="shared" si="3"/>
        <v/>
      </c>
      <c r="N62" s="101">
        <f>'EDT-2niveaux'!F66</f>
        <v>0</v>
      </c>
      <c r="O62" s="14" t="str">
        <f>IF('EDT-2niveaux'!F66="O","FRANCAIS"&amp;CHAR(10)&amp;"Orthographe",IF('EDT-2niveaux'!F66="rec","RECREATION",IF('EDT-2niveaux'!F66="p","Pause méridienne",IF('EDT-2niveaux'!F66="G","FRANCAIS"&amp;CHAR(10)&amp;"Grammaire",IF('EDT-2niveaux'!F66="LC","FRANCAIS"&amp;CHAR(10)&amp;"Lect. et comp.de l'écrit",IF('EDT-2niveaux'!F66="M","MATHEMATIQUES",IF('EDT-2niveaux'!F66="CLA","FRANCAIS"&amp;CHAR(10)&amp;"Culture litt. et art.",IF('EDT-2niveaux'!F66="F","FRANCAIS",IF('EDT-2niveaux'!F66="E","FRANCAIS"&amp;CHAR(10)&amp;"Ecriture",IF('EDT-2niveaux'!F66="L","FRANCAIS"&amp;CHAR(10)&amp;"Lexique",IF('EDT-2niveaux'!F66="LO","FRANCAIS"&amp;CHAR(10)&amp;"Langage oral",IF('EDT-2niveaux'!F66="CM","MATHEMATIQUES"&amp;CHAR(10)&amp;"Calcul mental",IF('EDT-2niveaux'!F66="EG","MATHEMATIQUES"&amp;CHAR(10)&amp;"Espace et Géométrie",IF('EDT-2niveaux'!F66="NC","MATHEMATIQUES"&amp;CHAR(10)&amp;"Nombres et calculs",IF('EDT-2niveaux'!F66="GM","MATHEMATIQUES"&amp;CHAR(10)&amp;"Grand. et mes.",IF('EDT-2niveaux'!F66="S","Sciences et technologie",IF('EDT-2niveaux'!F66="H","Histoire",IF('EDT-2niveaux'!F66="Geo","Géographie",IF('EDT-2niveaux'!F66="EMC","Enseig. mor. et civ.",IF('EDT-2niveaux'!F66="EPS","Educ. phys. et sportive",IF('EDT-2niveaux'!F66="EM","Educ. musicale",IF('EDT-2niveaux'!F66="AP","Arts plastiques",IF('EDT-2niveaux'!F66="HDA","Hist. des arts",IF('EDT-2niveaux'!F66="QM","Questionner le monde",IF('EDT-2niveaux'!F66="LV","Langue vivante",IF('EDT-2niveaux'!F66="APC","APC",""))))))))))))))))))))))))))</f>
        <v/>
      </c>
      <c r="P62" s="14" t="str">
        <f t="shared" si="4"/>
        <v/>
      </c>
      <c r="Q62" s="101">
        <f>'EDT-2niveaux'!G66</f>
        <v>0</v>
      </c>
      <c r="R62" s="14" t="str">
        <f>IF('EDT-2niveaux'!G66="O","FRANCAIS"&amp;CHAR(10)&amp;"Orthographe",IF('EDT-2niveaux'!G66="rec","RECREATION",IF('EDT-2niveaux'!G66="p","Pause méridienne",IF('EDT-2niveaux'!G66="G","FRANCAIS"&amp;CHAR(10)&amp;"Grammaire",IF('EDT-2niveaux'!G66="LC","FRANCAIS"&amp;CHAR(10)&amp;"Lect. et comp.de l'écrit",IF('EDT-2niveaux'!G66="M","MATHEMATIQUES",IF('EDT-2niveaux'!G66="CLA","FRANCAIS"&amp;CHAR(10)&amp;"Culture litt. et art.",IF('EDT-2niveaux'!G66="F","FRANCAIS",IF('EDT-2niveaux'!G66="E","FRANCAIS"&amp;CHAR(10)&amp;"Ecriture",IF('EDT-2niveaux'!G66="L","FRANCAIS"&amp;CHAR(10)&amp;"Lexique",IF('EDT-2niveaux'!G66="LO","FRANCAIS"&amp;CHAR(10)&amp;"Langage oral",IF('EDT-2niveaux'!G66="CM","MATHEMATIQUES"&amp;CHAR(10)&amp;"Calcul mental",IF('EDT-2niveaux'!G66="EG","MATHEMATIQUES"&amp;CHAR(10)&amp;"Espace et Géométrie",IF('EDT-2niveaux'!G66="NC","MATHEMATIQUES"&amp;CHAR(10)&amp;"Nombres et calculs",IF('EDT-2niveaux'!G66="GM","MATHEMATIQUES"&amp;CHAR(10)&amp;"Grand. et mes.",IF('EDT-2niveaux'!G66="S","Sciences et technologie",IF('EDT-2niveaux'!G66="H","Histoire",IF('EDT-2niveaux'!G66="Geo","Géographie",IF('EDT-2niveaux'!G66="EMC","Enseig. mor. et civ.",IF('EDT-2niveaux'!G66="EPS","Educ. phys. et sportive",IF('EDT-2niveaux'!G66="EM","Educ. musicale",IF('EDT-2niveaux'!G66="AP","Arts plastiques",IF('EDT-2niveaux'!G66="HDA","Hist. des arts",IF('EDT-2niveaux'!G66="QM","Questionner le monde",IF('EDT-2niveaux'!G66="LV","Langue vivante",IF('EDT-2niveaux'!G66="APC","APC",""))))))))))))))))))))))))))</f>
        <v/>
      </c>
      <c r="S62" s="148" t="str">
        <f t="shared" si="5"/>
        <v/>
      </c>
      <c r="T62" s="101">
        <f>'EDT-2niveaux'!H66</f>
        <v>0</v>
      </c>
      <c r="U62" s="14" t="str">
        <f>IF('EDT-2niveaux'!H66="O","FRANCAIS"&amp;CHAR(10)&amp;"Orthographe",IF('EDT-2niveaux'!H66="rec","RECREATION",IF('EDT-2niveaux'!H66="p","Pause méridienne",IF('EDT-2niveaux'!H66="G","FRANCAIS"&amp;CHAR(10)&amp;"Grammaire",IF('EDT-2niveaux'!H66="LC","FRANCAIS"&amp;CHAR(10)&amp;"Lect. et comp.de l'écrit",IF('EDT-2niveaux'!H66="M","MATHEMATIQUES",IF('EDT-2niveaux'!H66="CLA","FRANCAIS"&amp;CHAR(10)&amp;"Culture litt. et art.",IF('EDT-2niveaux'!H66="F","FRANCAIS",IF('EDT-2niveaux'!H66="E","FRANCAIS"&amp;CHAR(10)&amp;"Ecriture",IF('EDT-2niveaux'!H66="L","FRANCAIS"&amp;CHAR(10)&amp;"Lexique",IF('EDT-2niveaux'!H66="LO","FRANCAIS"&amp;CHAR(10)&amp;"Langage oral",IF('EDT-2niveaux'!H66="CM","MATHEMATIQUES"&amp;CHAR(10)&amp;"Calcul mental",IF('EDT-2niveaux'!H66="EG","MATHEMATIQUES"&amp;CHAR(10)&amp;"Espace et Géométrie",IF('EDT-2niveaux'!H66="NC","MATHEMATIQUES"&amp;CHAR(10)&amp;"Nombres et calculs",IF('EDT-2niveaux'!H66="GM","MATHEMATIQUES"&amp;CHAR(10)&amp;"Grand. et mes.",IF('EDT-2niveaux'!H66="S","Sciences et technologie",IF('EDT-2niveaux'!H66="H","Histoire",IF('EDT-2niveaux'!H66="Geo","Géographie",IF('EDT-2niveaux'!H66="EMC","Enseig. mor. et civ.",IF('EDT-2niveaux'!H66="EPS","Educ. phys. et sportive",IF('EDT-2niveaux'!H66="EM","Educ. musicale",IF('EDT-2niveaux'!H66="AP","Arts plastiques",IF('EDT-2niveaux'!H66="HDA","Hist. des arts",IF('EDT-2niveaux'!H66="QM","Questionner le monde",IF('EDT-2niveaux'!H66="LV","Langue vivante",IF('EDT-2niveaux'!H66="APC","APC",""))))))))))))))))))))))))))</f>
        <v/>
      </c>
      <c r="V62" s="14" t="str">
        <f t="shared" si="6"/>
        <v/>
      </c>
      <c r="W62" s="101">
        <f>'EDT-2niveaux'!I66</f>
        <v>0</v>
      </c>
      <c r="X62" s="14" t="str">
        <f>IF('EDT-2niveaux'!I66="O","FRANCAIS"&amp;CHAR(10)&amp;"Orthographe",IF('EDT-2niveaux'!I66="rec","RECREATION",IF('EDT-2niveaux'!I66="p","Pause méridienne",IF('EDT-2niveaux'!I66="G","FRANCAIS"&amp;CHAR(10)&amp;"Grammaire",IF('EDT-2niveaux'!I66="LC","FRANCAIS"&amp;CHAR(10)&amp;"Lect. et comp.de l'écrit",IF('EDT-2niveaux'!I66="M","MATHEMATIQUES",IF('EDT-2niveaux'!I66="CLA","FRANCAIS"&amp;CHAR(10)&amp;"Culture litt. et art.",IF('EDT-2niveaux'!I66="F","FRANCAIS",IF('EDT-2niveaux'!I66="E","FRANCAIS"&amp;CHAR(10)&amp;"Ecriture",IF('EDT-2niveaux'!I66="L","FRANCAIS"&amp;CHAR(10)&amp;"Lexique",IF('EDT-2niveaux'!I66="LO","FRANCAIS"&amp;CHAR(10)&amp;"Langage oral",IF('EDT-2niveaux'!I66="CM","MATHEMATIQUES"&amp;CHAR(10)&amp;"Calcul mental",IF('EDT-2niveaux'!I66="EG","MATHEMATIQUES"&amp;CHAR(10)&amp;"Espace et Géométrie",IF('EDT-2niveaux'!I66="NC","MATHEMATIQUES"&amp;CHAR(10)&amp;"Nombres et calculs",IF('EDT-2niveaux'!I66="GM","MATHEMATIQUES"&amp;CHAR(10)&amp;"Grand. et mes.",IF('EDT-2niveaux'!I66="S","Sciences et technologie",IF('EDT-2niveaux'!I66="H","Histoire",IF('EDT-2niveaux'!I66="Geo","Géographie",IF('EDT-2niveaux'!I66="EMC","Enseig. mor. et civ.",IF('EDT-2niveaux'!I66="EPS","Educ. phys. et sportive",IF('EDT-2niveaux'!I66="EM","Educ. musicale",IF('EDT-2niveaux'!I66="AP","Arts plastiques",IF('EDT-2niveaux'!I66="HDA","Hist. des arts",IF('EDT-2niveaux'!I66="QM","Questionner le monde",IF('EDT-2niveaux'!I66="LV","Langue vivante",IF('EDT-2niveaux'!I66="APC","APC",""))))))))))))))))))))))))))</f>
        <v/>
      </c>
      <c r="Y62" s="14" t="str">
        <f t="shared" si="7"/>
        <v/>
      </c>
      <c r="Z62" s="101">
        <f>'EDT-2niveaux'!J66</f>
        <v>0</v>
      </c>
      <c r="AA62" s="14" t="str">
        <f>IF('EDT-2niveaux'!J66="O","FRANCAIS"&amp;CHAR(10)&amp;"Orthographe",IF('EDT-2niveaux'!J66="rec","RECREATION",IF('EDT-2niveaux'!J66="p","Pause méridienne",IF('EDT-2niveaux'!J66="G","FRANCAIS"&amp;CHAR(10)&amp;"Grammaire",IF('EDT-2niveaux'!J66="LC","FRANCAIS"&amp;CHAR(10)&amp;"Lect. et comp.de l'écrit",IF('EDT-2niveaux'!J66="M","MATHEMATIQUES",IF('EDT-2niveaux'!J66="CLA","FRANCAIS"&amp;CHAR(10)&amp;"Culture littéraire et artistiqueCulture litt. et art.",IF('EDT-2niveaux'!J66="F","FRANCAIS",IF('EDT-2niveaux'!J66="E","FRANCAIS"&amp;CHAR(10)&amp;"Ecriture",IF('EDT-2niveaux'!J66="L","FRANCAIS"&amp;CHAR(10)&amp;"Lexique",IF('EDT-2niveaux'!J66="LO","FRANCAIS"&amp;CHAR(10)&amp;"Langage oral",IF('EDT-2niveaux'!J66="CM","MATHEMATIQUES"&amp;CHAR(10)&amp;"Calcul mental",IF('EDT-2niveaux'!J66="EG","MATHEMATIQUES"&amp;CHAR(10)&amp;"Espace et Géométrie",IF('EDT-2niveaux'!J66="NC","MATHEMATIQUES"&amp;CHAR(10)&amp;"Nombres et calculs",IF('EDT-2niveaux'!J66="GM","MATHEMATIQUES"&amp;CHAR(10)&amp;"Grand. et mes.",IF('EDT-2niveaux'!J66="S","Sciences et technologie",IF('EDT-2niveaux'!J66="H","Histoire",IF('EDT-2niveaux'!J66="Geo","Géographie",IF('EDT-2niveaux'!J66="EMC","Enseig. mor. et civ.",IF('EDT-2niveaux'!J66="EPS","Educ. phys. et sportive",IF('EDT-2niveaux'!J66="EM","Educ. musicale",IF('EDT-2niveaux'!J66="AP","Arts plastiques",IF('EDT-2niveaux'!J66="HDA","Hist. des arts",IF('EDT-2niveaux'!J66="QM","Questionner le monde",IF('EDT-2niveaux'!J66="LV","Langue vivante",IF('EDT-2niveaux'!J66="APC","APC",""))))))))))))))))))))))))))</f>
        <v/>
      </c>
      <c r="AB62" s="49" t="str">
        <f t="shared" si="8"/>
        <v/>
      </c>
      <c r="AC62" s="101">
        <f>'EDT-2niveaux'!K66</f>
        <v>0</v>
      </c>
      <c r="AD62" s="14" t="str">
        <f>IF('EDT-2niveaux'!K66="O","FRANCAIS"&amp;CHAR(10)&amp;"Orthographe",IF('EDT-2niveaux'!K66="rec","RECREATION",IF('EDT-2niveaux'!K66="p","Pause méridienne",IF('EDT-2niveaux'!K66="G","FRANCAIS"&amp;CHAR(10)&amp;"Grammaire",IF('EDT-2niveaux'!K66="LC","FRANCAIS"&amp;CHAR(10)&amp;"Lect. et comp.de l'écrit",IF('EDT-2niveaux'!K66="M","MATHEMATIQUES",IF('EDT-2niveaux'!K66="CLA","FRANCAIS"&amp;CHAR(10)&amp;"Culture litt. et art.",IF('EDT-2niveaux'!K66="F","FRANCAIS",IF('EDT-2niveaux'!K66="E","FRANCAIS"&amp;CHAR(10)&amp;"Ecriture",IF('EDT-2niveaux'!K66="L","FRANCAIS"&amp;CHAR(10)&amp;"Lexique",IF('EDT-2niveaux'!K66="LO","FRANCAIS"&amp;CHAR(10)&amp;"Langage oral",IF('EDT-2niveaux'!K66="CM","MATHEMATIQUES"&amp;CHAR(10)&amp;"Calcul mental",IF('EDT-2niveaux'!K66="EG","MATHEMATIQUES"&amp;CHAR(10)&amp;"Espace et Géométrie",IF('EDT-2niveaux'!K66="NC","MATHEMATIQUES"&amp;CHAR(10)&amp;"Nombres et calculs",IF('EDT-2niveaux'!K66="GM","MATHEMATIQUES"&amp;CHAR(10)&amp;"Grand. et mes.",IF('EDT-2niveaux'!K66="S","Sciences et technologie",IF('EDT-2niveaux'!K66="H","Histoire",IF('EDT-2niveaux'!K66="Geo","Géographie",IF('EDT-2niveaux'!K66="EMC","Enseig. mor. et civ.",IF('EDT-2niveaux'!K66="EPS","Educ. phys. et sportive",IF('EDT-2niveaux'!K66="EM","Educ. musicale",IF('EDT-2niveaux'!K66="AP","Arts plastiques",IF('EDT-2niveaux'!K66="HDA","Hist. des arts",IF('EDT-2niveaux'!K66="QM","Questionner le monde",IF('EDT-2niveaux'!K66="LV","Langue vivante",IF('EDT-2niveaux'!K66="APC","APC",""))))))))))))))))))))))))))</f>
        <v/>
      </c>
      <c r="AE62" s="49" t="str">
        <f t="shared" si="9"/>
        <v/>
      </c>
    </row>
    <row r="63" spans="1:45" x14ac:dyDescent="0.3">
      <c r="A63" s="4" t="e">
        <f>IF('POUR COMMENCER'!$E$14&gt;=A62,A62+'POUR COMMENCER'!$H$29,"")</f>
        <v>#VALUE!</v>
      </c>
      <c r="B63" s="101">
        <f>'EDT-2niveaux'!B67</f>
        <v>0</v>
      </c>
      <c r="C63" s="14" t="str">
        <f>IF('EDT-2niveaux'!B67="O","FRANCAIS"&amp;CHAR(10)&amp;"Orthographe",IF('EDT-2niveaux'!B67="rec","RECREATION",IF('EDT-2niveaux'!B67="p","Pause méridienne",IF('EDT-2niveaux'!B67="G","FRANCAIS"&amp;CHAR(10)&amp;"Grammaire",IF('EDT-2niveaux'!B67="LC","FRANCAIS"&amp;CHAR(10)&amp;"Lect. et comp.de l'écrit",IF('EDT-2niveaux'!B67="M","MATHEMATIQUES",IF('EDT-2niveaux'!B67="CLA","FRANCAIS"&amp;CHAR(10)&amp;"Culture litt. et art.",IF('EDT-2niveaux'!B67="F","FRANCAIS",IF('EDT-2niveaux'!B67="E","FRANCAIS"&amp;CHAR(10)&amp;"Ecriture",IF('EDT-2niveaux'!B67="L","FRANCAIS"&amp;CHAR(10)&amp;"Lexique",IF('EDT-2niveaux'!B67="LO","FRANCAIS"&amp;CHAR(10)&amp;"Langage oral",IF('EDT-2niveaux'!B67="CM","MATHEMATIQUES"&amp;CHAR(10)&amp;"Calcul mental",IF('EDT-2niveaux'!B67="EG","MATHEMATIQUES"&amp;CHAR(10)&amp;"Espace et Géométrie",IF('EDT-2niveaux'!B67="NC","MATHEMATIQUES"&amp;CHAR(10)&amp;"Nombres et calculs",IF('EDT-2niveaux'!B67="GM","MATHEMATIQUES"&amp;CHAR(10)&amp;"Grand. et mes.",IF('EDT-2niveaux'!B67="S","Sciences et technologie",IF('EDT-2niveaux'!B67="H","Histoire",IF('EDT-2niveaux'!B67="Geo","Géographie",IF('EDT-2niveaux'!B67="EMC","Enseig. mor. et civ.",IF('EDT-2niveaux'!B67="EPS","Educ. phys. et sportive",IF('EDT-2niveaux'!B67="EM","Educ. musicale",IF('EDT-2niveaux'!B67="AP","Arts plastiques",IF('EDT-2niveaux'!B67="HDA","Hist. des arts",IF('EDT-2niveaux'!B67="QM","Questionner le monde",IF('EDT-2niveaux'!B67="LV","Langue vivante",IF('EDT-2niveaux'!B67="APC","APC",""))))))))))))))))))))))))))</f>
        <v/>
      </c>
      <c r="D63" s="14" t="str">
        <f t="shared" si="0"/>
        <v/>
      </c>
      <c r="E63" s="101">
        <f>'EDT-2niveaux'!C67</f>
        <v>0</v>
      </c>
      <c r="F63" s="14" t="str">
        <f>IF('EDT-2niveaux'!C67="O","FRANCAIS"&amp;CHAR(10)&amp;"Orthographe",IF('EDT-2niveaux'!C67="rec","RECREATION",IF('EDT-2niveaux'!C67="p","Pause méridienne",IF('EDT-2niveaux'!C67="G","FRANCAIS"&amp;CHAR(10)&amp;"Grammaire",IF('EDT-2niveaux'!C67="LC","FRANCAIS"&amp;CHAR(10)&amp;"Lect. et comp.de l'écrit",IF('EDT-2niveaux'!C67="M","MATHEMATIQUES",IF('EDT-2niveaux'!C67="CLA","FRANCAIS"&amp;CHAR(10)&amp;"Culture littéraire et artistiqueCulture litt. et art.",IF('EDT-2niveaux'!C67="F","FRANCAIS",IF('EDT-2niveaux'!C67="E","FRANCAIS"&amp;CHAR(10)&amp;"Ecriture",IF('EDT-2niveaux'!C67="L","FRANCAIS"&amp;CHAR(10)&amp;"Lexique",IF('EDT-2niveaux'!C67="LO","FRANCAIS"&amp;CHAR(10)&amp;"Langage oral",IF('EDT-2niveaux'!C67="CM","MATHEMATIQUES"&amp;CHAR(10)&amp;"Calcul mental",IF('EDT-2niveaux'!C67="EG","MATHEMATIQUES"&amp;CHAR(10)&amp;"Espace et Géométrie",IF('EDT-2niveaux'!C67="NC","MATHEMATIQUES"&amp;CHAR(10)&amp;"Nombres et calculs",IF('EDT-2niveaux'!C67="GM","MATHEMATIQUES"&amp;CHAR(10)&amp;"Grand. et mes.",IF('EDT-2niveaux'!C67="S","Sciences et technologie",IF('EDT-2niveaux'!C67="H","Histoire",IF('EDT-2niveaux'!C67="Geo","Géographie",IF('EDT-2niveaux'!C67="EMC","Enseig. mor. et civ.",IF('EDT-2niveaux'!C67="EPS","Educ. phys. et sportive",IF('EDT-2niveaux'!C67="EM","Educ. musicale",IF('EDT-2niveaux'!C67="AP","Arts plastiques",IF('EDT-2niveaux'!C67="HDA","Hist. des arts",IF('EDT-2niveaux'!C67="QM","Questionner le monde",IF('EDT-2niveaux'!C67="LV","Langue vivante",IF('EDT-2niveaux'!C67="APC","APC",""))))))))))))))))))))))))))</f>
        <v/>
      </c>
      <c r="G63" s="14" t="str">
        <f t="shared" si="1"/>
        <v/>
      </c>
      <c r="H63" s="101">
        <f>'EDT-2niveaux'!D67</f>
        <v>0</v>
      </c>
      <c r="I63" s="14" t="str">
        <f>IF('EDT-2niveaux'!D67="O","FRANCAIS"&amp;CHAR(10)&amp;"Orthographe",IF('EDT-2niveaux'!D67="rec","RECREATION",IF('EDT-2niveaux'!D67="p","Pause méridienne",IF('EDT-2niveaux'!D67="G","FRANCAIS"&amp;CHAR(10)&amp;"Grammaire",IF('EDT-2niveaux'!D67="LC","FRANCAIS"&amp;CHAR(10)&amp;"Lect. et comp.de l'écrit",IF('EDT-2niveaux'!D67="M","MATHEMATIQUES",IF('EDT-2niveaux'!D67="CLA","FRANCAIS"&amp;CHAR(10)&amp;"Culture litt. et art.",IF('EDT-2niveaux'!D67="F","FRANCAIS",IF('EDT-2niveaux'!D67="E","FRANCAIS"&amp;CHAR(10)&amp;"Ecriture",IF('EDT-2niveaux'!D67="L","FRANCAIS"&amp;CHAR(10)&amp;"Lexique",IF('EDT-2niveaux'!D67="LO","FRANCAIS"&amp;CHAR(10)&amp;"Langage oral",IF('EDT-2niveaux'!D67="CM","MATHEMATIQUES"&amp;CHAR(10)&amp;"Calcul mental",IF('EDT-2niveaux'!D67="EG","MATHEMATIQUES"&amp;CHAR(10)&amp;"Espace et Géométrie",IF('EDT-2niveaux'!D67="NC","MATHEMATIQUES"&amp;CHAR(10)&amp;"Nombres et calculs",IF('EDT-2niveaux'!D67="GM","MATHEMATIQUES"&amp;CHAR(10)&amp;"Grand. et mes.",IF('EDT-2niveaux'!D67="S","Sciences et technologie",IF('EDT-2niveaux'!D67="H","Histoire",IF('EDT-2niveaux'!D67="Geo","Géographie",IF('EDT-2niveaux'!D67="EMC","Enseig. mor. et civ.",IF('EDT-2niveaux'!D67="EPS","Educ. phys. et sportive",IF('EDT-2niveaux'!D67="EM","Educ. musicale",IF('EDT-2niveaux'!D67="AP","Arts plastiques",IF('EDT-2niveaux'!D67="HDA","Hist. des arts",IF('EDT-2niveaux'!D67="QM","Questionner le monde",IF('EDT-2niveaux'!D67="LV","Langue vivante",IF('EDT-2niveaux'!D67="APC","APC",""))))))))))))))))))))))))))</f>
        <v/>
      </c>
      <c r="J63" s="14" t="str">
        <f t="shared" si="2"/>
        <v/>
      </c>
      <c r="K63" s="101">
        <f>'EDT-2niveaux'!E67</f>
        <v>0</v>
      </c>
      <c r="L63" s="14" t="str">
        <f>IF('EDT-2niveaux'!E67="O","FRANCAIS"&amp;CHAR(10)&amp;"Orthographe",IF('EDT-2niveaux'!E67="rec","RECREATION",IF('EDT-2niveaux'!E67="p","Pause méridienne",IF('EDT-2niveaux'!E67="G","FRANCAIS"&amp;CHAR(10)&amp;"Grammaire",IF('EDT-2niveaux'!E67="LC","FRANCAIS"&amp;CHAR(10)&amp;"Lect. et comp.de l'écrit",IF('EDT-2niveaux'!E67="M","MATHEMATIQUES",IF('EDT-2niveaux'!E67="CLA","FRANCAIS"&amp;CHAR(10)&amp;"Culture litt. et art.",IF('EDT-2niveaux'!E67="F","FRANCAIS",IF('EDT-2niveaux'!E67="E","FRANCAIS"&amp;CHAR(10)&amp;"Ecriture",IF('EDT-2niveaux'!E67="L","FRANCAIS"&amp;CHAR(10)&amp;"Lexique",IF('EDT-2niveaux'!E67="LO","FRANCAIS"&amp;CHAR(10)&amp;"Langage oral",IF('EDT-2niveaux'!E67="CM","MATHEMATIQUES"&amp;CHAR(10)&amp;"Calcul mental",IF('EDT-2niveaux'!E67="EG","MATHEMATIQUES"&amp;CHAR(10)&amp;"Espace et Géométrie",IF('EDT-2niveaux'!E67="NC","MATHEMATIQUES"&amp;CHAR(10)&amp;"Nombres et calculs",IF('EDT-2niveaux'!E67="GM","MATHEMATIQUES"&amp;CHAR(10)&amp;"Grand. et mes.",IF('EDT-2niveaux'!E67="S","Sciences et technologie",IF('EDT-2niveaux'!E67="H","Histoire",IF('EDT-2niveaux'!E67="Geo","Géographie",IF('EDT-2niveaux'!E67="EMC","Enseig. mor. et civ.",IF('EDT-2niveaux'!E67="EPS","Educ. phys. et sportive",IF('EDT-2niveaux'!E67="EM","Educ. musicale",IF('EDT-2niveaux'!E67="AP","Arts plastiques",IF('EDT-2niveaux'!E67="HDA","Hist. des arts",IF('EDT-2niveaux'!E67="QM","Questionner le monde",IF('EDT-2niveaux'!E67="LV","Langue vivante",IF('EDT-2niveaux'!E67="APC","APC",""))))))))))))))))))))))))))</f>
        <v/>
      </c>
      <c r="M63" s="14" t="str">
        <f t="shared" si="3"/>
        <v/>
      </c>
      <c r="N63" s="101">
        <f>'EDT-2niveaux'!F67</f>
        <v>0</v>
      </c>
      <c r="O63" s="14" t="str">
        <f>IF('EDT-2niveaux'!F67="O","FRANCAIS"&amp;CHAR(10)&amp;"Orthographe",IF('EDT-2niveaux'!F67="rec","RECREATION",IF('EDT-2niveaux'!F67="p","Pause méridienne",IF('EDT-2niveaux'!F67="G","FRANCAIS"&amp;CHAR(10)&amp;"Grammaire",IF('EDT-2niveaux'!F67="LC","FRANCAIS"&amp;CHAR(10)&amp;"Lect. et comp.de l'écrit",IF('EDT-2niveaux'!F67="M","MATHEMATIQUES",IF('EDT-2niveaux'!F67="CLA","FRANCAIS"&amp;CHAR(10)&amp;"Culture litt. et art.",IF('EDT-2niveaux'!F67="F","FRANCAIS",IF('EDT-2niveaux'!F67="E","FRANCAIS"&amp;CHAR(10)&amp;"Ecriture",IF('EDT-2niveaux'!F67="L","FRANCAIS"&amp;CHAR(10)&amp;"Lexique",IF('EDT-2niveaux'!F67="LO","FRANCAIS"&amp;CHAR(10)&amp;"Langage oral",IF('EDT-2niveaux'!F67="CM","MATHEMATIQUES"&amp;CHAR(10)&amp;"Calcul mental",IF('EDT-2niveaux'!F67="EG","MATHEMATIQUES"&amp;CHAR(10)&amp;"Espace et Géométrie",IF('EDT-2niveaux'!F67="NC","MATHEMATIQUES"&amp;CHAR(10)&amp;"Nombres et calculs",IF('EDT-2niveaux'!F67="GM","MATHEMATIQUES"&amp;CHAR(10)&amp;"Grand. et mes.",IF('EDT-2niveaux'!F67="S","Sciences et technologie",IF('EDT-2niveaux'!F67="H","Histoire",IF('EDT-2niveaux'!F67="Geo","Géographie",IF('EDT-2niveaux'!F67="EMC","Enseig. mor. et civ.",IF('EDT-2niveaux'!F67="EPS","Educ. phys. et sportive",IF('EDT-2niveaux'!F67="EM","Educ. musicale",IF('EDT-2niveaux'!F67="AP","Arts plastiques",IF('EDT-2niveaux'!F67="HDA","Hist. des arts",IF('EDT-2niveaux'!F67="QM","Questionner le monde",IF('EDT-2niveaux'!F67="LV","Langue vivante",IF('EDT-2niveaux'!F67="APC","APC",""))))))))))))))))))))))))))</f>
        <v/>
      </c>
      <c r="P63" s="14" t="str">
        <f t="shared" si="4"/>
        <v/>
      </c>
      <c r="Q63" s="101">
        <f>'EDT-2niveaux'!G67</f>
        <v>0</v>
      </c>
      <c r="R63" s="14" t="str">
        <f>IF('EDT-2niveaux'!G67="O","FRANCAIS"&amp;CHAR(10)&amp;"Orthographe",IF('EDT-2niveaux'!G67="rec","RECREATION",IF('EDT-2niveaux'!G67="p","Pause méridienne",IF('EDT-2niveaux'!G67="G","FRANCAIS"&amp;CHAR(10)&amp;"Grammaire",IF('EDT-2niveaux'!G67="LC","FRANCAIS"&amp;CHAR(10)&amp;"Lect. et comp.de l'écrit",IF('EDT-2niveaux'!G67="M","MATHEMATIQUES",IF('EDT-2niveaux'!G67="CLA","FRANCAIS"&amp;CHAR(10)&amp;"Culture litt. et art.",IF('EDT-2niveaux'!G67="F","FRANCAIS",IF('EDT-2niveaux'!G67="E","FRANCAIS"&amp;CHAR(10)&amp;"Ecriture",IF('EDT-2niveaux'!G67="L","FRANCAIS"&amp;CHAR(10)&amp;"Lexique",IF('EDT-2niveaux'!G67="LO","FRANCAIS"&amp;CHAR(10)&amp;"Langage oral",IF('EDT-2niveaux'!G67="CM","MATHEMATIQUES"&amp;CHAR(10)&amp;"Calcul mental",IF('EDT-2niveaux'!G67="EG","MATHEMATIQUES"&amp;CHAR(10)&amp;"Espace et Géométrie",IF('EDT-2niveaux'!G67="NC","MATHEMATIQUES"&amp;CHAR(10)&amp;"Nombres et calculs",IF('EDT-2niveaux'!G67="GM","MATHEMATIQUES"&amp;CHAR(10)&amp;"Grand. et mes.",IF('EDT-2niveaux'!G67="S","Sciences et technologie",IF('EDT-2niveaux'!G67="H","Histoire",IF('EDT-2niveaux'!G67="Geo","Géographie",IF('EDT-2niveaux'!G67="EMC","Enseig. mor. et civ.",IF('EDT-2niveaux'!G67="EPS","Educ. phys. et sportive",IF('EDT-2niveaux'!G67="EM","Educ. musicale",IF('EDT-2niveaux'!G67="AP","Arts plastiques",IF('EDT-2niveaux'!G67="HDA","Hist. des arts",IF('EDT-2niveaux'!G67="QM","Questionner le monde",IF('EDT-2niveaux'!G67="LV","Langue vivante",IF('EDT-2niveaux'!G67="APC","APC",""))))))))))))))))))))))))))</f>
        <v/>
      </c>
      <c r="S63" s="148" t="str">
        <f t="shared" si="5"/>
        <v/>
      </c>
      <c r="T63" s="101">
        <f>'EDT-2niveaux'!H67</f>
        <v>0</v>
      </c>
      <c r="U63" s="14" t="str">
        <f>IF('EDT-2niveaux'!H67="O","FRANCAIS"&amp;CHAR(10)&amp;"Orthographe",IF('EDT-2niveaux'!H67="rec","RECREATION",IF('EDT-2niveaux'!H67="p","Pause méridienne",IF('EDT-2niveaux'!H67="G","FRANCAIS"&amp;CHAR(10)&amp;"Grammaire",IF('EDT-2niveaux'!H67="LC","FRANCAIS"&amp;CHAR(10)&amp;"Lect. et comp.de l'écrit",IF('EDT-2niveaux'!H67="M","MATHEMATIQUES",IF('EDT-2niveaux'!H67="CLA","FRANCAIS"&amp;CHAR(10)&amp;"Culture litt. et art.",IF('EDT-2niveaux'!H67="F","FRANCAIS",IF('EDT-2niveaux'!H67="E","FRANCAIS"&amp;CHAR(10)&amp;"Ecriture",IF('EDT-2niveaux'!H67="L","FRANCAIS"&amp;CHAR(10)&amp;"Lexique",IF('EDT-2niveaux'!H67="LO","FRANCAIS"&amp;CHAR(10)&amp;"Langage oral",IF('EDT-2niveaux'!H67="CM","MATHEMATIQUES"&amp;CHAR(10)&amp;"Calcul mental",IF('EDT-2niveaux'!H67="EG","MATHEMATIQUES"&amp;CHAR(10)&amp;"Espace et Géométrie",IF('EDT-2niveaux'!H67="NC","MATHEMATIQUES"&amp;CHAR(10)&amp;"Nombres et calculs",IF('EDT-2niveaux'!H67="GM","MATHEMATIQUES"&amp;CHAR(10)&amp;"Grand. et mes.",IF('EDT-2niveaux'!H67="S","Sciences et technologie",IF('EDT-2niveaux'!H67="H","Histoire",IF('EDT-2niveaux'!H67="Geo","Géographie",IF('EDT-2niveaux'!H67="EMC","Enseig. mor. et civ.",IF('EDT-2niveaux'!H67="EPS","Educ. phys. et sportive",IF('EDT-2niveaux'!H67="EM","Educ. musicale",IF('EDT-2niveaux'!H67="AP","Arts plastiques",IF('EDT-2niveaux'!H67="HDA","Hist. des arts",IF('EDT-2niveaux'!H67="QM","Questionner le monde",IF('EDT-2niveaux'!H67="LV","Langue vivante",IF('EDT-2niveaux'!H67="APC","APC",""))))))))))))))))))))))))))</f>
        <v/>
      </c>
      <c r="V63" s="14" t="str">
        <f t="shared" si="6"/>
        <v/>
      </c>
      <c r="W63" s="101">
        <f>'EDT-2niveaux'!I67</f>
        <v>0</v>
      </c>
      <c r="X63" s="14" t="str">
        <f>IF('EDT-2niveaux'!I67="O","FRANCAIS"&amp;CHAR(10)&amp;"Orthographe",IF('EDT-2niveaux'!I67="rec","RECREATION",IF('EDT-2niveaux'!I67="p","Pause méridienne",IF('EDT-2niveaux'!I67="G","FRANCAIS"&amp;CHAR(10)&amp;"Grammaire",IF('EDT-2niveaux'!I67="LC","FRANCAIS"&amp;CHAR(10)&amp;"Lect. et comp.de l'écrit",IF('EDT-2niveaux'!I67="M","MATHEMATIQUES",IF('EDT-2niveaux'!I67="CLA","FRANCAIS"&amp;CHAR(10)&amp;"Culture litt. et art.",IF('EDT-2niveaux'!I67="F","FRANCAIS",IF('EDT-2niveaux'!I67="E","FRANCAIS"&amp;CHAR(10)&amp;"Ecriture",IF('EDT-2niveaux'!I67="L","FRANCAIS"&amp;CHAR(10)&amp;"Lexique",IF('EDT-2niveaux'!I67="LO","FRANCAIS"&amp;CHAR(10)&amp;"Langage oral",IF('EDT-2niveaux'!I67="CM","MATHEMATIQUES"&amp;CHAR(10)&amp;"Calcul mental",IF('EDT-2niveaux'!I67="EG","MATHEMATIQUES"&amp;CHAR(10)&amp;"Espace et Géométrie",IF('EDT-2niveaux'!I67="NC","MATHEMATIQUES"&amp;CHAR(10)&amp;"Nombres et calculs",IF('EDT-2niveaux'!I67="GM","MATHEMATIQUES"&amp;CHAR(10)&amp;"Grand. et mes.",IF('EDT-2niveaux'!I67="S","Sciences et technologie",IF('EDT-2niveaux'!I67="H","Histoire",IF('EDT-2niveaux'!I67="Geo","Géographie",IF('EDT-2niveaux'!I67="EMC","Enseig. mor. et civ.",IF('EDT-2niveaux'!I67="EPS","Educ. phys. et sportive",IF('EDT-2niveaux'!I67="EM","Educ. musicale",IF('EDT-2niveaux'!I67="AP","Arts plastiques",IF('EDT-2niveaux'!I67="HDA","Hist. des arts",IF('EDT-2niveaux'!I67="QM","Questionner le monde",IF('EDT-2niveaux'!I67="LV","Langue vivante",IF('EDT-2niveaux'!I67="APC","APC",""))))))))))))))))))))))))))</f>
        <v/>
      </c>
      <c r="Y63" s="14" t="str">
        <f t="shared" si="7"/>
        <v/>
      </c>
      <c r="Z63" s="101">
        <f>'EDT-2niveaux'!J67</f>
        <v>0</v>
      </c>
      <c r="AA63" s="14" t="str">
        <f>IF('EDT-2niveaux'!J67="O","FRANCAIS"&amp;CHAR(10)&amp;"Orthographe",IF('EDT-2niveaux'!J67="rec","RECREATION",IF('EDT-2niveaux'!J67="p","Pause méridienne",IF('EDT-2niveaux'!J67="G","FRANCAIS"&amp;CHAR(10)&amp;"Grammaire",IF('EDT-2niveaux'!J67="LC","FRANCAIS"&amp;CHAR(10)&amp;"Lect. et comp.de l'écrit",IF('EDT-2niveaux'!J67="M","MATHEMATIQUES",IF('EDT-2niveaux'!J67="CLA","FRANCAIS"&amp;CHAR(10)&amp;"Culture littéraire et artistiqueCulture litt. et art.",IF('EDT-2niveaux'!J67="F","FRANCAIS",IF('EDT-2niveaux'!J67="E","FRANCAIS"&amp;CHAR(10)&amp;"Ecriture",IF('EDT-2niveaux'!J67="L","FRANCAIS"&amp;CHAR(10)&amp;"Lexique",IF('EDT-2niveaux'!J67="LO","FRANCAIS"&amp;CHAR(10)&amp;"Langage oral",IF('EDT-2niveaux'!J67="CM","MATHEMATIQUES"&amp;CHAR(10)&amp;"Calcul mental",IF('EDT-2niveaux'!J67="EG","MATHEMATIQUES"&amp;CHAR(10)&amp;"Espace et Géométrie",IF('EDT-2niveaux'!J67="NC","MATHEMATIQUES"&amp;CHAR(10)&amp;"Nombres et calculs",IF('EDT-2niveaux'!J67="GM","MATHEMATIQUES"&amp;CHAR(10)&amp;"Grand. et mes.",IF('EDT-2niveaux'!J67="S","Sciences et technologie",IF('EDT-2niveaux'!J67="H","Histoire",IF('EDT-2niveaux'!J67="Geo","Géographie",IF('EDT-2niveaux'!J67="EMC","Enseig. mor. et civ.",IF('EDT-2niveaux'!J67="EPS","Educ. phys. et sportive",IF('EDT-2niveaux'!J67="EM","Educ. musicale",IF('EDT-2niveaux'!J67="AP","Arts plastiques",IF('EDT-2niveaux'!J67="HDA","Hist. des arts",IF('EDT-2niveaux'!J67="QM","Questionner le monde",IF('EDT-2niveaux'!J67="LV","Langue vivante",IF('EDT-2niveaux'!J67="APC","APC",""))))))))))))))))))))))))))</f>
        <v/>
      </c>
      <c r="AB63" s="49" t="str">
        <f t="shared" si="8"/>
        <v/>
      </c>
      <c r="AC63" s="101">
        <f>'EDT-2niveaux'!K67</f>
        <v>0</v>
      </c>
      <c r="AD63" s="14" t="str">
        <f>IF('EDT-2niveaux'!K67="O","FRANCAIS"&amp;CHAR(10)&amp;"Orthographe",IF('EDT-2niveaux'!K67="rec","RECREATION",IF('EDT-2niveaux'!K67="p","Pause méridienne",IF('EDT-2niveaux'!K67="G","FRANCAIS"&amp;CHAR(10)&amp;"Grammaire",IF('EDT-2niveaux'!K67="LC","FRANCAIS"&amp;CHAR(10)&amp;"Lect. et comp.de l'écrit",IF('EDT-2niveaux'!K67="M","MATHEMATIQUES",IF('EDT-2niveaux'!K67="CLA","FRANCAIS"&amp;CHAR(10)&amp;"Culture litt. et art.",IF('EDT-2niveaux'!K67="F","FRANCAIS",IF('EDT-2niveaux'!K67="E","FRANCAIS"&amp;CHAR(10)&amp;"Ecriture",IF('EDT-2niveaux'!K67="L","FRANCAIS"&amp;CHAR(10)&amp;"Lexique",IF('EDT-2niveaux'!K67="LO","FRANCAIS"&amp;CHAR(10)&amp;"Langage oral",IF('EDT-2niveaux'!K67="CM","MATHEMATIQUES"&amp;CHAR(10)&amp;"Calcul mental",IF('EDT-2niveaux'!K67="EG","MATHEMATIQUES"&amp;CHAR(10)&amp;"Espace et Géométrie",IF('EDT-2niveaux'!K67="NC","MATHEMATIQUES"&amp;CHAR(10)&amp;"Nombres et calculs",IF('EDT-2niveaux'!K67="GM","MATHEMATIQUES"&amp;CHAR(10)&amp;"Grand. et mes.",IF('EDT-2niveaux'!K67="S","Sciences et technologie",IF('EDT-2niveaux'!K67="H","Histoire",IF('EDT-2niveaux'!K67="Geo","Géographie",IF('EDT-2niveaux'!K67="EMC","Enseig. mor. et civ.",IF('EDT-2niveaux'!K67="EPS","Educ. phys. et sportive",IF('EDT-2niveaux'!K67="EM","Educ. musicale",IF('EDT-2niveaux'!K67="AP","Arts plastiques",IF('EDT-2niveaux'!K67="HDA","Hist. des arts",IF('EDT-2niveaux'!K67="QM","Questionner le monde",IF('EDT-2niveaux'!K67="LV","Langue vivante",IF('EDT-2niveaux'!K67="APC","APC",""))))))))))))))))))))))))))</f>
        <v/>
      </c>
      <c r="AE63" s="49" t="str">
        <f t="shared" si="9"/>
        <v/>
      </c>
    </row>
    <row r="64" spans="1:45" x14ac:dyDescent="0.3">
      <c r="A64" s="4" t="e">
        <f>IF('POUR COMMENCER'!$E$14&gt;=A63,A63+'POUR COMMENCER'!$H$29,"")</f>
        <v>#VALUE!</v>
      </c>
      <c r="B64" s="101">
        <f>'EDT-2niveaux'!B68</f>
        <v>0</v>
      </c>
      <c r="C64" s="14" t="str">
        <f>IF('EDT-2niveaux'!B68="O","FRANCAIS"&amp;CHAR(10)&amp;"Orthographe",IF('EDT-2niveaux'!B68="rec","RECREATION",IF('EDT-2niveaux'!B68="p","Pause méridienne",IF('EDT-2niveaux'!B68="G","FRANCAIS"&amp;CHAR(10)&amp;"Grammaire",IF('EDT-2niveaux'!B68="LC","FRANCAIS"&amp;CHAR(10)&amp;"Lect. et comp.de l'écrit",IF('EDT-2niveaux'!B68="M","MATHEMATIQUES",IF('EDT-2niveaux'!B68="CLA","FRANCAIS"&amp;CHAR(10)&amp;"Culture litt. et art.",IF('EDT-2niveaux'!B68="F","FRANCAIS",IF('EDT-2niveaux'!B68="E","FRANCAIS"&amp;CHAR(10)&amp;"Ecriture",IF('EDT-2niveaux'!B68="L","FRANCAIS"&amp;CHAR(10)&amp;"Lexique",IF('EDT-2niveaux'!B68="LO","FRANCAIS"&amp;CHAR(10)&amp;"Langage oral",IF('EDT-2niveaux'!B68="CM","MATHEMATIQUES"&amp;CHAR(10)&amp;"Calcul mental",IF('EDT-2niveaux'!B68="EG","MATHEMATIQUES"&amp;CHAR(10)&amp;"Espace et Géométrie",IF('EDT-2niveaux'!B68="NC","MATHEMATIQUES"&amp;CHAR(10)&amp;"Nombres et calculs",IF('EDT-2niveaux'!B68="GM","MATHEMATIQUES"&amp;CHAR(10)&amp;"Grand. et mes.",IF('EDT-2niveaux'!B68="S","Sciences et technologie",IF('EDT-2niveaux'!B68="H","Histoire",IF('EDT-2niveaux'!B68="Geo","Géographie",IF('EDT-2niveaux'!B68="EMC","Enseig. mor. et civ.",IF('EDT-2niveaux'!B68="EPS","Educ. phys. et sportive",IF('EDT-2niveaux'!B68="EM","Educ. musicale",IF('EDT-2niveaux'!B68="AP","Arts plastiques",IF('EDT-2niveaux'!B68="HDA","Hist. des arts",IF('EDT-2niveaux'!B68="QM","Questionner le monde",IF('EDT-2niveaux'!B68="LV","Langue vivante",IF('EDT-2niveaux'!B68="APC","APC",""))))))))))))))))))))))))))</f>
        <v/>
      </c>
      <c r="D64" s="14" t="str">
        <f t="shared" si="0"/>
        <v/>
      </c>
      <c r="E64" s="101">
        <f>'EDT-2niveaux'!C68</f>
        <v>0</v>
      </c>
      <c r="F64" s="14" t="str">
        <f>IF('EDT-2niveaux'!C68="O","FRANCAIS"&amp;CHAR(10)&amp;"Orthographe",IF('EDT-2niveaux'!C68="rec","RECREATION",IF('EDT-2niveaux'!C68="p","Pause méridienne",IF('EDT-2niveaux'!C68="G","FRANCAIS"&amp;CHAR(10)&amp;"Grammaire",IF('EDT-2niveaux'!C68="LC","FRANCAIS"&amp;CHAR(10)&amp;"Lect. et comp.de l'écrit",IF('EDT-2niveaux'!C68="M","MATHEMATIQUES",IF('EDT-2niveaux'!C68="CLA","FRANCAIS"&amp;CHAR(10)&amp;"Culture littéraire et artistiqueCulture litt. et art.",IF('EDT-2niveaux'!C68="F","FRANCAIS",IF('EDT-2niveaux'!C68="E","FRANCAIS"&amp;CHAR(10)&amp;"Ecriture",IF('EDT-2niveaux'!C68="L","FRANCAIS"&amp;CHAR(10)&amp;"Lexique",IF('EDT-2niveaux'!C68="LO","FRANCAIS"&amp;CHAR(10)&amp;"Langage oral",IF('EDT-2niveaux'!C68="CM","MATHEMATIQUES"&amp;CHAR(10)&amp;"Calcul mental",IF('EDT-2niveaux'!C68="EG","MATHEMATIQUES"&amp;CHAR(10)&amp;"Espace et Géométrie",IF('EDT-2niveaux'!C68="NC","MATHEMATIQUES"&amp;CHAR(10)&amp;"Nombres et calculs",IF('EDT-2niveaux'!C68="GM","MATHEMATIQUES"&amp;CHAR(10)&amp;"Grand. et mes.",IF('EDT-2niveaux'!C68="S","Sciences et technologie",IF('EDT-2niveaux'!C68="H","Histoire",IF('EDT-2niveaux'!C68="Geo","Géographie",IF('EDT-2niveaux'!C68="EMC","Enseig. mor. et civ.",IF('EDT-2niveaux'!C68="EPS","Educ. phys. et sportive",IF('EDT-2niveaux'!C68="EM","Educ. musicale",IF('EDT-2niveaux'!C68="AP","Arts plastiques",IF('EDT-2niveaux'!C68="HDA","Hist. des arts",IF('EDT-2niveaux'!C68="QM","Questionner le monde",IF('EDT-2niveaux'!C68="LV","Langue vivante",IF('EDT-2niveaux'!C68="APC","APC",""))))))))))))))))))))))))))</f>
        <v/>
      </c>
      <c r="G64" s="14" t="str">
        <f t="shared" si="1"/>
        <v/>
      </c>
      <c r="H64" s="101">
        <f>'EDT-2niveaux'!D68</f>
        <v>0</v>
      </c>
      <c r="I64" s="14" t="str">
        <f>IF('EDT-2niveaux'!D68="O","FRANCAIS"&amp;CHAR(10)&amp;"Orthographe",IF('EDT-2niveaux'!D68="rec","RECREATION",IF('EDT-2niveaux'!D68="p","Pause méridienne",IF('EDT-2niveaux'!D68="G","FRANCAIS"&amp;CHAR(10)&amp;"Grammaire",IF('EDT-2niveaux'!D68="LC","FRANCAIS"&amp;CHAR(10)&amp;"Lect. et comp.de l'écrit",IF('EDT-2niveaux'!D68="M","MATHEMATIQUES",IF('EDT-2niveaux'!D68="CLA","FRANCAIS"&amp;CHAR(10)&amp;"Culture litt. et art.",IF('EDT-2niveaux'!D68="F","FRANCAIS",IF('EDT-2niveaux'!D68="E","FRANCAIS"&amp;CHAR(10)&amp;"Ecriture",IF('EDT-2niveaux'!D68="L","FRANCAIS"&amp;CHAR(10)&amp;"Lexique",IF('EDT-2niveaux'!D68="LO","FRANCAIS"&amp;CHAR(10)&amp;"Langage oral",IF('EDT-2niveaux'!D68="CM","MATHEMATIQUES"&amp;CHAR(10)&amp;"Calcul mental",IF('EDT-2niveaux'!D68="EG","MATHEMATIQUES"&amp;CHAR(10)&amp;"Espace et Géométrie",IF('EDT-2niveaux'!D68="NC","MATHEMATIQUES"&amp;CHAR(10)&amp;"Nombres et calculs",IF('EDT-2niveaux'!D68="GM","MATHEMATIQUES"&amp;CHAR(10)&amp;"Grand. et mes.",IF('EDT-2niveaux'!D68="S","Sciences et technologie",IF('EDT-2niveaux'!D68="H","Histoire",IF('EDT-2niveaux'!D68="Geo","Géographie",IF('EDT-2niveaux'!D68="EMC","Enseig. mor. et civ.",IF('EDT-2niveaux'!D68="EPS","Educ. phys. et sportive",IF('EDT-2niveaux'!D68="EM","Educ. musicale",IF('EDT-2niveaux'!D68="AP","Arts plastiques",IF('EDT-2niveaux'!D68="HDA","Hist. des arts",IF('EDT-2niveaux'!D68="QM","Questionner le monde",IF('EDT-2niveaux'!D68="LV","Langue vivante",IF('EDT-2niveaux'!D68="APC","APC",""))))))))))))))))))))))))))</f>
        <v/>
      </c>
      <c r="J64" s="14" t="str">
        <f t="shared" si="2"/>
        <v/>
      </c>
      <c r="K64" s="101">
        <f>'EDT-2niveaux'!E68</f>
        <v>0</v>
      </c>
      <c r="L64" s="14" t="str">
        <f>IF('EDT-2niveaux'!E68="O","FRANCAIS"&amp;CHAR(10)&amp;"Orthographe",IF('EDT-2niveaux'!E68="rec","RECREATION",IF('EDT-2niveaux'!E68="p","Pause méridienne",IF('EDT-2niveaux'!E68="G","FRANCAIS"&amp;CHAR(10)&amp;"Grammaire",IF('EDT-2niveaux'!E68="LC","FRANCAIS"&amp;CHAR(10)&amp;"Lect. et comp.de l'écrit",IF('EDT-2niveaux'!E68="M","MATHEMATIQUES",IF('EDT-2niveaux'!E68="CLA","FRANCAIS"&amp;CHAR(10)&amp;"Culture litt. et art.",IF('EDT-2niveaux'!E68="F","FRANCAIS",IF('EDT-2niveaux'!E68="E","FRANCAIS"&amp;CHAR(10)&amp;"Ecriture",IF('EDT-2niveaux'!E68="L","FRANCAIS"&amp;CHAR(10)&amp;"Lexique",IF('EDT-2niveaux'!E68="LO","FRANCAIS"&amp;CHAR(10)&amp;"Langage oral",IF('EDT-2niveaux'!E68="CM","MATHEMATIQUES"&amp;CHAR(10)&amp;"Calcul mental",IF('EDT-2niveaux'!E68="EG","MATHEMATIQUES"&amp;CHAR(10)&amp;"Espace et Géométrie",IF('EDT-2niveaux'!E68="NC","MATHEMATIQUES"&amp;CHAR(10)&amp;"Nombres et calculs",IF('EDT-2niveaux'!E68="GM","MATHEMATIQUES"&amp;CHAR(10)&amp;"Grand. et mes.",IF('EDT-2niveaux'!E68="S","Sciences et technologie",IF('EDT-2niveaux'!E68="H","Histoire",IF('EDT-2niveaux'!E68="Geo","Géographie",IF('EDT-2niveaux'!E68="EMC","Enseig. mor. et civ.",IF('EDT-2niveaux'!E68="EPS","Educ. phys. et sportive",IF('EDT-2niveaux'!E68="EM","Educ. musicale",IF('EDT-2niveaux'!E68="AP","Arts plastiques",IF('EDT-2niveaux'!E68="HDA","Hist. des arts",IF('EDT-2niveaux'!E68="QM","Questionner le monde",IF('EDT-2niveaux'!E68="LV","Langue vivante",IF('EDT-2niveaux'!E68="APC","APC",""))))))))))))))))))))))))))</f>
        <v/>
      </c>
      <c r="M64" s="14" t="str">
        <f t="shared" si="3"/>
        <v/>
      </c>
      <c r="N64" s="101">
        <f>'EDT-2niveaux'!F68</f>
        <v>0</v>
      </c>
      <c r="O64" s="14" t="str">
        <f>IF('EDT-2niveaux'!F68="O","FRANCAIS"&amp;CHAR(10)&amp;"Orthographe",IF('EDT-2niveaux'!F68="rec","RECREATION",IF('EDT-2niveaux'!F68="p","Pause méridienne",IF('EDT-2niveaux'!F68="G","FRANCAIS"&amp;CHAR(10)&amp;"Grammaire",IF('EDT-2niveaux'!F68="LC","FRANCAIS"&amp;CHAR(10)&amp;"Lect. et comp.de l'écrit",IF('EDT-2niveaux'!F68="M","MATHEMATIQUES",IF('EDT-2niveaux'!F68="CLA","FRANCAIS"&amp;CHAR(10)&amp;"Culture litt. et art.",IF('EDT-2niveaux'!F68="F","FRANCAIS",IF('EDT-2niveaux'!F68="E","FRANCAIS"&amp;CHAR(10)&amp;"Ecriture",IF('EDT-2niveaux'!F68="L","FRANCAIS"&amp;CHAR(10)&amp;"Lexique",IF('EDT-2niveaux'!F68="LO","FRANCAIS"&amp;CHAR(10)&amp;"Langage oral",IF('EDT-2niveaux'!F68="CM","MATHEMATIQUES"&amp;CHAR(10)&amp;"Calcul mental",IF('EDT-2niveaux'!F68="EG","MATHEMATIQUES"&amp;CHAR(10)&amp;"Espace et Géométrie",IF('EDT-2niveaux'!F68="NC","MATHEMATIQUES"&amp;CHAR(10)&amp;"Nombres et calculs",IF('EDT-2niveaux'!F68="GM","MATHEMATIQUES"&amp;CHAR(10)&amp;"Grand. et mes.",IF('EDT-2niveaux'!F68="S","Sciences et technologie",IF('EDT-2niveaux'!F68="H","Histoire",IF('EDT-2niveaux'!F68="Geo","Géographie",IF('EDT-2niveaux'!F68="EMC","Enseig. mor. et civ.",IF('EDT-2niveaux'!F68="EPS","Educ. phys. et sportive",IF('EDT-2niveaux'!F68="EM","Educ. musicale",IF('EDT-2niveaux'!F68="AP","Arts plastiques",IF('EDT-2niveaux'!F68="HDA","Hist. des arts",IF('EDT-2niveaux'!F68="QM","Questionner le monde",IF('EDT-2niveaux'!F68="LV","Langue vivante",IF('EDT-2niveaux'!F68="APC","APC",""))))))))))))))))))))))))))</f>
        <v/>
      </c>
      <c r="P64" s="14" t="str">
        <f t="shared" si="4"/>
        <v/>
      </c>
      <c r="Q64" s="101">
        <f>'EDT-2niveaux'!G68</f>
        <v>0</v>
      </c>
      <c r="R64" s="14" t="str">
        <f>IF('EDT-2niveaux'!G68="O","FRANCAIS"&amp;CHAR(10)&amp;"Orthographe",IF('EDT-2niveaux'!G68="rec","RECREATION",IF('EDT-2niveaux'!G68="p","Pause méridienne",IF('EDT-2niveaux'!G68="G","FRANCAIS"&amp;CHAR(10)&amp;"Grammaire",IF('EDT-2niveaux'!G68="LC","FRANCAIS"&amp;CHAR(10)&amp;"Lect. et comp.de l'écrit",IF('EDT-2niveaux'!G68="M","MATHEMATIQUES",IF('EDT-2niveaux'!G68="CLA","FRANCAIS"&amp;CHAR(10)&amp;"Culture litt. et art.",IF('EDT-2niveaux'!G68="F","FRANCAIS",IF('EDT-2niveaux'!G68="E","FRANCAIS"&amp;CHAR(10)&amp;"Ecriture",IF('EDT-2niveaux'!G68="L","FRANCAIS"&amp;CHAR(10)&amp;"Lexique",IF('EDT-2niveaux'!G68="LO","FRANCAIS"&amp;CHAR(10)&amp;"Langage oral",IF('EDT-2niveaux'!G68="CM","MATHEMATIQUES"&amp;CHAR(10)&amp;"Calcul mental",IF('EDT-2niveaux'!G68="EG","MATHEMATIQUES"&amp;CHAR(10)&amp;"Espace et Géométrie",IF('EDT-2niveaux'!G68="NC","MATHEMATIQUES"&amp;CHAR(10)&amp;"Nombres et calculs",IF('EDT-2niveaux'!G68="GM","MATHEMATIQUES"&amp;CHAR(10)&amp;"Grand. et mes.",IF('EDT-2niveaux'!G68="S","Sciences et technologie",IF('EDT-2niveaux'!G68="H","Histoire",IF('EDT-2niveaux'!G68="Geo","Géographie",IF('EDT-2niveaux'!G68="EMC","Enseig. mor. et civ.",IF('EDT-2niveaux'!G68="EPS","Educ. phys. et sportive",IF('EDT-2niveaux'!G68="EM","Educ. musicale",IF('EDT-2niveaux'!G68="AP","Arts plastiques",IF('EDT-2niveaux'!G68="HDA","Hist. des arts",IF('EDT-2niveaux'!G68="QM","Questionner le monde",IF('EDT-2niveaux'!G68="LV","Langue vivante",IF('EDT-2niveaux'!G68="APC","APC",""))))))))))))))))))))))))))</f>
        <v/>
      </c>
      <c r="S64" s="148" t="str">
        <f t="shared" si="5"/>
        <v/>
      </c>
      <c r="T64" s="101">
        <f>'EDT-2niveaux'!H68</f>
        <v>0</v>
      </c>
      <c r="U64" s="14" t="str">
        <f>IF('EDT-2niveaux'!H68="O","FRANCAIS"&amp;CHAR(10)&amp;"Orthographe",IF('EDT-2niveaux'!H68="rec","RECREATION",IF('EDT-2niveaux'!H68="p","Pause méridienne",IF('EDT-2niveaux'!H68="G","FRANCAIS"&amp;CHAR(10)&amp;"Grammaire",IF('EDT-2niveaux'!H68="LC","FRANCAIS"&amp;CHAR(10)&amp;"Lect. et comp.de l'écrit",IF('EDT-2niveaux'!H68="M","MATHEMATIQUES",IF('EDT-2niveaux'!H68="CLA","FRANCAIS"&amp;CHAR(10)&amp;"Culture litt. et art.",IF('EDT-2niveaux'!H68="F","FRANCAIS",IF('EDT-2niveaux'!H68="E","FRANCAIS"&amp;CHAR(10)&amp;"Ecriture",IF('EDT-2niveaux'!H68="L","FRANCAIS"&amp;CHAR(10)&amp;"Lexique",IF('EDT-2niveaux'!H68="LO","FRANCAIS"&amp;CHAR(10)&amp;"Langage oral",IF('EDT-2niveaux'!H68="CM","MATHEMATIQUES"&amp;CHAR(10)&amp;"Calcul mental",IF('EDT-2niveaux'!H68="EG","MATHEMATIQUES"&amp;CHAR(10)&amp;"Espace et Géométrie",IF('EDT-2niveaux'!H68="NC","MATHEMATIQUES"&amp;CHAR(10)&amp;"Nombres et calculs",IF('EDT-2niveaux'!H68="GM","MATHEMATIQUES"&amp;CHAR(10)&amp;"Grand. et mes.",IF('EDT-2niveaux'!H68="S","Sciences et technologie",IF('EDT-2niveaux'!H68="H","Histoire",IF('EDT-2niveaux'!H68="Geo","Géographie",IF('EDT-2niveaux'!H68="EMC","Enseig. mor. et civ.",IF('EDT-2niveaux'!H68="EPS","Educ. phys. et sportive",IF('EDT-2niveaux'!H68="EM","Educ. musicale",IF('EDT-2niveaux'!H68="AP","Arts plastiques",IF('EDT-2niveaux'!H68="HDA","Hist. des arts",IF('EDT-2niveaux'!H68="QM","Questionner le monde",IF('EDT-2niveaux'!H68="LV","Langue vivante",IF('EDT-2niveaux'!H68="APC","APC",""))))))))))))))))))))))))))</f>
        <v/>
      </c>
      <c r="V64" s="14" t="str">
        <f t="shared" si="6"/>
        <v/>
      </c>
      <c r="W64" s="101">
        <f>'EDT-2niveaux'!I68</f>
        <v>0</v>
      </c>
      <c r="X64" s="14" t="str">
        <f>IF('EDT-2niveaux'!I68="O","FRANCAIS"&amp;CHAR(10)&amp;"Orthographe",IF('EDT-2niveaux'!I68="rec","RECREATION",IF('EDT-2niveaux'!I68="p","Pause méridienne",IF('EDT-2niveaux'!I68="G","FRANCAIS"&amp;CHAR(10)&amp;"Grammaire",IF('EDT-2niveaux'!I68="LC","FRANCAIS"&amp;CHAR(10)&amp;"Lect. et comp.de l'écrit",IF('EDT-2niveaux'!I68="M","MATHEMATIQUES",IF('EDT-2niveaux'!I68="CLA","FRANCAIS"&amp;CHAR(10)&amp;"Culture litt. et art.",IF('EDT-2niveaux'!I68="F","FRANCAIS",IF('EDT-2niveaux'!I68="E","FRANCAIS"&amp;CHAR(10)&amp;"Ecriture",IF('EDT-2niveaux'!I68="L","FRANCAIS"&amp;CHAR(10)&amp;"Lexique",IF('EDT-2niveaux'!I68="LO","FRANCAIS"&amp;CHAR(10)&amp;"Langage oral",IF('EDT-2niveaux'!I68="CM","MATHEMATIQUES"&amp;CHAR(10)&amp;"Calcul mental",IF('EDT-2niveaux'!I68="EG","MATHEMATIQUES"&amp;CHAR(10)&amp;"Espace et Géométrie",IF('EDT-2niveaux'!I68="NC","MATHEMATIQUES"&amp;CHAR(10)&amp;"Nombres et calculs",IF('EDT-2niveaux'!I68="GM","MATHEMATIQUES"&amp;CHAR(10)&amp;"Grand. et mes.",IF('EDT-2niveaux'!I68="S","Sciences et technologie",IF('EDT-2niveaux'!I68="H","Histoire",IF('EDT-2niveaux'!I68="Geo","Géographie",IF('EDT-2niveaux'!I68="EMC","Enseig. mor. et civ.",IF('EDT-2niveaux'!I68="EPS","Educ. phys. et sportive",IF('EDT-2niveaux'!I68="EM","Educ. musicale",IF('EDT-2niveaux'!I68="AP","Arts plastiques",IF('EDT-2niveaux'!I68="HDA","Hist. des arts",IF('EDT-2niveaux'!I68="QM","Questionner le monde",IF('EDT-2niveaux'!I68="LV","Langue vivante",IF('EDT-2niveaux'!I68="APC","APC",""))))))))))))))))))))))))))</f>
        <v/>
      </c>
      <c r="Y64" s="14" t="str">
        <f t="shared" si="7"/>
        <v/>
      </c>
      <c r="Z64" s="101">
        <f>'EDT-2niveaux'!J68</f>
        <v>0</v>
      </c>
      <c r="AA64" s="14" t="str">
        <f>IF('EDT-2niveaux'!J68="O","FRANCAIS"&amp;CHAR(10)&amp;"Orthographe",IF('EDT-2niveaux'!J68="rec","RECREATION",IF('EDT-2niveaux'!J68="p","Pause méridienne",IF('EDT-2niveaux'!J68="G","FRANCAIS"&amp;CHAR(10)&amp;"Grammaire",IF('EDT-2niveaux'!J68="LC","FRANCAIS"&amp;CHAR(10)&amp;"Lect. et comp.de l'écrit",IF('EDT-2niveaux'!J68="M","MATHEMATIQUES",IF('EDT-2niveaux'!J68="CLA","FRANCAIS"&amp;CHAR(10)&amp;"Culture littéraire et artistiqueCulture litt. et art.",IF('EDT-2niveaux'!J68="F","FRANCAIS",IF('EDT-2niveaux'!J68="E","FRANCAIS"&amp;CHAR(10)&amp;"Ecriture",IF('EDT-2niveaux'!J68="L","FRANCAIS"&amp;CHAR(10)&amp;"Lexique",IF('EDT-2niveaux'!J68="LO","FRANCAIS"&amp;CHAR(10)&amp;"Langage oral",IF('EDT-2niveaux'!J68="CM","MATHEMATIQUES"&amp;CHAR(10)&amp;"Calcul mental",IF('EDT-2niveaux'!J68="EG","MATHEMATIQUES"&amp;CHAR(10)&amp;"Espace et Géométrie",IF('EDT-2niveaux'!J68="NC","MATHEMATIQUES"&amp;CHAR(10)&amp;"Nombres et calculs",IF('EDT-2niveaux'!J68="GM","MATHEMATIQUES"&amp;CHAR(10)&amp;"Grand. et mes.",IF('EDT-2niveaux'!J68="S","Sciences et technologie",IF('EDT-2niveaux'!J68="H","Histoire",IF('EDT-2niveaux'!J68="Geo","Géographie",IF('EDT-2niveaux'!J68="EMC","Enseig. mor. et civ.",IF('EDT-2niveaux'!J68="EPS","Educ. phys. et sportive",IF('EDT-2niveaux'!J68="EM","Educ. musicale",IF('EDT-2niveaux'!J68="AP","Arts plastiques",IF('EDT-2niveaux'!J68="HDA","Hist. des arts",IF('EDT-2niveaux'!J68="QM","Questionner le monde",IF('EDT-2niveaux'!J68="LV","Langue vivante",IF('EDT-2niveaux'!J68="APC","APC",""))))))))))))))))))))))))))</f>
        <v/>
      </c>
      <c r="AB64" s="49" t="str">
        <f t="shared" si="8"/>
        <v/>
      </c>
      <c r="AC64" s="101">
        <f>'EDT-2niveaux'!K68</f>
        <v>0</v>
      </c>
      <c r="AD64" s="14" t="str">
        <f>IF('EDT-2niveaux'!K68="O","FRANCAIS"&amp;CHAR(10)&amp;"Orthographe",IF('EDT-2niveaux'!K68="rec","RECREATION",IF('EDT-2niveaux'!K68="p","Pause méridienne",IF('EDT-2niveaux'!K68="G","FRANCAIS"&amp;CHAR(10)&amp;"Grammaire",IF('EDT-2niveaux'!K68="LC","FRANCAIS"&amp;CHAR(10)&amp;"Lect. et comp.de l'écrit",IF('EDT-2niveaux'!K68="M","MATHEMATIQUES",IF('EDT-2niveaux'!K68="CLA","FRANCAIS"&amp;CHAR(10)&amp;"Culture litt. et art.",IF('EDT-2niveaux'!K68="F","FRANCAIS",IF('EDT-2niveaux'!K68="E","FRANCAIS"&amp;CHAR(10)&amp;"Ecriture",IF('EDT-2niveaux'!K68="L","FRANCAIS"&amp;CHAR(10)&amp;"Lexique",IF('EDT-2niveaux'!K68="LO","FRANCAIS"&amp;CHAR(10)&amp;"Langage oral",IF('EDT-2niveaux'!K68="CM","MATHEMATIQUES"&amp;CHAR(10)&amp;"Calcul mental",IF('EDT-2niveaux'!K68="EG","MATHEMATIQUES"&amp;CHAR(10)&amp;"Espace et Géométrie",IF('EDT-2niveaux'!K68="NC","MATHEMATIQUES"&amp;CHAR(10)&amp;"Nombres et calculs",IF('EDT-2niveaux'!K68="GM","MATHEMATIQUES"&amp;CHAR(10)&amp;"Grand. et mes.",IF('EDT-2niveaux'!K68="S","Sciences et technologie",IF('EDT-2niveaux'!K68="H","Histoire",IF('EDT-2niveaux'!K68="Geo","Géographie",IF('EDT-2niveaux'!K68="EMC","Enseig. mor. et civ.",IF('EDT-2niveaux'!K68="EPS","Educ. phys. et sportive",IF('EDT-2niveaux'!K68="EM","Educ. musicale",IF('EDT-2niveaux'!K68="AP","Arts plastiques",IF('EDT-2niveaux'!K68="HDA","Hist. des arts",IF('EDT-2niveaux'!K68="QM","Questionner le monde",IF('EDT-2niveaux'!K68="LV","Langue vivante",IF('EDT-2niveaux'!K68="APC","APC",""))))))))))))))))))))))))))</f>
        <v/>
      </c>
      <c r="AE64" s="49" t="str">
        <f t="shared" si="9"/>
        <v/>
      </c>
    </row>
    <row r="65" spans="1:31" x14ac:dyDescent="0.3">
      <c r="A65" s="4" t="e">
        <f>IF('POUR COMMENCER'!$E$14&gt;=A64,A64+'POUR COMMENCER'!$H$29,"")</f>
        <v>#VALUE!</v>
      </c>
      <c r="B65" s="101">
        <f>'EDT-2niveaux'!B69</f>
        <v>0</v>
      </c>
      <c r="C65" s="14" t="str">
        <f>IF('EDT-2niveaux'!B69="O","FRANCAIS"&amp;CHAR(10)&amp;"Orthographe",IF('EDT-2niveaux'!B69="rec","RECREATION",IF('EDT-2niveaux'!B69="p","Pause méridienne",IF('EDT-2niveaux'!B69="G","FRANCAIS"&amp;CHAR(10)&amp;"Grammaire",IF('EDT-2niveaux'!B69="LC","FRANCAIS"&amp;CHAR(10)&amp;"Lect. et comp.de l'écrit",IF('EDT-2niveaux'!B69="M","MATHEMATIQUES",IF('EDT-2niveaux'!B69="CLA","FRANCAIS"&amp;CHAR(10)&amp;"Culture litt. et art.",IF('EDT-2niveaux'!B69="F","FRANCAIS",IF('EDT-2niveaux'!B69="E","FRANCAIS"&amp;CHAR(10)&amp;"Ecriture",IF('EDT-2niveaux'!B69="L","FRANCAIS"&amp;CHAR(10)&amp;"Lexique",IF('EDT-2niveaux'!B69="LO","FRANCAIS"&amp;CHAR(10)&amp;"Langage oral",IF('EDT-2niveaux'!B69="CM","MATHEMATIQUES"&amp;CHAR(10)&amp;"Calcul mental",IF('EDT-2niveaux'!B69="EG","MATHEMATIQUES"&amp;CHAR(10)&amp;"Espace et Géométrie",IF('EDT-2niveaux'!B69="NC","MATHEMATIQUES"&amp;CHAR(10)&amp;"Nombres et calculs",IF('EDT-2niveaux'!B69="GM","MATHEMATIQUES"&amp;CHAR(10)&amp;"Grand. et mes.",IF('EDT-2niveaux'!B69="S","Sciences et technologie",IF('EDT-2niveaux'!B69="H","Histoire",IF('EDT-2niveaux'!B69="Geo","Géographie",IF('EDT-2niveaux'!B69="EMC","Enseig. mor. et civ.",IF('EDT-2niveaux'!B69="EPS","Educ. phys. et sportive",IF('EDT-2niveaux'!B69="EM","Educ. musicale",IF('EDT-2niveaux'!B69="AP","Arts plastiques",IF('EDT-2niveaux'!B69="HDA","Hist. des arts",IF('EDT-2niveaux'!B69="QM","Questionner le monde",IF('EDT-2niveaux'!B69="LV","Langue vivante",IF('EDT-2niveaux'!B69="APC","APC",""))))))))))))))))))))))))))</f>
        <v/>
      </c>
      <c r="D65" s="14" t="str">
        <f t="shared" si="0"/>
        <v/>
      </c>
      <c r="E65" s="101">
        <f>'EDT-2niveaux'!C69</f>
        <v>0</v>
      </c>
      <c r="F65" s="14" t="str">
        <f>IF('EDT-2niveaux'!C69="O","FRANCAIS"&amp;CHAR(10)&amp;"Orthographe",IF('EDT-2niveaux'!C69="rec","RECREATION",IF('EDT-2niveaux'!C69="p","Pause méridienne",IF('EDT-2niveaux'!C69="G","FRANCAIS"&amp;CHAR(10)&amp;"Grammaire",IF('EDT-2niveaux'!C69="LC","FRANCAIS"&amp;CHAR(10)&amp;"Lect. et comp.de l'écrit",IF('EDT-2niveaux'!C69="M","MATHEMATIQUES",IF('EDT-2niveaux'!C69="CLA","FRANCAIS"&amp;CHAR(10)&amp;"Culture littéraire et artistiqueCulture litt. et art.",IF('EDT-2niveaux'!C69="F","FRANCAIS",IF('EDT-2niveaux'!C69="E","FRANCAIS"&amp;CHAR(10)&amp;"Ecriture",IF('EDT-2niveaux'!C69="L","FRANCAIS"&amp;CHAR(10)&amp;"Lexique",IF('EDT-2niveaux'!C69="LO","FRANCAIS"&amp;CHAR(10)&amp;"Langage oral",IF('EDT-2niveaux'!C69="CM","MATHEMATIQUES"&amp;CHAR(10)&amp;"Calcul mental",IF('EDT-2niveaux'!C69="EG","MATHEMATIQUES"&amp;CHAR(10)&amp;"Espace et Géométrie",IF('EDT-2niveaux'!C69="NC","MATHEMATIQUES"&amp;CHAR(10)&amp;"Nombres et calculs",IF('EDT-2niveaux'!C69="GM","MATHEMATIQUES"&amp;CHAR(10)&amp;"Grand. et mes.",IF('EDT-2niveaux'!C69="S","Sciences et technologie",IF('EDT-2niveaux'!C69="H","Histoire",IF('EDT-2niveaux'!C69="Geo","Géographie",IF('EDT-2niveaux'!C69="EMC","Enseig. mor. et civ.",IF('EDT-2niveaux'!C69="EPS","Educ. phys. et sportive",IF('EDT-2niveaux'!C69="EM","Educ. musicale",IF('EDT-2niveaux'!C69="AP","Arts plastiques",IF('EDT-2niveaux'!C69="HDA","Hist. des arts",IF('EDT-2niveaux'!C69="QM","Questionner le monde",IF('EDT-2niveaux'!C69="LV","Langue vivante",IF('EDT-2niveaux'!C69="APC","APC",""))))))))))))))))))))))))))</f>
        <v/>
      </c>
      <c r="G65" s="14" t="str">
        <f t="shared" si="1"/>
        <v/>
      </c>
      <c r="H65" s="101">
        <f>'EDT-2niveaux'!D69</f>
        <v>0</v>
      </c>
      <c r="I65" s="14" t="str">
        <f>IF('EDT-2niveaux'!D69="O","FRANCAIS"&amp;CHAR(10)&amp;"Orthographe",IF('EDT-2niveaux'!D69="rec","RECREATION",IF('EDT-2niveaux'!D69="p","Pause méridienne",IF('EDT-2niveaux'!D69="G","FRANCAIS"&amp;CHAR(10)&amp;"Grammaire",IF('EDT-2niveaux'!D69="LC","FRANCAIS"&amp;CHAR(10)&amp;"Lect. et comp.de l'écrit",IF('EDT-2niveaux'!D69="M","MATHEMATIQUES",IF('EDT-2niveaux'!D69="CLA","FRANCAIS"&amp;CHAR(10)&amp;"Culture litt. et art.",IF('EDT-2niveaux'!D69="F","FRANCAIS",IF('EDT-2niveaux'!D69="E","FRANCAIS"&amp;CHAR(10)&amp;"Ecriture",IF('EDT-2niveaux'!D69="L","FRANCAIS"&amp;CHAR(10)&amp;"Lexique",IF('EDT-2niveaux'!D69="LO","FRANCAIS"&amp;CHAR(10)&amp;"Langage oral",IF('EDT-2niveaux'!D69="CM","MATHEMATIQUES"&amp;CHAR(10)&amp;"Calcul mental",IF('EDT-2niveaux'!D69="EG","MATHEMATIQUES"&amp;CHAR(10)&amp;"Espace et Géométrie",IF('EDT-2niveaux'!D69="NC","MATHEMATIQUES"&amp;CHAR(10)&amp;"Nombres et calculs",IF('EDT-2niveaux'!D69="GM","MATHEMATIQUES"&amp;CHAR(10)&amp;"Grand. et mes.",IF('EDT-2niveaux'!D69="S","Sciences et technologie",IF('EDT-2niveaux'!D69="H","Histoire",IF('EDT-2niveaux'!D69="Geo","Géographie",IF('EDT-2niveaux'!D69="EMC","Enseig. mor. et civ.",IF('EDT-2niveaux'!D69="EPS","Educ. phys. et sportive",IF('EDT-2niveaux'!D69="EM","Educ. musicale",IF('EDT-2niveaux'!D69="AP","Arts plastiques",IF('EDT-2niveaux'!D69="HDA","Hist. des arts",IF('EDT-2niveaux'!D69="QM","Questionner le monde",IF('EDT-2niveaux'!D69="LV","Langue vivante",IF('EDT-2niveaux'!D69="APC","APC",""))))))))))))))))))))))))))</f>
        <v/>
      </c>
      <c r="J65" s="14" t="str">
        <f t="shared" si="2"/>
        <v/>
      </c>
      <c r="K65" s="101">
        <f>'EDT-2niveaux'!E69</f>
        <v>0</v>
      </c>
      <c r="L65" s="14" t="str">
        <f>IF('EDT-2niveaux'!E69="O","FRANCAIS"&amp;CHAR(10)&amp;"Orthographe",IF('EDT-2niveaux'!E69="rec","RECREATION",IF('EDT-2niveaux'!E69="p","Pause méridienne",IF('EDT-2niveaux'!E69="G","FRANCAIS"&amp;CHAR(10)&amp;"Grammaire",IF('EDT-2niveaux'!E69="LC","FRANCAIS"&amp;CHAR(10)&amp;"Lect. et comp.de l'écrit",IF('EDT-2niveaux'!E69="M","MATHEMATIQUES",IF('EDT-2niveaux'!E69="CLA","FRANCAIS"&amp;CHAR(10)&amp;"Culture litt. et art.",IF('EDT-2niveaux'!E69="F","FRANCAIS",IF('EDT-2niveaux'!E69="E","FRANCAIS"&amp;CHAR(10)&amp;"Ecriture",IF('EDT-2niveaux'!E69="L","FRANCAIS"&amp;CHAR(10)&amp;"Lexique",IF('EDT-2niveaux'!E69="LO","FRANCAIS"&amp;CHAR(10)&amp;"Langage oral",IF('EDT-2niveaux'!E69="CM","MATHEMATIQUES"&amp;CHAR(10)&amp;"Calcul mental",IF('EDT-2niveaux'!E69="EG","MATHEMATIQUES"&amp;CHAR(10)&amp;"Espace et Géométrie",IF('EDT-2niveaux'!E69="NC","MATHEMATIQUES"&amp;CHAR(10)&amp;"Nombres et calculs",IF('EDT-2niveaux'!E69="GM","MATHEMATIQUES"&amp;CHAR(10)&amp;"Grand. et mes.",IF('EDT-2niveaux'!E69="S","Sciences et technologie",IF('EDT-2niveaux'!E69="H","Histoire",IF('EDT-2niveaux'!E69="Geo","Géographie",IF('EDT-2niveaux'!E69="EMC","Enseig. mor. et civ.",IF('EDT-2niveaux'!E69="EPS","Educ. phys. et sportive",IF('EDT-2niveaux'!E69="EM","Educ. musicale",IF('EDT-2niveaux'!E69="AP","Arts plastiques",IF('EDT-2niveaux'!E69="HDA","Hist. des arts",IF('EDT-2niveaux'!E69="QM","Questionner le monde",IF('EDT-2niveaux'!E69="LV","Langue vivante",IF('EDT-2niveaux'!E69="APC","APC",""))))))))))))))))))))))))))</f>
        <v/>
      </c>
      <c r="M65" s="14" t="str">
        <f t="shared" si="3"/>
        <v/>
      </c>
      <c r="N65" s="101">
        <f>'EDT-2niveaux'!F69</f>
        <v>0</v>
      </c>
      <c r="O65" s="14" t="str">
        <f>IF('EDT-2niveaux'!F69="O","FRANCAIS"&amp;CHAR(10)&amp;"Orthographe",IF('EDT-2niveaux'!F69="rec","RECREATION",IF('EDT-2niveaux'!F69="p","Pause méridienne",IF('EDT-2niveaux'!F69="G","FRANCAIS"&amp;CHAR(10)&amp;"Grammaire",IF('EDT-2niveaux'!F69="LC","FRANCAIS"&amp;CHAR(10)&amp;"Lect. et comp.de l'écrit",IF('EDT-2niveaux'!F69="M","MATHEMATIQUES",IF('EDT-2niveaux'!F69="CLA","FRANCAIS"&amp;CHAR(10)&amp;"Culture litt. et art.",IF('EDT-2niveaux'!F69="F","FRANCAIS",IF('EDT-2niveaux'!F69="E","FRANCAIS"&amp;CHAR(10)&amp;"Ecriture",IF('EDT-2niveaux'!F69="L","FRANCAIS"&amp;CHAR(10)&amp;"Lexique",IF('EDT-2niveaux'!F69="LO","FRANCAIS"&amp;CHAR(10)&amp;"Langage oral",IF('EDT-2niveaux'!F69="CM","MATHEMATIQUES"&amp;CHAR(10)&amp;"Calcul mental",IF('EDT-2niveaux'!F69="EG","MATHEMATIQUES"&amp;CHAR(10)&amp;"Espace et Géométrie",IF('EDT-2niveaux'!F69="NC","MATHEMATIQUES"&amp;CHAR(10)&amp;"Nombres et calculs",IF('EDT-2niveaux'!F69="GM","MATHEMATIQUES"&amp;CHAR(10)&amp;"Grand. et mes.",IF('EDT-2niveaux'!F69="S","Sciences et technologie",IF('EDT-2niveaux'!F69="H","Histoire",IF('EDT-2niveaux'!F69="Geo","Géographie",IF('EDT-2niveaux'!F69="EMC","Enseig. mor. et civ.",IF('EDT-2niveaux'!F69="EPS","Educ. phys. et sportive",IF('EDT-2niveaux'!F69="EM","Educ. musicale",IF('EDT-2niveaux'!F69="AP","Arts plastiques",IF('EDT-2niveaux'!F69="HDA","Hist. des arts",IF('EDT-2niveaux'!F69="QM","Questionner le monde",IF('EDT-2niveaux'!F69="LV","Langue vivante",IF('EDT-2niveaux'!F69="APC","APC",""))))))))))))))))))))))))))</f>
        <v/>
      </c>
      <c r="P65" s="14" t="str">
        <f t="shared" si="4"/>
        <v/>
      </c>
      <c r="Q65" s="101">
        <f>'EDT-2niveaux'!G69</f>
        <v>0</v>
      </c>
      <c r="R65" s="14" t="str">
        <f>IF('EDT-2niveaux'!G69="O","FRANCAIS"&amp;CHAR(10)&amp;"Orthographe",IF('EDT-2niveaux'!G69="rec","RECREATION",IF('EDT-2niveaux'!G69="p","Pause méridienne",IF('EDT-2niveaux'!G69="G","FRANCAIS"&amp;CHAR(10)&amp;"Grammaire",IF('EDT-2niveaux'!G69="LC","FRANCAIS"&amp;CHAR(10)&amp;"Lect. et comp.de l'écrit",IF('EDT-2niveaux'!G69="M","MATHEMATIQUES",IF('EDT-2niveaux'!G69="CLA","FRANCAIS"&amp;CHAR(10)&amp;"Culture litt. et art.",IF('EDT-2niveaux'!G69="F","FRANCAIS",IF('EDT-2niveaux'!G69="E","FRANCAIS"&amp;CHAR(10)&amp;"Ecriture",IF('EDT-2niveaux'!G69="L","FRANCAIS"&amp;CHAR(10)&amp;"Lexique",IF('EDT-2niveaux'!G69="LO","FRANCAIS"&amp;CHAR(10)&amp;"Langage oral",IF('EDT-2niveaux'!G69="CM","MATHEMATIQUES"&amp;CHAR(10)&amp;"Calcul mental",IF('EDT-2niveaux'!G69="EG","MATHEMATIQUES"&amp;CHAR(10)&amp;"Espace et Géométrie",IF('EDT-2niveaux'!G69="NC","MATHEMATIQUES"&amp;CHAR(10)&amp;"Nombres et calculs",IF('EDT-2niveaux'!G69="GM","MATHEMATIQUES"&amp;CHAR(10)&amp;"Grand. et mes.",IF('EDT-2niveaux'!G69="S","Sciences et technologie",IF('EDT-2niveaux'!G69="H","Histoire",IF('EDT-2niveaux'!G69="Geo","Géographie",IF('EDT-2niveaux'!G69="EMC","Enseig. mor. et civ.",IF('EDT-2niveaux'!G69="EPS","Educ. phys. et sportive",IF('EDT-2niveaux'!G69="EM","Educ. musicale",IF('EDT-2niveaux'!G69="AP","Arts plastiques",IF('EDT-2niveaux'!G69="HDA","Hist. des arts",IF('EDT-2niveaux'!G69="QM","Questionner le monde",IF('EDT-2niveaux'!G69="LV","Langue vivante",IF('EDT-2niveaux'!G69="APC","APC",""))))))))))))))))))))))))))</f>
        <v/>
      </c>
      <c r="S65" s="148" t="str">
        <f t="shared" si="5"/>
        <v/>
      </c>
      <c r="T65" s="101">
        <f>'EDT-2niveaux'!H69</f>
        <v>0</v>
      </c>
      <c r="U65" s="14" t="str">
        <f>IF('EDT-2niveaux'!H69="O","FRANCAIS"&amp;CHAR(10)&amp;"Orthographe",IF('EDT-2niveaux'!H69="rec","RECREATION",IF('EDT-2niveaux'!H69="p","Pause méridienne",IF('EDT-2niveaux'!H69="G","FRANCAIS"&amp;CHAR(10)&amp;"Grammaire",IF('EDT-2niveaux'!H69="LC","FRANCAIS"&amp;CHAR(10)&amp;"Lect. et comp.de l'écrit",IF('EDT-2niveaux'!H69="M","MATHEMATIQUES",IF('EDT-2niveaux'!H69="CLA","FRANCAIS"&amp;CHAR(10)&amp;"Culture litt. et art.",IF('EDT-2niveaux'!H69="F","FRANCAIS",IF('EDT-2niveaux'!H69="E","FRANCAIS"&amp;CHAR(10)&amp;"Ecriture",IF('EDT-2niveaux'!H69="L","FRANCAIS"&amp;CHAR(10)&amp;"Lexique",IF('EDT-2niveaux'!H69="LO","FRANCAIS"&amp;CHAR(10)&amp;"Langage oral",IF('EDT-2niveaux'!H69="CM","MATHEMATIQUES"&amp;CHAR(10)&amp;"Calcul mental",IF('EDT-2niveaux'!H69="EG","MATHEMATIQUES"&amp;CHAR(10)&amp;"Espace et Géométrie",IF('EDT-2niveaux'!H69="NC","MATHEMATIQUES"&amp;CHAR(10)&amp;"Nombres et calculs",IF('EDT-2niveaux'!H69="GM","MATHEMATIQUES"&amp;CHAR(10)&amp;"Grand. et mes.",IF('EDT-2niveaux'!H69="S","Sciences et technologie",IF('EDT-2niveaux'!H69="H","Histoire",IF('EDT-2niveaux'!H69="Geo","Géographie",IF('EDT-2niveaux'!H69="EMC","Enseig. mor. et civ.",IF('EDT-2niveaux'!H69="EPS","Educ. phys. et sportive",IF('EDT-2niveaux'!H69="EM","Educ. musicale",IF('EDT-2niveaux'!H69="AP","Arts plastiques",IF('EDT-2niveaux'!H69="HDA","Hist. des arts",IF('EDT-2niveaux'!H69="QM","Questionner le monde",IF('EDT-2niveaux'!H69="LV","Langue vivante",IF('EDT-2niveaux'!H69="APC","APC",""))))))))))))))))))))))))))</f>
        <v/>
      </c>
      <c r="V65" s="14" t="str">
        <f t="shared" si="6"/>
        <v/>
      </c>
      <c r="W65" s="101">
        <f>'EDT-2niveaux'!I69</f>
        <v>0</v>
      </c>
      <c r="X65" s="14" t="str">
        <f>IF('EDT-2niveaux'!I69="O","FRANCAIS"&amp;CHAR(10)&amp;"Orthographe",IF('EDT-2niveaux'!I69="rec","RECREATION",IF('EDT-2niveaux'!I69="p","Pause méridienne",IF('EDT-2niveaux'!I69="G","FRANCAIS"&amp;CHAR(10)&amp;"Grammaire",IF('EDT-2niveaux'!I69="LC","FRANCAIS"&amp;CHAR(10)&amp;"Lect. et comp.de l'écrit",IF('EDT-2niveaux'!I69="M","MATHEMATIQUES",IF('EDT-2niveaux'!I69="CLA","FRANCAIS"&amp;CHAR(10)&amp;"Culture litt. et art.",IF('EDT-2niveaux'!I69="F","FRANCAIS",IF('EDT-2niveaux'!I69="E","FRANCAIS"&amp;CHAR(10)&amp;"Ecriture",IF('EDT-2niveaux'!I69="L","FRANCAIS"&amp;CHAR(10)&amp;"Lexique",IF('EDT-2niveaux'!I69="LO","FRANCAIS"&amp;CHAR(10)&amp;"Langage oral",IF('EDT-2niveaux'!I69="CM","MATHEMATIQUES"&amp;CHAR(10)&amp;"Calcul mental",IF('EDT-2niveaux'!I69="EG","MATHEMATIQUES"&amp;CHAR(10)&amp;"Espace et Géométrie",IF('EDT-2niveaux'!I69="NC","MATHEMATIQUES"&amp;CHAR(10)&amp;"Nombres et calculs",IF('EDT-2niveaux'!I69="GM","MATHEMATIQUES"&amp;CHAR(10)&amp;"Grand. et mes.",IF('EDT-2niveaux'!I69="S","Sciences et technologie",IF('EDT-2niveaux'!I69="H","Histoire",IF('EDT-2niveaux'!I69="Geo","Géographie",IF('EDT-2niveaux'!I69="EMC","Enseig. mor. et civ.",IF('EDT-2niveaux'!I69="EPS","Educ. phys. et sportive",IF('EDT-2niveaux'!I69="EM","Educ. musicale",IF('EDT-2niveaux'!I69="AP","Arts plastiques",IF('EDT-2niveaux'!I69="HDA","Hist. des arts",IF('EDT-2niveaux'!I69="QM","Questionner le monde",IF('EDT-2niveaux'!I69="LV","Langue vivante",IF('EDT-2niveaux'!I69="APC","APC",""))))))))))))))))))))))))))</f>
        <v/>
      </c>
      <c r="Y65" s="14" t="str">
        <f t="shared" si="7"/>
        <v/>
      </c>
      <c r="Z65" s="101">
        <f>'EDT-2niveaux'!J69</f>
        <v>0</v>
      </c>
      <c r="AA65" s="14" t="str">
        <f>IF('EDT-2niveaux'!J69="O","FRANCAIS"&amp;CHAR(10)&amp;"Orthographe",IF('EDT-2niveaux'!J69="rec","RECREATION",IF('EDT-2niveaux'!J69="p","Pause méridienne",IF('EDT-2niveaux'!J69="G","FRANCAIS"&amp;CHAR(10)&amp;"Grammaire",IF('EDT-2niveaux'!J69="LC","FRANCAIS"&amp;CHAR(10)&amp;"Lect. et comp.de l'écrit",IF('EDT-2niveaux'!J69="M","MATHEMATIQUES",IF('EDT-2niveaux'!J69="CLA","FRANCAIS"&amp;CHAR(10)&amp;"Culture littéraire et artistiqueCulture litt. et art.",IF('EDT-2niveaux'!J69="F","FRANCAIS",IF('EDT-2niveaux'!J69="E","FRANCAIS"&amp;CHAR(10)&amp;"Ecriture",IF('EDT-2niveaux'!J69="L","FRANCAIS"&amp;CHAR(10)&amp;"Lexique",IF('EDT-2niveaux'!J69="LO","FRANCAIS"&amp;CHAR(10)&amp;"Langage oral",IF('EDT-2niveaux'!J69="CM","MATHEMATIQUES"&amp;CHAR(10)&amp;"Calcul mental",IF('EDT-2niveaux'!J69="EG","MATHEMATIQUES"&amp;CHAR(10)&amp;"Espace et Géométrie",IF('EDT-2niveaux'!J69="NC","MATHEMATIQUES"&amp;CHAR(10)&amp;"Nombres et calculs",IF('EDT-2niveaux'!J69="GM","MATHEMATIQUES"&amp;CHAR(10)&amp;"Grand. et mes.",IF('EDT-2niveaux'!J69="S","Sciences et technologie",IF('EDT-2niveaux'!J69="H","Histoire",IF('EDT-2niveaux'!J69="Geo","Géographie",IF('EDT-2niveaux'!J69="EMC","Enseig. mor. et civ.",IF('EDT-2niveaux'!J69="EPS","Educ. phys. et sportive",IF('EDT-2niveaux'!J69="EM","Educ. musicale",IF('EDT-2niveaux'!J69="AP","Arts plastiques",IF('EDT-2niveaux'!J69="HDA","Hist. des arts",IF('EDT-2niveaux'!J69="QM","Questionner le monde",IF('EDT-2niveaux'!J69="LV","Langue vivante",IF('EDT-2niveaux'!J69="APC","APC",""))))))))))))))))))))))))))</f>
        <v/>
      </c>
      <c r="AB65" s="49" t="str">
        <f t="shared" si="8"/>
        <v/>
      </c>
      <c r="AC65" s="101">
        <f>'EDT-2niveaux'!K69</f>
        <v>0</v>
      </c>
      <c r="AD65" s="14" t="str">
        <f>IF('EDT-2niveaux'!K69="O","FRANCAIS"&amp;CHAR(10)&amp;"Orthographe",IF('EDT-2niveaux'!K69="rec","RECREATION",IF('EDT-2niveaux'!K69="p","Pause méridienne",IF('EDT-2niveaux'!K69="G","FRANCAIS"&amp;CHAR(10)&amp;"Grammaire",IF('EDT-2niveaux'!K69="LC","FRANCAIS"&amp;CHAR(10)&amp;"Lect. et comp.de l'écrit",IF('EDT-2niveaux'!K69="M","MATHEMATIQUES",IF('EDT-2niveaux'!K69="CLA","FRANCAIS"&amp;CHAR(10)&amp;"Culture litt. et art.",IF('EDT-2niveaux'!K69="F","FRANCAIS",IF('EDT-2niveaux'!K69="E","FRANCAIS"&amp;CHAR(10)&amp;"Ecriture",IF('EDT-2niveaux'!K69="L","FRANCAIS"&amp;CHAR(10)&amp;"Lexique",IF('EDT-2niveaux'!K69="LO","FRANCAIS"&amp;CHAR(10)&amp;"Langage oral",IF('EDT-2niveaux'!K69="CM","MATHEMATIQUES"&amp;CHAR(10)&amp;"Calcul mental",IF('EDT-2niveaux'!K69="EG","MATHEMATIQUES"&amp;CHAR(10)&amp;"Espace et Géométrie",IF('EDT-2niveaux'!K69="NC","MATHEMATIQUES"&amp;CHAR(10)&amp;"Nombres et calculs",IF('EDT-2niveaux'!K69="GM","MATHEMATIQUES"&amp;CHAR(10)&amp;"Grand. et mes.",IF('EDT-2niveaux'!K69="S","Sciences et technologie",IF('EDT-2niveaux'!K69="H","Histoire",IF('EDT-2niveaux'!K69="Geo","Géographie",IF('EDT-2niveaux'!K69="EMC","Enseig. mor. et civ.",IF('EDT-2niveaux'!K69="EPS","Educ. phys. et sportive",IF('EDT-2niveaux'!K69="EM","Educ. musicale",IF('EDT-2niveaux'!K69="AP","Arts plastiques",IF('EDT-2niveaux'!K69="HDA","Hist. des arts",IF('EDT-2niveaux'!K69="QM","Questionner le monde",IF('EDT-2niveaux'!K69="LV","Langue vivante",IF('EDT-2niveaux'!K69="APC","APC",""))))))))))))))))))))))))))</f>
        <v/>
      </c>
      <c r="AE65" s="49" t="str">
        <f t="shared" si="9"/>
        <v/>
      </c>
    </row>
    <row r="66" spans="1:31" x14ac:dyDescent="0.3">
      <c r="A66" s="4" t="e">
        <f>IF('POUR COMMENCER'!$E$14&gt;=A65,A65+'POUR COMMENCER'!$H$29,"")</f>
        <v>#VALUE!</v>
      </c>
      <c r="B66" s="101">
        <f>'EDT-2niveaux'!B70</f>
        <v>0</v>
      </c>
      <c r="C66" s="14" t="str">
        <f>IF('EDT-2niveaux'!B70="O","FRANCAIS"&amp;CHAR(10)&amp;"Orthographe",IF('EDT-2niveaux'!B70="rec","RECREATION",IF('EDT-2niveaux'!B70="p","Pause méridienne",IF('EDT-2niveaux'!B70="G","FRANCAIS"&amp;CHAR(10)&amp;"Grammaire",IF('EDT-2niveaux'!B70="LC","FRANCAIS"&amp;CHAR(10)&amp;"Lect. et comp.de l'écrit",IF('EDT-2niveaux'!B70="M","MATHEMATIQUES",IF('EDT-2niveaux'!B70="CLA","FRANCAIS"&amp;CHAR(10)&amp;"Culture litt. et art.",IF('EDT-2niveaux'!B70="F","FRANCAIS",IF('EDT-2niveaux'!B70="E","FRANCAIS"&amp;CHAR(10)&amp;"Ecriture",IF('EDT-2niveaux'!B70="L","FRANCAIS"&amp;CHAR(10)&amp;"Lexique",IF('EDT-2niveaux'!B70="LO","FRANCAIS"&amp;CHAR(10)&amp;"Langage oral",IF('EDT-2niveaux'!B70="CM","MATHEMATIQUES"&amp;CHAR(10)&amp;"Calcul mental",IF('EDT-2niveaux'!B70="EG","MATHEMATIQUES"&amp;CHAR(10)&amp;"Espace et Géométrie",IF('EDT-2niveaux'!B70="NC","MATHEMATIQUES"&amp;CHAR(10)&amp;"Nombres et calculs",IF('EDT-2niveaux'!B70="GM","MATHEMATIQUES"&amp;CHAR(10)&amp;"Grand. et mes.",IF('EDT-2niveaux'!B70="S","Sciences et technologie",IF('EDT-2niveaux'!B70="H","Histoire",IF('EDT-2niveaux'!B70="Geo","Géographie",IF('EDT-2niveaux'!B70="EMC","Enseig. mor. et civ.",IF('EDT-2niveaux'!B70="EPS","Educ. phys. et sportive",IF('EDT-2niveaux'!B70="EM","Educ. musicale",IF('EDT-2niveaux'!B70="AP","Arts plastiques",IF('EDT-2niveaux'!B70="HDA","Hist. des arts",IF('EDT-2niveaux'!B70="QM","Questionner le monde",IF('EDT-2niveaux'!B70="LV","Langue vivante",IF('EDT-2niveaux'!B70="APC","APC",""))))))))))))))))))))))))))</f>
        <v/>
      </c>
      <c r="D66" s="14" t="str">
        <f t="shared" si="0"/>
        <v/>
      </c>
      <c r="E66" s="101">
        <f>'EDT-2niveaux'!C70</f>
        <v>0</v>
      </c>
      <c r="F66" s="14" t="str">
        <f>IF('EDT-2niveaux'!C70="O","FRANCAIS"&amp;CHAR(10)&amp;"Orthographe",IF('EDT-2niveaux'!C70="rec","RECREATION",IF('EDT-2niveaux'!C70="p","Pause méridienne",IF('EDT-2niveaux'!C70="G","FRANCAIS"&amp;CHAR(10)&amp;"Grammaire",IF('EDT-2niveaux'!C70="LC","FRANCAIS"&amp;CHAR(10)&amp;"Lect. et comp.de l'écrit",IF('EDT-2niveaux'!C70="M","MATHEMATIQUES",IF('EDT-2niveaux'!C70="CLA","FRANCAIS"&amp;CHAR(10)&amp;"Culture littéraire et artistiqueCulture litt. et art.",IF('EDT-2niveaux'!C70="F","FRANCAIS",IF('EDT-2niveaux'!C70="E","FRANCAIS"&amp;CHAR(10)&amp;"Ecriture",IF('EDT-2niveaux'!C70="L","FRANCAIS"&amp;CHAR(10)&amp;"Lexique",IF('EDT-2niveaux'!C70="LO","FRANCAIS"&amp;CHAR(10)&amp;"Langage oral",IF('EDT-2niveaux'!C70="CM","MATHEMATIQUES"&amp;CHAR(10)&amp;"Calcul mental",IF('EDT-2niveaux'!C70="EG","MATHEMATIQUES"&amp;CHAR(10)&amp;"Espace et Géométrie",IF('EDT-2niveaux'!C70="NC","MATHEMATIQUES"&amp;CHAR(10)&amp;"Nombres et calculs",IF('EDT-2niveaux'!C70="GM","MATHEMATIQUES"&amp;CHAR(10)&amp;"Grand. et mes.",IF('EDT-2niveaux'!C70="S","Sciences et technologie",IF('EDT-2niveaux'!C70="H","Histoire",IF('EDT-2niveaux'!C70="Geo","Géographie",IF('EDT-2niveaux'!C70="EMC","Enseig. mor. et civ.",IF('EDT-2niveaux'!C70="EPS","Educ. phys. et sportive",IF('EDT-2niveaux'!C70="EM","Educ. musicale",IF('EDT-2niveaux'!C70="AP","Arts plastiques",IF('EDT-2niveaux'!C70="HDA","Hist. des arts",IF('EDT-2niveaux'!C70="QM","Questionner le monde",IF('EDT-2niveaux'!C70="LV","Langue vivante",IF('EDT-2niveaux'!C70="APC","APC",""))))))))))))))))))))))))))</f>
        <v/>
      </c>
      <c r="G66" s="14" t="str">
        <f t="shared" si="1"/>
        <v/>
      </c>
      <c r="H66" s="101">
        <f>'EDT-2niveaux'!D70</f>
        <v>0</v>
      </c>
      <c r="I66" s="14" t="str">
        <f>IF('EDT-2niveaux'!D70="O","FRANCAIS"&amp;CHAR(10)&amp;"Orthographe",IF('EDT-2niveaux'!D70="rec","RECREATION",IF('EDT-2niveaux'!D70="p","Pause méridienne",IF('EDT-2niveaux'!D70="G","FRANCAIS"&amp;CHAR(10)&amp;"Grammaire",IF('EDT-2niveaux'!D70="LC","FRANCAIS"&amp;CHAR(10)&amp;"Lect. et comp.de l'écrit",IF('EDT-2niveaux'!D70="M","MATHEMATIQUES",IF('EDT-2niveaux'!D70="CLA","FRANCAIS"&amp;CHAR(10)&amp;"Culture litt. et art.",IF('EDT-2niveaux'!D70="F","FRANCAIS",IF('EDT-2niveaux'!D70="E","FRANCAIS"&amp;CHAR(10)&amp;"Ecriture",IF('EDT-2niveaux'!D70="L","FRANCAIS"&amp;CHAR(10)&amp;"Lexique",IF('EDT-2niveaux'!D70="LO","FRANCAIS"&amp;CHAR(10)&amp;"Langage oral",IF('EDT-2niveaux'!D70="CM","MATHEMATIQUES"&amp;CHAR(10)&amp;"Calcul mental",IF('EDT-2niveaux'!D70="EG","MATHEMATIQUES"&amp;CHAR(10)&amp;"Espace et Géométrie",IF('EDT-2niveaux'!D70="NC","MATHEMATIQUES"&amp;CHAR(10)&amp;"Nombres et calculs",IF('EDT-2niveaux'!D70="GM","MATHEMATIQUES"&amp;CHAR(10)&amp;"Grand. et mes.",IF('EDT-2niveaux'!D70="S","Sciences et technologie",IF('EDT-2niveaux'!D70="H","Histoire",IF('EDT-2niveaux'!D70="Geo","Géographie",IF('EDT-2niveaux'!D70="EMC","Enseig. mor. et civ.",IF('EDT-2niveaux'!D70="EPS","Educ. phys. et sportive",IF('EDT-2niveaux'!D70="EM","Educ. musicale",IF('EDT-2niveaux'!D70="AP","Arts plastiques",IF('EDT-2niveaux'!D70="HDA","Hist. des arts",IF('EDT-2niveaux'!D70="QM","Questionner le monde",IF('EDT-2niveaux'!D70="LV","Langue vivante",IF('EDT-2niveaux'!D70="APC","APC",""))))))))))))))))))))))))))</f>
        <v/>
      </c>
      <c r="J66" s="14" t="str">
        <f t="shared" si="2"/>
        <v/>
      </c>
      <c r="K66" s="101">
        <f>'EDT-2niveaux'!E70</f>
        <v>0</v>
      </c>
      <c r="L66" s="14" t="str">
        <f>IF('EDT-2niveaux'!E70="O","FRANCAIS"&amp;CHAR(10)&amp;"Orthographe",IF('EDT-2niveaux'!E70="rec","RECREATION",IF('EDT-2niveaux'!E70="p","Pause méridienne",IF('EDT-2niveaux'!E70="G","FRANCAIS"&amp;CHAR(10)&amp;"Grammaire",IF('EDT-2niveaux'!E70="LC","FRANCAIS"&amp;CHAR(10)&amp;"Lect. et comp.de l'écrit",IF('EDT-2niveaux'!E70="M","MATHEMATIQUES",IF('EDT-2niveaux'!E70="CLA","FRANCAIS"&amp;CHAR(10)&amp;"Culture litt. et art.",IF('EDT-2niveaux'!E70="F","FRANCAIS",IF('EDT-2niveaux'!E70="E","FRANCAIS"&amp;CHAR(10)&amp;"Ecriture",IF('EDT-2niveaux'!E70="L","FRANCAIS"&amp;CHAR(10)&amp;"Lexique",IF('EDT-2niveaux'!E70="LO","FRANCAIS"&amp;CHAR(10)&amp;"Langage oral",IF('EDT-2niveaux'!E70="CM","MATHEMATIQUES"&amp;CHAR(10)&amp;"Calcul mental",IF('EDT-2niveaux'!E70="EG","MATHEMATIQUES"&amp;CHAR(10)&amp;"Espace et Géométrie",IF('EDT-2niveaux'!E70="NC","MATHEMATIQUES"&amp;CHAR(10)&amp;"Nombres et calculs",IF('EDT-2niveaux'!E70="GM","MATHEMATIQUES"&amp;CHAR(10)&amp;"Grand. et mes.",IF('EDT-2niveaux'!E70="S","Sciences et technologie",IF('EDT-2niveaux'!E70="H","Histoire",IF('EDT-2niveaux'!E70="Geo","Géographie",IF('EDT-2niveaux'!E70="EMC","Enseig. mor. et civ.",IF('EDT-2niveaux'!E70="EPS","Educ. phys. et sportive",IF('EDT-2niveaux'!E70="EM","Educ. musicale",IF('EDT-2niveaux'!E70="AP","Arts plastiques",IF('EDT-2niveaux'!E70="HDA","Hist. des arts",IF('EDT-2niveaux'!E70="QM","Questionner le monde",IF('EDT-2niveaux'!E70="LV","Langue vivante",IF('EDT-2niveaux'!E70="APC","APC",""))))))))))))))))))))))))))</f>
        <v/>
      </c>
      <c r="M66" s="14" t="str">
        <f t="shared" si="3"/>
        <v/>
      </c>
      <c r="N66" s="101">
        <f>'EDT-2niveaux'!F70</f>
        <v>0</v>
      </c>
      <c r="O66" s="14" t="str">
        <f>IF('EDT-2niveaux'!F70="O","FRANCAIS"&amp;CHAR(10)&amp;"Orthographe",IF('EDT-2niveaux'!F70="rec","RECREATION",IF('EDT-2niveaux'!F70="p","Pause méridienne",IF('EDT-2niveaux'!F70="G","FRANCAIS"&amp;CHAR(10)&amp;"Grammaire",IF('EDT-2niveaux'!F70="LC","FRANCAIS"&amp;CHAR(10)&amp;"Lect. et comp.de l'écrit",IF('EDT-2niveaux'!F70="M","MATHEMATIQUES",IF('EDT-2niveaux'!F70="CLA","FRANCAIS"&amp;CHAR(10)&amp;"Culture litt. et art.",IF('EDT-2niveaux'!F70="F","FRANCAIS",IF('EDT-2niveaux'!F70="E","FRANCAIS"&amp;CHAR(10)&amp;"Ecriture",IF('EDT-2niveaux'!F70="L","FRANCAIS"&amp;CHAR(10)&amp;"Lexique",IF('EDT-2niveaux'!F70="LO","FRANCAIS"&amp;CHAR(10)&amp;"Langage oral",IF('EDT-2niveaux'!F70="CM","MATHEMATIQUES"&amp;CHAR(10)&amp;"Calcul mental",IF('EDT-2niveaux'!F70="EG","MATHEMATIQUES"&amp;CHAR(10)&amp;"Espace et Géométrie",IF('EDT-2niveaux'!F70="NC","MATHEMATIQUES"&amp;CHAR(10)&amp;"Nombres et calculs",IF('EDT-2niveaux'!F70="GM","MATHEMATIQUES"&amp;CHAR(10)&amp;"Grand. et mes.",IF('EDT-2niveaux'!F70="S","Sciences et technologie",IF('EDT-2niveaux'!F70="H","Histoire",IF('EDT-2niveaux'!F70="Geo","Géographie",IF('EDT-2niveaux'!F70="EMC","Enseig. mor. et civ.",IF('EDT-2niveaux'!F70="EPS","Educ. phys. et sportive",IF('EDT-2niveaux'!F70="EM","Educ. musicale",IF('EDT-2niveaux'!F70="AP","Arts plastiques",IF('EDT-2niveaux'!F70="HDA","Hist. des arts",IF('EDT-2niveaux'!F70="QM","Questionner le monde",IF('EDT-2niveaux'!F70="LV","Langue vivante",IF('EDT-2niveaux'!F70="APC","APC",""))))))))))))))))))))))))))</f>
        <v/>
      </c>
      <c r="P66" s="14" t="str">
        <f t="shared" si="4"/>
        <v/>
      </c>
      <c r="Q66" s="101">
        <f>'EDT-2niveaux'!G70</f>
        <v>0</v>
      </c>
      <c r="R66" s="14" t="str">
        <f>IF('EDT-2niveaux'!G70="O","FRANCAIS"&amp;CHAR(10)&amp;"Orthographe",IF('EDT-2niveaux'!G70="rec","RECREATION",IF('EDT-2niveaux'!G70="p","Pause méridienne",IF('EDT-2niveaux'!G70="G","FRANCAIS"&amp;CHAR(10)&amp;"Grammaire",IF('EDT-2niveaux'!G70="LC","FRANCAIS"&amp;CHAR(10)&amp;"Lect. et comp.de l'écrit",IF('EDT-2niveaux'!G70="M","MATHEMATIQUES",IF('EDT-2niveaux'!G70="CLA","FRANCAIS"&amp;CHAR(10)&amp;"Culture litt. et art.",IF('EDT-2niveaux'!G70="F","FRANCAIS",IF('EDT-2niveaux'!G70="E","FRANCAIS"&amp;CHAR(10)&amp;"Ecriture",IF('EDT-2niveaux'!G70="L","FRANCAIS"&amp;CHAR(10)&amp;"Lexique",IF('EDT-2niveaux'!G70="LO","FRANCAIS"&amp;CHAR(10)&amp;"Langage oral",IF('EDT-2niveaux'!G70="CM","MATHEMATIQUES"&amp;CHAR(10)&amp;"Calcul mental",IF('EDT-2niveaux'!G70="EG","MATHEMATIQUES"&amp;CHAR(10)&amp;"Espace et Géométrie",IF('EDT-2niveaux'!G70="NC","MATHEMATIQUES"&amp;CHAR(10)&amp;"Nombres et calculs",IF('EDT-2niveaux'!G70="GM","MATHEMATIQUES"&amp;CHAR(10)&amp;"Grand. et mes.",IF('EDT-2niveaux'!G70="S","Sciences et technologie",IF('EDT-2niveaux'!G70="H","Histoire",IF('EDT-2niveaux'!G70="Geo","Géographie",IF('EDT-2niveaux'!G70="EMC","Enseig. mor. et civ.",IF('EDT-2niveaux'!G70="EPS","Educ. phys. et sportive",IF('EDT-2niveaux'!G70="EM","Educ. musicale",IF('EDT-2niveaux'!G70="AP","Arts plastiques",IF('EDT-2niveaux'!G70="HDA","Hist. des arts",IF('EDT-2niveaux'!G70="QM","Questionner le monde",IF('EDT-2niveaux'!G70="LV","Langue vivante",IF('EDT-2niveaux'!G70="APC","APC",""))))))))))))))))))))))))))</f>
        <v/>
      </c>
      <c r="S66" s="148" t="str">
        <f t="shared" si="5"/>
        <v/>
      </c>
      <c r="T66" s="101">
        <f>'EDT-2niveaux'!H70</f>
        <v>0</v>
      </c>
      <c r="U66" s="14" t="str">
        <f>IF('EDT-2niveaux'!H70="O","FRANCAIS"&amp;CHAR(10)&amp;"Orthographe",IF('EDT-2niveaux'!H70="rec","RECREATION",IF('EDT-2niveaux'!H70="p","Pause méridienne",IF('EDT-2niveaux'!H70="G","FRANCAIS"&amp;CHAR(10)&amp;"Grammaire",IF('EDT-2niveaux'!H70="LC","FRANCAIS"&amp;CHAR(10)&amp;"Lect. et comp.de l'écrit",IF('EDT-2niveaux'!H70="M","MATHEMATIQUES",IF('EDT-2niveaux'!H70="CLA","FRANCAIS"&amp;CHAR(10)&amp;"Culture litt. et art.",IF('EDT-2niveaux'!H70="F","FRANCAIS",IF('EDT-2niveaux'!H70="E","FRANCAIS"&amp;CHAR(10)&amp;"Ecriture",IF('EDT-2niveaux'!H70="L","FRANCAIS"&amp;CHAR(10)&amp;"Lexique",IF('EDT-2niveaux'!H70="LO","FRANCAIS"&amp;CHAR(10)&amp;"Langage oral",IF('EDT-2niveaux'!H70="CM","MATHEMATIQUES"&amp;CHAR(10)&amp;"Calcul mental",IF('EDT-2niveaux'!H70="EG","MATHEMATIQUES"&amp;CHAR(10)&amp;"Espace et Géométrie",IF('EDT-2niveaux'!H70="NC","MATHEMATIQUES"&amp;CHAR(10)&amp;"Nombres et calculs",IF('EDT-2niveaux'!H70="GM","MATHEMATIQUES"&amp;CHAR(10)&amp;"Grand. et mes.",IF('EDT-2niveaux'!H70="S","Sciences et technologie",IF('EDT-2niveaux'!H70="H","Histoire",IF('EDT-2niveaux'!H70="Geo","Géographie",IF('EDT-2niveaux'!H70="EMC","Enseig. mor. et civ.",IF('EDT-2niveaux'!H70="EPS","Educ. phys. et sportive",IF('EDT-2niveaux'!H70="EM","Educ. musicale",IF('EDT-2niveaux'!H70="AP","Arts plastiques",IF('EDT-2niveaux'!H70="HDA","Hist. des arts",IF('EDT-2niveaux'!H70="QM","Questionner le monde",IF('EDT-2niveaux'!H70="LV","Langue vivante",IF('EDT-2niveaux'!H70="APC","APC",""))))))))))))))))))))))))))</f>
        <v/>
      </c>
      <c r="V66" s="14" t="str">
        <f t="shared" si="6"/>
        <v/>
      </c>
      <c r="W66" s="101">
        <f>'EDT-2niveaux'!I70</f>
        <v>0</v>
      </c>
      <c r="X66" s="14" t="str">
        <f>IF('EDT-2niveaux'!I70="O","FRANCAIS"&amp;CHAR(10)&amp;"Orthographe",IF('EDT-2niveaux'!I70="rec","RECREATION",IF('EDT-2niveaux'!I70="p","Pause méridienne",IF('EDT-2niveaux'!I70="G","FRANCAIS"&amp;CHAR(10)&amp;"Grammaire",IF('EDT-2niveaux'!I70="LC","FRANCAIS"&amp;CHAR(10)&amp;"Lect. et comp.de l'écrit",IF('EDT-2niveaux'!I70="M","MATHEMATIQUES",IF('EDT-2niveaux'!I70="CLA","FRANCAIS"&amp;CHAR(10)&amp;"Culture litt. et art.",IF('EDT-2niveaux'!I70="F","FRANCAIS",IF('EDT-2niveaux'!I70="E","FRANCAIS"&amp;CHAR(10)&amp;"Ecriture",IF('EDT-2niveaux'!I70="L","FRANCAIS"&amp;CHAR(10)&amp;"Lexique",IF('EDT-2niveaux'!I70="LO","FRANCAIS"&amp;CHAR(10)&amp;"Langage oral",IF('EDT-2niveaux'!I70="CM","MATHEMATIQUES"&amp;CHAR(10)&amp;"Calcul mental",IF('EDT-2niveaux'!I70="EG","MATHEMATIQUES"&amp;CHAR(10)&amp;"Espace et Géométrie",IF('EDT-2niveaux'!I70="NC","MATHEMATIQUES"&amp;CHAR(10)&amp;"Nombres et calculs",IF('EDT-2niveaux'!I70="GM","MATHEMATIQUES"&amp;CHAR(10)&amp;"Grand. et mes.",IF('EDT-2niveaux'!I70="S","Sciences et technologie",IF('EDT-2niveaux'!I70="H","Histoire",IF('EDT-2niveaux'!I70="Geo","Géographie",IF('EDT-2niveaux'!I70="EMC","Enseig. mor. et civ.",IF('EDT-2niveaux'!I70="EPS","Educ. phys. et sportive",IF('EDT-2niveaux'!I70="EM","Educ. musicale",IF('EDT-2niveaux'!I70="AP","Arts plastiques",IF('EDT-2niveaux'!I70="HDA","Hist. des arts",IF('EDT-2niveaux'!I70="QM","Questionner le monde",IF('EDT-2niveaux'!I70="LV","Langue vivante",IF('EDT-2niveaux'!I70="APC","APC",""))))))))))))))))))))))))))</f>
        <v/>
      </c>
      <c r="Y66" s="14" t="str">
        <f t="shared" si="7"/>
        <v/>
      </c>
      <c r="Z66" s="101">
        <f>'EDT-2niveaux'!J70</f>
        <v>0</v>
      </c>
      <c r="AA66" s="14" t="str">
        <f>IF('EDT-2niveaux'!J70="O","FRANCAIS"&amp;CHAR(10)&amp;"Orthographe",IF('EDT-2niveaux'!J70="rec","RECREATION",IF('EDT-2niveaux'!J70="p","Pause méridienne",IF('EDT-2niveaux'!J70="G","FRANCAIS"&amp;CHAR(10)&amp;"Grammaire",IF('EDT-2niveaux'!J70="LC","FRANCAIS"&amp;CHAR(10)&amp;"Lect. et comp.de l'écrit",IF('EDT-2niveaux'!J70="M","MATHEMATIQUES",IF('EDT-2niveaux'!J70="CLA","FRANCAIS"&amp;CHAR(10)&amp;"Culture littéraire et artistiqueCulture litt. et art.",IF('EDT-2niveaux'!J70="F","FRANCAIS",IF('EDT-2niveaux'!J70="E","FRANCAIS"&amp;CHAR(10)&amp;"Ecriture",IF('EDT-2niveaux'!J70="L","FRANCAIS"&amp;CHAR(10)&amp;"Lexique",IF('EDT-2niveaux'!J70="LO","FRANCAIS"&amp;CHAR(10)&amp;"Langage oral",IF('EDT-2niveaux'!J70="CM","MATHEMATIQUES"&amp;CHAR(10)&amp;"Calcul mental",IF('EDT-2niveaux'!J70="EG","MATHEMATIQUES"&amp;CHAR(10)&amp;"Espace et Géométrie",IF('EDT-2niveaux'!J70="NC","MATHEMATIQUES"&amp;CHAR(10)&amp;"Nombres et calculs",IF('EDT-2niveaux'!J70="GM","MATHEMATIQUES"&amp;CHAR(10)&amp;"Grand. et mes.",IF('EDT-2niveaux'!J70="S","Sciences et technologie",IF('EDT-2niveaux'!J70="H","Histoire",IF('EDT-2niveaux'!J70="Geo","Géographie",IF('EDT-2niveaux'!J70="EMC","Enseig. mor. et civ.",IF('EDT-2niveaux'!J70="EPS","Educ. phys. et sportive",IF('EDT-2niveaux'!J70="EM","Educ. musicale",IF('EDT-2niveaux'!J70="AP","Arts plastiques",IF('EDT-2niveaux'!J70="HDA","Hist. des arts",IF('EDT-2niveaux'!J70="QM","Questionner le monde",IF('EDT-2niveaux'!J70="LV","Langue vivante",IF('EDT-2niveaux'!J70="APC","APC",""))))))))))))))))))))))))))</f>
        <v/>
      </c>
      <c r="AB66" s="49" t="str">
        <f t="shared" si="8"/>
        <v/>
      </c>
      <c r="AC66" s="101">
        <f>'EDT-2niveaux'!K70</f>
        <v>0</v>
      </c>
      <c r="AD66" s="14" t="str">
        <f>IF('EDT-2niveaux'!K70="O","FRANCAIS"&amp;CHAR(10)&amp;"Orthographe",IF('EDT-2niveaux'!K70="rec","RECREATION",IF('EDT-2niveaux'!K70="p","Pause méridienne",IF('EDT-2niveaux'!K70="G","FRANCAIS"&amp;CHAR(10)&amp;"Grammaire",IF('EDT-2niveaux'!K70="LC","FRANCAIS"&amp;CHAR(10)&amp;"Lect. et comp.de l'écrit",IF('EDT-2niveaux'!K70="M","MATHEMATIQUES",IF('EDT-2niveaux'!K70="CLA","FRANCAIS"&amp;CHAR(10)&amp;"Culture litt. et art.",IF('EDT-2niveaux'!K70="F","FRANCAIS",IF('EDT-2niveaux'!K70="E","FRANCAIS"&amp;CHAR(10)&amp;"Ecriture",IF('EDT-2niveaux'!K70="L","FRANCAIS"&amp;CHAR(10)&amp;"Lexique",IF('EDT-2niveaux'!K70="LO","FRANCAIS"&amp;CHAR(10)&amp;"Langage oral",IF('EDT-2niveaux'!K70="CM","MATHEMATIQUES"&amp;CHAR(10)&amp;"Calcul mental",IF('EDT-2niveaux'!K70="EG","MATHEMATIQUES"&amp;CHAR(10)&amp;"Espace et Géométrie",IF('EDT-2niveaux'!K70="NC","MATHEMATIQUES"&amp;CHAR(10)&amp;"Nombres et calculs",IF('EDT-2niveaux'!K70="GM","MATHEMATIQUES"&amp;CHAR(10)&amp;"Grand. et mes.",IF('EDT-2niveaux'!K70="S","Sciences et technologie",IF('EDT-2niveaux'!K70="H","Histoire",IF('EDT-2niveaux'!K70="Geo","Géographie",IF('EDT-2niveaux'!K70="EMC","Enseig. mor. et civ.",IF('EDT-2niveaux'!K70="EPS","Educ. phys. et sportive",IF('EDT-2niveaux'!K70="EM","Educ. musicale",IF('EDT-2niveaux'!K70="AP","Arts plastiques",IF('EDT-2niveaux'!K70="HDA","Hist. des arts",IF('EDT-2niveaux'!K70="QM","Questionner le monde",IF('EDT-2niveaux'!K70="LV","Langue vivante",IF('EDT-2niveaux'!K70="APC","APC",""))))))))))))))))))))))))))</f>
        <v/>
      </c>
      <c r="AE66" s="49" t="str">
        <f t="shared" si="9"/>
        <v/>
      </c>
    </row>
    <row r="67" spans="1:31" x14ac:dyDescent="0.3">
      <c r="A67" s="4" t="e">
        <f>IF('POUR COMMENCER'!$E$14&gt;=A66,A66+'POUR COMMENCER'!$H$29,"")</f>
        <v>#VALUE!</v>
      </c>
      <c r="B67" s="101">
        <f>'EDT-2niveaux'!B71</f>
        <v>0</v>
      </c>
      <c r="C67" s="14" t="str">
        <f>IF('EDT-2niveaux'!B71="O","FRANCAIS"&amp;CHAR(10)&amp;"Orthographe",IF('EDT-2niveaux'!B71="rec","RECREATION",IF('EDT-2niveaux'!B71="p","Pause méridienne",IF('EDT-2niveaux'!B71="G","FRANCAIS"&amp;CHAR(10)&amp;"Grammaire",IF('EDT-2niveaux'!B71="LC","FRANCAIS"&amp;CHAR(10)&amp;"Lect. et comp.de l'écrit",IF('EDT-2niveaux'!B71="M","MATHEMATIQUES",IF('EDT-2niveaux'!B71="CLA","FRANCAIS"&amp;CHAR(10)&amp;"Culture litt. et art.",IF('EDT-2niveaux'!B71="F","FRANCAIS",IF('EDT-2niveaux'!B71="E","FRANCAIS"&amp;CHAR(10)&amp;"Ecriture",IF('EDT-2niveaux'!B71="L","FRANCAIS"&amp;CHAR(10)&amp;"Lexique",IF('EDT-2niveaux'!B71="LO","FRANCAIS"&amp;CHAR(10)&amp;"Langage oral",IF('EDT-2niveaux'!B71="CM","MATHEMATIQUES"&amp;CHAR(10)&amp;"Calcul mental",IF('EDT-2niveaux'!B71="EG","MATHEMATIQUES"&amp;CHAR(10)&amp;"Espace et Géométrie",IF('EDT-2niveaux'!B71="NC","MATHEMATIQUES"&amp;CHAR(10)&amp;"Nombres et calculs",IF('EDT-2niveaux'!B71="GM","MATHEMATIQUES"&amp;CHAR(10)&amp;"Grand. et mes.",IF('EDT-2niveaux'!B71="S","Sciences et technologie",IF('EDT-2niveaux'!B71="H","Histoire",IF('EDT-2niveaux'!B71="Geo","Géographie",IF('EDT-2niveaux'!B71="EMC","Enseig. mor. et civ.",IF('EDT-2niveaux'!B71="EPS","Educ. phys. et sportive",IF('EDT-2niveaux'!B71="EM","Educ. musicale",IF('EDT-2niveaux'!B71="AP","Arts plastiques",IF('EDT-2niveaux'!B71="HDA","Hist. des arts",IF('EDT-2niveaux'!B71="QM","Questionner le monde",IF('EDT-2niveaux'!B71="LV","Langue vivante",IF('EDT-2niveaux'!B71="APC","APC",""))))))))))))))))))))))))))</f>
        <v/>
      </c>
      <c r="D67" s="14" t="str">
        <f t="shared" si="0"/>
        <v/>
      </c>
      <c r="E67" s="101">
        <f>'EDT-2niveaux'!C71</f>
        <v>0</v>
      </c>
      <c r="F67" s="14" t="str">
        <f>IF('EDT-2niveaux'!C71="O","FRANCAIS"&amp;CHAR(10)&amp;"Orthographe",IF('EDT-2niveaux'!C71="rec","RECREATION",IF('EDT-2niveaux'!C71="p","Pause méridienne",IF('EDT-2niveaux'!C71="G","FRANCAIS"&amp;CHAR(10)&amp;"Grammaire",IF('EDT-2niveaux'!C71="LC","FRANCAIS"&amp;CHAR(10)&amp;"Lect. et comp.de l'écrit",IF('EDT-2niveaux'!C71="M","MATHEMATIQUES",IF('EDT-2niveaux'!C71="CLA","FRANCAIS"&amp;CHAR(10)&amp;"Culture littéraire et artistiqueCulture litt. et art.",IF('EDT-2niveaux'!C71="F","FRANCAIS",IF('EDT-2niveaux'!C71="E","FRANCAIS"&amp;CHAR(10)&amp;"Ecriture",IF('EDT-2niveaux'!C71="L","FRANCAIS"&amp;CHAR(10)&amp;"Lexique",IF('EDT-2niveaux'!C71="LO","FRANCAIS"&amp;CHAR(10)&amp;"Langage oral",IF('EDT-2niveaux'!C71="CM","MATHEMATIQUES"&amp;CHAR(10)&amp;"Calcul mental",IF('EDT-2niveaux'!C71="EG","MATHEMATIQUES"&amp;CHAR(10)&amp;"Espace et Géométrie",IF('EDT-2niveaux'!C71="NC","MATHEMATIQUES"&amp;CHAR(10)&amp;"Nombres et calculs",IF('EDT-2niveaux'!C71="GM","MATHEMATIQUES"&amp;CHAR(10)&amp;"Grand. et mes.",IF('EDT-2niveaux'!C71="S","Sciences et technologie",IF('EDT-2niveaux'!C71="H","Histoire",IF('EDT-2niveaux'!C71="Geo","Géographie",IF('EDT-2niveaux'!C71="EMC","Enseig. mor. et civ.",IF('EDT-2niveaux'!C71="EPS","Educ. phys. et sportive",IF('EDT-2niveaux'!C71="EM","Educ. musicale",IF('EDT-2niveaux'!C71="AP","Arts plastiques",IF('EDT-2niveaux'!C71="HDA","Hist. des arts",IF('EDT-2niveaux'!C71="QM","Questionner le monde",IF('EDT-2niveaux'!C71="LV","Langue vivante",IF('EDT-2niveaux'!C71="APC","APC",""))))))))))))))))))))))))))</f>
        <v/>
      </c>
      <c r="G67" s="14" t="str">
        <f t="shared" si="1"/>
        <v/>
      </c>
      <c r="H67" s="101">
        <f>'EDT-2niveaux'!D71</f>
        <v>0</v>
      </c>
      <c r="I67" s="14" t="str">
        <f>IF('EDT-2niveaux'!D71="O","FRANCAIS"&amp;CHAR(10)&amp;"Orthographe",IF('EDT-2niveaux'!D71="rec","RECREATION",IF('EDT-2niveaux'!D71="p","Pause méridienne",IF('EDT-2niveaux'!D71="G","FRANCAIS"&amp;CHAR(10)&amp;"Grammaire",IF('EDT-2niveaux'!D71="LC","FRANCAIS"&amp;CHAR(10)&amp;"Lect. et comp.de l'écrit",IF('EDT-2niveaux'!D71="M","MATHEMATIQUES",IF('EDT-2niveaux'!D71="CLA","FRANCAIS"&amp;CHAR(10)&amp;"Culture litt. et art.",IF('EDT-2niveaux'!D71="F","FRANCAIS",IF('EDT-2niveaux'!D71="E","FRANCAIS"&amp;CHAR(10)&amp;"Ecriture",IF('EDT-2niveaux'!D71="L","FRANCAIS"&amp;CHAR(10)&amp;"Lexique",IF('EDT-2niveaux'!D71="LO","FRANCAIS"&amp;CHAR(10)&amp;"Langage oral",IF('EDT-2niveaux'!D71="CM","MATHEMATIQUES"&amp;CHAR(10)&amp;"Calcul mental",IF('EDT-2niveaux'!D71="EG","MATHEMATIQUES"&amp;CHAR(10)&amp;"Espace et Géométrie",IF('EDT-2niveaux'!D71="NC","MATHEMATIQUES"&amp;CHAR(10)&amp;"Nombres et calculs",IF('EDT-2niveaux'!D71="GM","MATHEMATIQUES"&amp;CHAR(10)&amp;"Grand. et mes.",IF('EDT-2niveaux'!D71="S","Sciences et technologie",IF('EDT-2niveaux'!D71="H","Histoire",IF('EDT-2niveaux'!D71="Geo","Géographie",IF('EDT-2niveaux'!D71="EMC","Enseig. mor. et civ.",IF('EDT-2niveaux'!D71="EPS","Educ. phys. et sportive",IF('EDT-2niveaux'!D71="EM","Educ. musicale",IF('EDT-2niveaux'!D71="AP","Arts plastiques",IF('EDT-2niveaux'!D71="HDA","Hist. des arts",IF('EDT-2niveaux'!D71="QM","Questionner le monde",IF('EDT-2niveaux'!D71="LV","Langue vivante",IF('EDT-2niveaux'!D71="APC","APC",""))))))))))))))))))))))))))</f>
        <v/>
      </c>
      <c r="J67" s="14" t="str">
        <f t="shared" si="2"/>
        <v/>
      </c>
      <c r="K67" s="101">
        <f>'EDT-2niveaux'!E71</f>
        <v>0</v>
      </c>
      <c r="L67" s="14" t="str">
        <f>IF('EDT-2niveaux'!E71="O","FRANCAIS"&amp;CHAR(10)&amp;"Orthographe",IF('EDT-2niveaux'!E71="rec","RECREATION",IF('EDT-2niveaux'!E71="p","Pause méridienne",IF('EDT-2niveaux'!E71="G","FRANCAIS"&amp;CHAR(10)&amp;"Grammaire",IF('EDT-2niveaux'!E71="LC","FRANCAIS"&amp;CHAR(10)&amp;"Lect. et comp.de l'écrit",IF('EDT-2niveaux'!E71="M","MATHEMATIQUES",IF('EDT-2niveaux'!E71="CLA","FRANCAIS"&amp;CHAR(10)&amp;"Culture litt. et art.",IF('EDT-2niveaux'!E71="F","FRANCAIS",IF('EDT-2niveaux'!E71="E","FRANCAIS"&amp;CHAR(10)&amp;"Ecriture",IF('EDT-2niveaux'!E71="L","FRANCAIS"&amp;CHAR(10)&amp;"Lexique",IF('EDT-2niveaux'!E71="LO","FRANCAIS"&amp;CHAR(10)&amp;"Langage oral",IF('EDT-2niveaux'!E71="CM","MATHEMATIQUES"&amp;CHAR(10)&amp;"Calcul mental",IF('EDT-2niveaux'!E71="EG","MATHEMATIQUES"&amp;CHAR(10)&amp;"Espace et Géométrie",IF('EDT-2niveaux'!E71="NC","MATHEMATIQUES"&amp;CHAR(10)&amp;"Nombres et calculs",IF('EDT-2niveaux'!E71="GM","MATHEMATIQUES"&amp;CHAR(10)&amp;"Grand. et mes.",IF('EDT-2niveaux'!E71="S","Sciences et technologie",IF('EDT-2niveaux'!E71="H","Histoire",IF('EDT-2niveaux'!E71="Geo","Géographie",IF('EDT-2niveaux'!E71="EMC","Enseig. mor. et civ.",IF('EDT-2niveaux'!E71="EPS","Educ. phys. et sportive",IF('EDT-2niveaux'!E71="EM","Educ. musicale",IF('EDT-2niveaux'!E71="AP","Arts plastiques",IF('EDT-2niveaux'!E71="HDA","Hist. des arts",IF('EDT-2niveaux'!E71="QM","Questionner le monde",IF('EDT-2niveaux'!E71="LV","Langue vivante",IF('EDT-2niveaux'!E71="APC","APC",""))))))))))))))))))))))))))</f>
        <v/>
      </c>
      <c r="M67" s="14" t="str">
        <f t="shared" si="3"/>
        <v/>
      </c>
      <c r="N67" s="101">
        <f>'EDT-2niveaux'!F71</f>
        <v>0</v>
      </c>
      <c r="O67" s="14" t="str">
        <f>IF('EDT-2niveaux'!F71="O","FRANCAIS"&amp;CHAR(10)&amp;"Orthographe",IF('EDT-2niveaux'!F71="rec","RECREATION",IF('EDT-2niveaux'!F71="p","Pause méridienne",IF('EDT-2niveaux'!F71="G","FRANCAIS"&amp;CHAR(10)&amp;"Grammaire",IF('EDT-2niveaux'!F71="LC","FRANCAIS"&amp;CHAR(10)&amp;"Lect. et comp.de l'écrit",IF('EDT-2niveaux'!F71="M","MATHEMATIQUES",IF('EDT-2niveaux'!F71="CLA","FRANCAIS"&amp;CHAR(10)&amp;"Culture litt. et art.",IF('EDT-2niveaux'!F71="F","FRANCAIS",IF('EDT-2niveaux'!F71="E","FRANCAIS"&amp;CHAR(10)&amp;"Ecriture",IF('EDT-2niveaux'!F71="L","FRANCAIS"&amp;CHAR(10)&amp;"Lexique",IF('EDT-2niveaux'!F71="LO","FRANCAIS"&amp;CHAR(10)&amp;"Langage oral",IF('EDT-2niveaux'!F71="CM","MATHEMATIQUES"&amp;CHAR(10)&amp;"Calcul mental",IF('EDT-2niveaux'!F71="EG","MATHEMATIQUES"&amp;CHAR(10)&amp;"Espace et Géométrie",IF('EDT-2niveaux'!F71="NC","MATHEMATIQUES"&amp;CHAR(10)&amp;"Nombres et calculs",IF('EDT-2niveaux'!F71="GM","MATHEMATIQUES"&amp;CHAR(10)&amp;"Grand. et mes.",IF('EDT-2niveaux'!F71="S","Sciences et technologie",IF('EDT-2niveaux'!F71="H","Histoire",IF('EDT-2niveaux'!F71="Geo","Géographie",IF('EDT-2niveaux'!F71="EMC","Enseig. mor. et civ.",IF('EDT-2niveaux'!F71="EPS","Educ. phys. et sportive",IF('EDT-2niveaux'!F71="EM","Educ. musicale",IF('EDT-2niveaux'!F71="AP","Arts plastiques",IF('EDT-2niveaux'!F71="HDA","Hist. des arts",IF('EDT-2niveaux'!F71="QM","Questionner le monde",IF('EDT-2niveaux'!F71="LV","Langue vivante",IF('EDT-2niveaux'!F71="APC","APC",""))))))))))))))))))))))))))</f>
        <v/>
      </c>
      <c r="P67" s="14" t="str">
        <f t="shared" si="4"/>
        <v/>
      </c>
      <c r="Q67" s="101">
        <f>'EDT-2niveaux'!G71</f>
        <v>0</v>
      </c>
      <c r="R67" s="14" t="str">
        <f>IF('EDT-2niveaux'!G71="O","FRANCAIS"&amp;CHAR(10)&amp;"Orthographe",IF('EDT-2niveaux'!G71="rec","RECREATION",IF('EDT-2niveaux'!G71="p","Pause méridienne",IF('EDT-2niveaux'!G71="G","FRANCAIS"&amp;CHAR(10)&amp;"Grammaire",IF('EDT-2niveaux'!G71="LC","FRANCAIS"&amp;CHAR(10)&amp;"Lect. et comp.de l'écrit",IF('EDT-2niveaux'!G71="M","MATHEMATIQUES",IF('EDT-2niveaux'!G71="CLA","FRANCAIS"&amp;CHAR(10)&amp;"Culture litt. et art.",IF('EDT-2niveaux'!G71="F","FRANCAIS",IF('EDT-2niveaux'!G71="E","FRANCAIS"&amp;CHAR(10)&amp;"Ecriture",IF('EDT-2niveaux'!G71="L","FRANCAIS"&amp;CHAR(10)&amp;"Lexique",IF('EDT-2niveaux'!G71="LO","FRANCAIS"&amp;CHAR(10)&amp;"Langage oral",IF('EDT-2niveaux'!G71="CM","MATHEMATIQUES"&amp;CHAR(10)&amp;"Calcul mental",IF('EDT-2niveaux'!G71="EG","MATHEMATIQUES"&amp;CHAR(10)&amp;"Espace et Géométrie",IF('EDT-2niveaux'!G71="NC","MATHEMATIQUES"&amp;CHAR(10)&amp;"Nombres et calculs",IF('EDT-2niveaux'!G71="GM","MATHEMATIQUES"&amp;CHAR(10)&amp;"Grand. et mes.",IF('EDT-2niveaux'!G71="S","Sciences et technologie",IF('EDT-2niveaux'!G71="H","Histoire",IF('EDT-2niveaux'!G71="Geo","Géographie",IF('EDT-2niveaux'!G71="EMC","Enseig. mor. et civ.",IF('EDT-2niveaux'!G71="EPS","Educ. phys. et sportive",IF('EDT-2niveaux'!G71="EM","Educ. musicale",IF('EDT-2niveaux'!G71="AP","Arts plastiques",IF('EDT-2niveaux'!G71="HDA","Hist. des arts",IF('EDT-2niveaux'!G71="QM","Questionner le monde",IF('EDT-2niveaux'!G71="LV","Langue vivante",IF('EDT-2niveaux'!G71="APC","APC",""))))))))))))))))))))))))))</f>
        <v/>
      </c>
      <c r="S67" s="148" t="str">
        <f t="shared" si="5"/>
        <v/>
      </c>
      <c r="T67" s="101">
        <f>'EDT-2niveaux'!H71</f>
        <v>0</v>
      </c>
      <c r="U67" s="14" t="str">
        <f>IF('EDT-2niveaux'!H71="O","FRANCAIS"&amp;CHAR(10)&amp;"Orthographe",IF('EDT-2niveaux'!H71="rec","RECREATION",IF('EDT-2niveaux'!H71="p","Pause méridienne",IF('EDT-2niveaux'!H71="G","FRANCAIS"&amp;CHAR(10)&amp;"Grammaire",IF('EDT-2niveaux'!H71="LC","FRANCAIS"&amp;CHAR(10)&amp;"Lect. et comp.de l'écrit",IF('EDT-2niveaux'!H71="M","MATHEMATIQUES",IF('EDT-2niveaux'!H71="CLA","FRANCAIS"&amp;CHAR(10)&amp;"Culture litt. et art.",IF('EDT-2niveaux'!H71="F","FRANCAIS",IF('EDT-2niveaux'!H71="E","FRANCAIS"&amp;CHAR(10)&amp;"Ecriture",IF('EDT-2niveaux'!H71="L","FRANCAIS"&amp;CHAR(10)&amp;"Lexique",IF('EDT-2niveaux'!H71="LO","FRANCAIS"&amp;CHAR(10)&amp;"Langage oral",IF('EDT-2niveaux'!H71="CM","MATHEMATIQUES"&amp;CHAR(10)&amp;"Calcul mental",IF('EDT-2niveaux'!H71="EG","MATHEMATIQUES"&amp;CHAR(10)&amp;"Espace et Géométrie",IF('EDT-2niveaux'!H71="NC","MATHEMATIQUES"&amp;CHAR(10)&amp;"Nombres et calculs",IF('EDT-2niveaux'!H71="GM","MATHEMATIQUES"&amp;CHAR(10)&amp;"Grand. et mes.",IF('EDT-2niveaux'!H71="S","Sciences et technologie",IF('EDT-2niveaux'!H71="H","Histoire",IF('EDT-2niveaux'!H71="Geo","Géographie",IF('EDT-2niveaux'!H71="EMC","Enseig. mor. et civ.",IF('EDT-2niveaux'!H71="EPS","Educ. phys. et sportive",IF('EDT-2niveaux'!H71="EM","Educ. musicale",IF('EDT-2niveaux'!H71="AP","Arts plastiques",IF('EDT-2niveaux'!H71="HDA","Hist. des arts",IF('EDT-2niveaux'!H71="QM","Questionner le monde",IF('EDT-2niveaux'!H71="LV","Langue vivante",IF('EDT-2niveaux'!H71="APC","APC",""))))))))))))))))))))))))))</f>
        <v/>
      </c>
      <c r="V67" s="14" t="str">
        <f t="shared" si="6"/>
        <v/>
      </c>
      <c r="W67" s="101">
        <f>'EDT-2niveaux'!I71</f>
        <v>0</v>
      </c>
      <c r="X67" s="14" t="str">
        <f>IF('EDT-2niveaux'!I71="O","FRANCAIS"&amp;CHAR(10)&amp;"Orthographe",IF('EDT-2niveaux'!I71="rec","RECREATION",IF('EDT-2niveaux'!I71="p","Pause méridienne",IF('EDT-2niveaux'!I71="G","FRANCAIS"&amp;CHAR(10)&amp;"Grammaire",IF('EDT-2niveaux'!I71="LC","FRANCAIS"&amp;CHAR(10)&amp;"Lect. et comp.de l'écrit",IF('EDT-2niveaux'!I71="M","MATHEMATIQUES",IF('EDT-2niveaux'!I71="CLA","FRANCAIS"&amp;CHAR(10)&amp;"Culture litt. et art.",IF('EDT-2niveaux'!I71="F","FRANCAIS",IF('EDT-2niveaux'!I71="E","FRANCAIS"&amp;CHAR(10)&amp;"Ecriture",IF('EDT-2niveaux'!I71="L","FRANCAIS"&amp;CHAR(10)&amp;"Lexique",IF('EDT-2niveaux'!I71="LO","FRANCAIS"&amp;CHAR(10)&amp;"Langage oral",IF('EDT-2niveaux'!I71="CM","MATHEMATIQUES"&amp;CHAR(10)&amp;"Calcul mental",IF('EDT-2niveaux'!I71="EG","MATHEMATIQUES"&amp;CHAR(10)&amp;"Espace et Géométrie",IF('EDT-2niveaux'!I71="NC","MATHEMATIQUES"&amp;CHAR(10)&amp;"Nombres et calculs",IF('EDT-2niveaux'!I71="GM","MATHEMATIQUES"&amp;CHAR(10)&amp;"Grand. et mes.",IF('EDT-2niveaux'!I71="S","Sciences et technologie",IF('EDT-2niveaux'!I71="H","Histoire",IF('EDT-2niveaux'!I71="Geo","Géographie",IF('EDT-2niveaux'!I71="EMC","Enseig. mor. et civ.",IF('EDT-2niveaux'!I71="EPS","Educ. phys. et sportive",IF('EDT-2niveaux'!I71="EM","Educ. musicale",IF('EDT-2niveaux'!I71="AP","Arts plastiques",IF('EDT-2niveaux'!I71="HDA","Hist. des arts",IF('EDT-2niveaux'!I71="QM","Questionner le monde",IF('EDT-2niveaux'!I71="LV","Langue vivante",IF('EDT-2niveaux'!I71="APC","APC",""))))))))))))))))))))))))))</f>
        <v/>
      </c>
      <c r="Y67" s="14" t="str">
        <f t="shared" si="7"/>
        <v/>
      </c>
      <c r="Z67" s="101">
        <f>'EDT-2niveaux'!J71</f>
        <v>0</v>
      </c>
      <c r="AA67" s="14" t="str">
        <f>IF('EDT-2niveaux'!J71="O","FRANCAIS"&amp;CHAR(10)&amp;"Orthographe",IF('EDT-2niveaux'!J71="rec","RECREATION",IF('EDT-2niveaux'!J71="p","Pause méridienne",IF('EDT-2niveaux'!J71="G","FRANCAIS"&amp;CHAR(10)&amp;"Grammaire",IF('EDT-2niveaux'!J71="LC","FRANCAIS"&amp;CHAR(10)&amp;"Lect. et comp.de l'écrit",IF('EDT-2niveaux'!J71="M","MATHEMATIQUES",IF('EDT-2niveaux'!J71="CLA","FRANCAIS"&amp;CHAR(10)&amp;"Culture littéraire et artistiqueCulture litt. et art.",IF('EDT-2niveaux'!J71="F","FRANCAIS",IF('EDT-2niveaux'!J71="E","FRANCAIS"&amp;CHAR(10)&amp;"Ecriture",IF('EDT-2niveaux'!J71="L","FRANCAIS"&amp;CHAR(10)&amp;"Lexique",IF('EDT-2niveaux'!J71="LO","FRANCAIS"&amp;CHAR(10)&amp;"Langage oral",IF('EDT-2niveaux'!J71="CM","MATHEMATIQUES"&amp;CHAR(10)&amp;"Calcul mental",IF('EDT-2niveaux'!J71="EG","MATHEMATIQUES"&amp;CHAR(10)&amp;"Espace et Géométrie",IF('EDT-2niveaux'!J71="NC","MATHEMATIQUES"&amp;CHAR(10)&amp;"Nombres et calculs",IF('EDT-2niveaux'!J71="GM","MATHEMATIQUES"&amp;CHAR(10)&amp;"Grand. et mes.",IF('EDT-2niveaux'!J71="S","Sciences et technologie",IF('EDT-2niveaux'!J71="H","Histoire",IF('EDT-2niveaux'!J71="Geo","Géographie",IF('EDT-2niveaux'!J71="EMC","Enseig. mor. et civ.",IF('EDT-2niveaux'!J71="EPS","Educ. phys. et sportive",IF('EDT-2niveaux'!J71="EM","Educ. musicale",IF('EDT-2niveaux'!J71="AP","Arts plastiques",IF('EDT-2niveaux'!J71="HDA","Hist. des arts",IF('EDT-2niveaux'!J71="QM","Questionner le monde",IF('EDT-2niveaux'!J71="LV","Langue vivante",IF('EDT-2niveaux'!J71="APC","APC",""))))))))))))))))))))))))))</f>
        <v/>
      </c>
      <c r="AB67" s="49" t="str">
        <f t="shared" si="8"/>
        <v/>
      </c>
      <c r="AC67" s="101">
        <f>'EDT-2niveaux'!K71</f>
        <v>0</v>
      </c>
      <c r="AD67" s="14" t="str">
        <f>IF('EDT-2niveaux'!K71="O","FRANCAIS"&amp;CHAR(10)&amp;"Orthographe",IF('EDT-2niveaux'!K71="rec","RECREATION",IF('EDT-2niveaux'!K71="p","Pause méridienne",IF('EDT-2niveaux'!K71="G","FRANCAIS"&amp;CHAR(10)&amp;"Grammaire",IF('EDT-2niveaux'!K71="LC","FRANCAIS"&amp;CHAR(10)&amp;"Lect. et comp.de l'écrit",IF('EDT-2niveaux'!K71="M","MATHEMATIQUES",IF('EDT-2niveaux'!K71="CLA","FRANCAIS"&amp;CHAR(10)&amp;"Culture litt. et art.",IF('EDT-2niveaux'!K71="F","FRANCAIS",IF('EDT-2niveaux'!K71="E","FRANCAIS"&amp;CHAR(10)&amp;"Ecriture",IF('EDT-2niveaux'!K71="L","FRANCAIS"&amp;CHAR(10)&amp;"Lexique",IF('EDT-2niveaux'!K71="LO","FRANCAIS"&amp;CHAR(10)&amp;"Langage oral",IF('EDT-2niveaux'!K71="CM","MATHEMATIQUES"&amp;CHAR(10)&amp;"Calcul mental",IF('EDT-2niveaux'!K71="EG","MATHEMATIQUES"&amp;CHAR(10)&amp;"Espace et Géométrie",IF('EDT-2niveaux'!K71="NC","MATHEMATIQUES"&amp;CHAR(10)&amp;"Nombres et calculs",IF('EDT-2niveaux'!K71="GM","MATHEMATIQUES"&amp;CHAR(10)&amp;"Grand. et mes.",IF('EDT-2niveaux'!K71="S","Sciences et technologie",IF('EDT-2niveaux'!K71="H","Histoire",IF('EDT-2niveaux'!K71="Geo","Géographie",IF('EDT-2niveaux'!K71="EMC","Enseig. mor. et civ.",IF('EDT-2niveaux'!K71="EPS","Educ. phys. et sportive",IF('EDT-2niveaux'!K71="EM","Educ. musicale",IF('EDT-2niveaux'!K71="AP","Arts plastiques",IF('EDT-2niveaux'!K71="HDA","Hist. des arts",IF('EDT-2niveaux'!K71="QM","Questionner le monde",IF('EDT-2niveaux'!K71="LV","Langue vivante",IF('EDT-2niveaux'!K71="APC","APC",""))))))))))))))))))))))))))</f>
        <v/>
      </c>
      <c r="AE67" s="49" t="str">
        <f t="shared" si="9"/>
        <v/>
      </c>
    </row>
    <row r="68" spans="1:31" x14ac:dyDescent="0.3">
      <c r="A68" s="4" t="e">
        <f>IF('POUR COMMENCER'!$E$14&gt;=A67,A67+'POUR COMMENCER'!$H$29,"")</f>
        <v>#VALUE!</v>
      </c>
      <c r="B68" s="101">
        <f>'EDT-2niveaux'!B72</f>
        <v>0</v>
      </c>
      <c r="C68" s="14" t="str">
        <f>IF('EDT-2niveaux'!B72="O","FRANCAIS"&amp;CHAR(10)&amp;"Orthographe",IF('EDT-2niveaux'!B72="rec","RECREATION",IF('EDT-2niveaux'!B72="p","Pause méridienne",IF('EDT-2niveaux'!B72="G","FRANCAIS"&amp;CHAR(10)&amp;"Grammaire",IF('EDT-2niveaux'!B72="LC","FRANCAIS"&amp;CHAR(10)&amp;"Lect. et comp.de l'écrit",IF('EDT-2niveaux'!B72="M","MATHEMATIQUES",IF('EDT-2niveaux'!B72="CLA","FRANCAIS"&amp;CHAR(10)&amp;"Culture litt. et art.",IF('EDT-2niveaux'!B72="F","FRANCAIS",IF('EDT-2niveaux'!B72="E","FRANCAIS"&amp;CHAR(10)&amp;"Ecriture",IF('EDT-2niveaux'!B72="L","FRANCAIS"&amp;CHAR(10)&amp;"Lexique",IF('EDT-2niveaux'!B72="LO","FRANCAIS"&amp;CHAR(10)&amp;"Langage oral",IF('EDT-2niveaux'!B72="CM","MATHEMATIQUES"&amp;CHAR(10)&amp;"Calcul mental",IF('EDT-2niveaux'!B72="EG","MATHEMATIQUES"&amp;CHAR(10)&amp;"Espace et Géométrie",IF('EDT-2niveaux'!B72="NC","MATHEMATIQUES"&amp;CHAR(10)&amp;"Nombres et calculs",IF('EDT-2niveaux'!B72="GM","MATHEMATIQUES"&amp;CHAR(10)&amp;"Grand. et mes.",IF('EDT-2niveaux'!B72="S","Sciences et technologie",IF('EDT-2niveaux'!B72="H","Histoire",IF('EDT-2niveaux'!B72="Geo","Géographie",IF('EDT-2niveaux'!B72="EMC","Enseig. mor. et civ.",IF('EDT-2niveaux'!B72="EPS","Educ. phys. et sportive",IF('EDT-2niveaux'!B72="EM","Educ. musicale",IF('EDT-2niveaux'!B72="AP","Arts plastiques",IF('EDT-2niveaux'!B72="HDA","Hist. des arts",IF('EDT-2niveaux'!B72="QM","Questionner le monde",IF('EDT-2niveaux'!B72="LV","Langue vivante",IF('EDT-2niveaux'!B72="APC","APC",""))))))))))))))))))))))))))</f>
        <v/>
      </c>
      <c r="D68" s="14" t="str">
        <f t="shared" si="0"/>
        <v/>
      </c>
      <c r="E68" s="101">
        <f>'EDT-2niveaux'!C72</f>
        <v>0</v>
      </c>
      <c r="F68" s="14" t="str">
        <f>IF('EDT-2niveaux'!C72="O","FRANCAIS"&amp;CHAR(10)&amp;"Orthographe",IF('EDT-2niveaux'!C72="rec","RECREATION",IF('EDT-2niveaux'!C72="p","Pause méridienne",IF('EDT-2niveaux'!C72="G","FRANCAIS"&amp;CHAR(10)&amp;"Grammaire",IF('EDT-2niveaux'!C72="LC","FRANCAIS"&amp;CHAR(10)&amp;"Lect. et comp.de l'écrit",IF('EDT-2niveaux'!C72="M","MATHEMATIQUES",IF('EDT-2niveaux'!C72="CLA","FRANCAIS"&amp;CHAR(10)&amp;"Culture littéraire et artistiqueCulture litt. et art.",IF('EDT-2niveaux'!C72="F","FRANCAIS",IF('EDT-2niveaux'!C72="E","FRANCAIS"&amp;CHAR(10)&amp;"Ecriture",IF('EDT-2niveaux'!C72="L","FRANCAIS"&amp;CHAR(10)&amp;"Lexique",IF('EDT-2niveaux'!C72="LO","FRANCAIS"&amp;CHAR(10)&amp;"Langage oral",IF('EDT-2niveaux'!C72="CM","MATHEMATIQUES"&amp;CHAR(10)&amp;"Calcul mental",IF('EDT-2niveaux'!C72="EG","MATHEMATIQUES"&amp;CHAR(10)&amp;"Espace et Géométrie",IF('EDT-2niveaux'!C72="NC","MATHEMATIQUES"&amp;CHAR(10)&amp;"Nombres et calculs",IF('EDT-2niveaux'!C72="GM","MATHEMATIQUES"&amp;CHAR(10)&amp;"Grand. et mes.",IF('EDT-2niveaux'!C72="S","Sciences et technologie",IF('EDT-2niveaux'!C72="H","Histoire",IF('EDT-2niveaux'!C72="Geo","Géographie",IF('EDT-2niveaux'!C72="EMC","Enseig. mor. et civ.",IF('EDT-2niveaux'!C72="EPS","Educ. phys. et sportive",IF('EDT-2niveaux'!C72="EM","Educ. musicale",IF('EDT-2niveaux'!C72="AP","Arts plastiques",IF('EDT-2niveaux'!C72="HDA","Hist. des arts",IF('EDT-2niveaux'!C72="QM","Questionner le monde",IF('EDT-2niveaux'!C72="LV","Langue vivante",IF('EDT-2niveaux'!C72="APC","APC",""))))))))))))))))))))))))))</f>
        <v/>
      </c>
      <c r="G68" s="14" t="str">
        <f t="shared" si="1"/>
        <v/>
      </c>
      <c r="H68" s="101">
        <f>'EDT-2niveaux'!D72</f>
        <v>0</v>
      </c>
      <c r="I68" s="14" t="str">
        <f>IF('EDT-2niveaux'!D72="O","FRANCAIS"&amp;CHAR(10)&amp;"Orthographe",IF('EDT-2niveaux'!D72="rec","RECREATION",IF('EDT-2niveaux'!D72="p","Pause méridienne",IF('EDT-2niveaux'!D72="G","FRANCAIS"&amp;CHAR(10)&amp;"Grammaire",IF('EDT-2niveaux'!D72="LC","FRANCAIS"&amp;CHAR(10)&amp;"Lect. et comp.de l'écrit",IF('EDT-2niveaux'!D72="M","MATHEMATIQUES",IF('EDT-2niveaux'!D72="CLA","FRANCAIS"&amp;CHAR(10)&amp;"Culture litt. et art.",IF('EDT-2niveaux'!D72="F","FRANCAIS",IF('EDT-2niveaux'!D72="E","FRANCAIS"&amp;CHAR(10)&amp;"Ecriture",IF('EDT-2niveaux'!D72="L","FRANCAIS"&amp;CHAR(10)&amp;"Lexique",IF('EDT-2niveaux'!D72="LO","FRANCAIS"&amp;CHAR(10)&amp;"Langage oral",IF('EDT-2niveaux'!D72="CM","MATHEMATIQUES"&amp;CHAR(10)&amp;"Calcul mental",IF('EDT-2niveaux'!D72="EG","MATHEMATIQUES"&amp;CHAR(10)&amp;"Espace et Géométrie",IF('EDT-2niveaux'!D72="NC","MATHEMATIQUES"&amp;CHAR(10)&amp;"Nombres et calculs",IF('EDT-2niveaux'!D72="GM","MATHEMATIQUES"&amp;CHAR(10)&amp;"Grand. et mes.",IF('EDT-2niveaux'!D72="S","Sciences et technologie",IF('EDT-2niveaux'!D72="H","Histoire",IF('EDT-2niveaux'!D72="Geo","Géographie",IF('EDT-2niveaux'!D72="EMC","Enseig. mor. et civ.",IF('EDT-2niveaux'!D72="EPS","Educ. phys. et sportive",IF('EDT-2niveaux'!D72="EM","Educ. musicale",IF('EDT-2niveaux'!D72="AP","Arts plastiques",IF('EDT-2niveaux'!D72="HDA","Hist. des arts",IF('EDT-2niveaux'!D72="QM","Questionner le monde",IF('EDT-2niveaux'!D72="LV","Langue vivante",IF('EDT-2niveaux'!D72="APC","APC",""))))))))))))))))))))))))))</f>
        <v/>
      </c>
      <c r="J68" s="14" t="str">
        <f t="shared" si="2"/>
        <v/>
      </c>
      <c r="K68" s="101">
        <f>'EDT-2niveaux'!E72</f>
        <v>0</v>
      </c>
      <c r="L68" s="14" t="str">
        <f>IF('EDT-2niveaux'!E72="O","FRANCAIS"&amp;CHAR(10)&amp;"Orthographe",IF('EDT-2niveaux'!E72="rec","RECREATION",IF('EDT-2niveaux'!E72="p","Pause méridienne",IF('EDT-2niveaux'!E72="G","FRANCAIS"&amp;CHAR(10)&amp;"Grammaire",IF('EDT-2niveaux'!E72="LC","FRANCAIS"&amp;CHAR(10)&amp;"Lect. et comp.de l'écrit",IF('EDT-2niveaux'!E72="M","MATHEMATIQUES",IF('EDT-2niveaux'!E72="CLA","FRANCAIS"&amp;CHAR(10)&amp;"Culture litt. et art.",IF('EDT-2niveaux'!E72="F","FRANCAIS",IF('EDT-2niveaux'!E72="E","FRANCAIS"&amp;CHAR(10)&amp;"Ecriture",IF('EDT-2niveaux'!E72="L","FRANCAIS"&amp;CHAR(10)&amp;"Lexique",IF('EDT-2niveaux'!E72="LO","FRANCAIS"&amp;CHAR(10)&amp;"Langage oral",IF('EDT-2niveaux'!E72="CM","MATHEMATIQUES"&amp;CHAR(10)&amp;"Calcul mental",IF('EDT-2niveaux'!E72="EG","MATHEMATIQUES"&amp;CHAR(10)&amp;"Espace et Géométrie",IF('EDT-2niveaux'!E72="NC","MATHEMATIQUES"&amp;CHAR(10)&amp;"Nombres et calculs",IF('EDT-2niveaux'!E72="GM","MATHEMATIQUES"&amp;CHAR(10)&amp;"Grand. et mes.",IF('EDT-2niveaux'!E72="S","Sciences et technologie",IF('EDT-2niveaux'!E72="H","Histoire",IF('EDT-2niveaux'!E72="Geo","Géographie",IF('EDT-2niveaux'!E72="EMC","Enseig. mor. et civ.",IF('EDT-2niveaux'!E72="EPS","Educ. phys. et sportive",IF('EDT-2niveaux'!E72="EM","Educ. musicale",IF('EDT-2niveaux'!E72="AP","Arts plastiques",IF('EDT-2niveaux'!E72="HDA","Hist. des arts",IF('EDT-2niveaux'!E72="QM","Questionner le monde",IF('EDT-2niveaux'!E72="LV","Langue vivante",IF('EDT-2niveaux'!E72="APC","APC",""))))))))))))))))))))))))))</f>
        <v/>
      </c>
      <c r="M68" s="14" t="str">
        <f t="shared" si="3"/>
        <v/>
      </c>
      <c r="N68" s="101">
        <f>'EDT-2niveaux'!F72</f>
        <v>0</v>
      </c>
      <c r="O68" s="14" t="str">
        <f>IF('EDT-2niveaux'!F72="O","FRANCAIS"&amp;CHAR(10)&amp;"Orthographe",IF('EDT-2niveaux'!F72="rec","RECREATION",IF('EDT-2niveaux'!F72="p","Pause méridienne",IF('EDT-2niveaux'!F72="G","FRANCAIS"&amp;CHAR(10)&amp;"Grammaire",IF('EDT-2niveaux'!F72="LC","FRANCAIS"&amp;CHAR(10)&amp;"Lect. et comp.de l'écrit",IF('EDT-2niveaux'!F72="M","MATHEMATIQUES",IF('EDT-2niveaux'!F72="CLA","FRANCAIS"&amp;CHAR(10)&amp;"Culture litt. et art.",IF('EDT-2niveaux'!F72="F","FRANCAIS",IF('EDT-2niveaux'!F72="E","FRANCAIS"&amp;CHAR(10)&amp;"Ecriture",IF('EDT-2niveaux'!F72="L","FRANCAIS"&amp;CHAR(10)&amp;"Lexique",IF('EDT-2niveaux'!F72="LO","FRANCAIS"&amp;CHAR(10)&amp;"Langage oral",IF('EDT-2niveaux'!F72="CM","MATHEMATIQUES"&amp;CHAR(10)&amp;"Calcul mental",IF('EDT-2niveaux'!F72="EG","MATHEMATIQUES"&amp;CHAR(10)&amp;"Espace et Géométrie",IF('EDT-2niveaux'!F72="NC","MATHEMATIQUES"&amp;CHAR(10)&amp;"Nombres et calculs",IF('EDT-2niveaux'!F72="GM","MATHEMATIQUES"&amp;CHAR(10)&amp;"Grand. et mes.",IF('EDT-2niveaux'!F72="S","Sciences et technologie",IF('EDT-2niveaux'!F72="H","Histoire",IF('EDT-2niveaux'!F72="Geo","Géographie",IF('EDT-2niveaux'!F72="EMC","Enseig. mor. et civ.",IF('EDT-2niveaux'!F72="EPS","Educ. phys. et sportive",IF('EDT-2niveaux'!F72="EM","Educ. musicale",IF('EDT-2niveaux'!F72="AP","Arts plastiques",IF('EDT-2niveaux'!F72="HDA","Hist. des arts",IF('EDT-2niveaux'!F72="QM","Questionner le monde",IF('EDT-2niveaux'!F72="LV","Langue vivante",IF('EDT-2niveaux'!F72="APC","APC",""))))))))))))))))))))))))))</f>
        <v/>
      </c>
      <c r="P68" s="14" t="str">
        <f t="shared" si="4"/>
        <v/>
      </c>
      <c r="Q68" s="101">
        <f>'EDT-2niveaux'!G72</f>
        <v>0</v>
      </c>
      <c r="R68" s="14" t="str">
        <f>IF('EDT-2niveaux'!G72="O","FRANCAIS"&amp;CHAR(10)&amp;"Orthographe",IF('EDT-2niveaux'!G72="rec","RECREATION",IF('EDT-2niveaux'!G72="p","Pause méridienne",IF('EDT-2niveaux'!G72="G","FRANCAIS"&amp;CHAR(10)&amp;"Grammaire",IF('EDT-2niveaux'!G72="LC","FRANCAIS"&amp;CHAR(10)&amp;"Lect. et comp.de l'écrit",IF('EDT-2niveaux'!G72="M","MATHEMATIQUES",IF('EDT-2niveaux'!G72="CLA","FRANCAIS"&amp;CHAR(10)&amp;"Culture litt. et art.",IF('EDT-2niveaux'!G72="F","FRANCAIS",IF('EDT-2niveaux'!G72="E","FRANCAIS"&amp;CHAR(10)&amp;"Ecriture",IF('EDT-2niveaux'!G72="L","FRANCAIS"&amp;CHAR(10)&amp;"Lexique",IF('EDT-2niveaux'!G72="LO","FRANCAIS"&amp;CHAR(10)&amp;"Langage oral",IF('EDT-2niveaux'!G72="CM","MATHEMATIQUES"&amp;CHAR(10)&amp;"Calcul mental",IF('EDT-2niveaux'!G72="EG","MATHEMATIQUES"&amp;CHAR(10)&amp;"Espace et Géométrie",IF('EDT-2niveaux'!G72="NC","MATHEMATIQUES"&amp;CHAR(10)&amp;"Nombres et calculs",IF('EDT-2niveaux'!G72="GM","MATHEMATIQUES"&amp;CHAR(10)&amp;"Grand. et mes.",IF('EDT-2niveaux'!G72="S","Sciences et technologie",IF('EDT-2niveaux'!G72="H","Histoire",IF('EDT-2niveaux'!G72="Geo","Géographie",IF('EDT-2niveaux'!G72="EMC","Enseig. mor. et civ.",IF('EDT-2niveaux'!G72="EPS","Educ. phys. et sportive",IF('EDT-2niveaux'!G72="EM","Educ. musicale",IF('EDT-2niveaux'!G72="AP","Arts plastiques",IF('EDT-2niveaux'!G72="HDA","Hist. des arts",IF('EDT-2niveaux'!G72="QM","Questionner le monde",IF('EDT-2niveaux'!G72="LV","Langue vivante",IF('EDT-2niveaux'!G72="APC","APC",""))))))))))))))))))))))))))</f>
        <v/>
      </c>
      <c r="S68" s="148" t="str">
        <f t="shared" si="5"/>
        <v/>
      </c>
      <c r="T68" s="101">
        <f>'EDT-2niveaux'!H72</f>
        <v>0</v>
      </c>
      <c r="U68" s="14" t="str">
        <f>IF('EDT-2niveaux'!H72="O","FRANCAIS"&amp;CHAR(10)&amp;"Orthographe",IF('EDT-2niveaux'!H72="rec","RECREATION",IF('EDT-2niveaux'!H72="p","Pause méridienne",IF('EDT-2niveaux'!H72="G","FRANCAIS"&amp;CHAR(10)&amp;"Grammaire",IF('EDT-2niveaux'!H72="LC","FRANCAIS"&amp;CHAR(10)&amp;"Lect. et comp.de l'écrit",IF('EDT-2niveaux'!H72="M","MATHEMATIQUES",IF('EDT-2niveaux'!H72="CLA","FRANCAIS"&amp;CHAR(10)&amp;"Culture litt. et art.",IF('EDT-2niveaux'!H72="F","FRANCAIS",IF('EDT-2niveaux'!H72="E","FRANCAIS"&amp;CHAR(10)&amp;"Ecriture",IF('EDT-2niveaux'!H72="L","FRANCAIS"&amp;CHAR(10)&amp;"Lexique",IF('EDT-2niveaux'!H72="LO","FRANCAIS"&amp;CHAR(10)&amp;"Langage oral",IF('EDT-2niveaux'!H72="CM","MATHEMATIQUES"&amp;CHAR(10)&amp;"Calcul mental",IF('EDT-2niveaux'!H72="EG","MATHEMATIQUES"&amp;CHAR(10)&amp;"Espace et Géométrie",IF('EDT-2niveaux'!H72="NC","MATHEMATIQUES"&amp;CHAR(10)&amp;"Nombres et calculs",IF('EDT-2niveaux'!H72="GM","MATHEMATIQUES"&amp;CHAR(10)&amp;"Grand. et mes.",IF('EDT-2niveaux'!H72="S","Sciences et technologie",IF('EDT-2niveaux'!H72="H","Histoire",IF('EDT-2niveaux'!H72="Geo","Géographie",IF('EDT-2niveaux'!H72="EMC","Enseig. mor. et civ.",IF('EDT-2niveaux'!H72="EPS","Educ. phys. et sportive",IF('EDT-2niveaux'!H72="EM","Educ. musicale",IF('EDT-2niveaux'!H72="AP","Arts plastiques",IF('EDT-2niveaux'!H72="HDA","Hist. des arts",IF('EDT-2niveaux'!H72="QM","Questionner le monde",IF('EDT-2niveaux'!H72="LV","Langue vivante",IF('EDT-2niveaux'!H72="APC","APC",""))))))))))))))))))))))))))</f>
        <v/>
      </c>
      <c r="V68" s="14" t="str">
        <f t="shared" si="6"/>
        <v/>
      </c>
      <c r="W68" s="101">
        <f>'EDT-2niveaux'!I72</f>
        <v>0</v>
      </c>
      <c r="X68" s="14" t="str">
        <f>IF('EDT-2niveaux'!I72="O","FRANCAIS"&amp;CHAR(10)&amp;"Orthographe",IF('EDT-2niveaux'!I72="rec","RECREATION",IF('EDT-2niveaux'!I72="p","Pause méridienne",IF('EDT-2niveaux'!I72="G","FRANCAIS"&amp;CHAR(10)&amp;"Grammaire",IF('EDT-2niveaux'!I72="LC","FRANCAIS"&amp;CHAR(10)&amp;"Lect. et comp.de l'écrit",IF('EDT-2niveaux'!I72="M","MATHEMATIQUES",IF('EDT-2niveaux'!I72="CLA","FRANCAIS"&amp;CHAR(10)&amp;"Culture litt. et art.",IF('EDT-2niveaux'!I72="F","FRANCAIS",IF('EDT-2niveaux'!I72="E","FRANCAIS"&amp;CHAR(10)&amp;"Ecriture",IF('EDT-2niveaux'!I72="L","FRANCAIS"&amp;CHAR(10)&amp;"Lexique",IF('EDT-2niveaux'!I72="LO","FRANCAIS"&amp;CHAR(10)&amp;"Langage oral",IF('EDT-2niveaux'!I72="CM","MATHEMATIQUES"&amp;CHAR(10)&amp;"Calcul mental",IF('EDT-2niveaux'!I72="EG","MATHEMATIQUES"&amp;CHAR(10)&amp;"Espace et Géométrie",IF('EDT-2niveaux'!I72="NC","MATHEMATIQUES"&amp;CHAR(10)&amp;"Nombres et calculs",IF('EDT-2niveaux'!I72="GM","MATHEMATIQUES"&amp;CHAR(10)&amp;"Grand. et mes.",IF('EDT-2niveaux'!I72="S","Sciences et technologie",IF('EDT-2niveaux'!I72="H","Histoire",IF('EDT-2niveaux'!I72="Geo","Géographie",IF('EDT-2niveaux'!I72="EMC","Enseig. mor. et civ.",IF('EDT-2niveaux'!I72="EPS","Educ. phys. et sportive",IF('EDT-2niveaux'!I72="EM","Educ. musicale",IF('EDT-2niveaux'!I72="AP","Arts plastiques",IF('EDT-2niveaux'!I72="HDA","Hist. des arts",IF('EDT-2niveaux'!I72="QM","Questionner le monde",IF('EDT-2niveaux'!I72="LV","Langue vivante",IF('EDT-2niveaux'!I72="APC","APC",""))))))))))))))))))))))))))</f>
        <v/>
      </c>
      <c r="Y68" s="14" t="str">
        <f t="shared" si="7"/>
        <v/>
      </c>
      <c r="Z68" s="101">
        <f>'EDT-2niveaux'!J72</f>
        <v>0</v>
      </c>
      <c r="AA68" s="14" t="str">
        <f>IF('EDT-2niveaux'!J72="O","FRANCAIS"&amp;CHAR(10)&amp;"Orthographe",IF('EDT-2niveaux'!J72="rec","RECREATION",IF('EDT-2niveaux'!J72="p","Pause méridienne",IF('EDT-2niveaux'!J72="G","FRANCAIS"&amp;CHAR(10)&amp;"Grammaire",IF('EDT-2niveaux'!J72="LC","FRANCAIS"&amp;CHAR(10)&amp;"Lect. et comp.de l'écrit",IF('EDT-2niveaux'!J72="M","MATHEMATIQUES",IF('EDT-2niveaux'!J72="CLA","FRANCAIS"&amp;CHAR(10)&amp;"Culture littéraire et artistiqueCulture litt. et art.",IF('EDT-2niveaux'!J72="F","FRANCAIS",IF('EDT-2niveaux'!J72="E","FRANCAIS"&amp;CHAR(10)&amp;"Ecriture",IF('EDT-2niveaux'!J72="L","FRANCAIS"&amp;CHAR(10)&amp;"Lexique",IF('EDT-2niveaux'!J72="LO","FRANCAIS"&amp;CHAR(10)&amp;"Langage oral",IF('EDT-2niveaux'!J72="CM","MATHEMATIQUES"&amp;CHAR(10)&amp;"Calcul mental",IF('EDT-2niveaux'!J72="EG","MATHEMATIQUES"&amp;CHAR(10)&amp;"Espace et Géométrie",IF('EDT-2niveaux'!J72="NC","MATHEMATIQUES"&amp;CHAR(10)&amp;"Nombres et calculs",IF('EDT-2niveaux'!J72="GM","MATHEMATIQUES"&amp;CHAR(10)&amp;"Grand. et mes.",IF('EDT-2niveaux'!J72="S","Sciences et technologie",IF('EDT-2niveaux'!J72="H","Histoire",IF('EDT-2niveaux'!J72="Geo","Géographie",IF('EDT-2niveaux'!J72="EMC","Enseig. mor. et civ.",IF('EDT-2niveaux'!J72="EPS","Educ. phys. et sportive",IF('EDT-2niveaux'!J72="EM","Educ. musicale",IF('EDT-2niveaux'!J72="AP","Arts plastiques",IF('EDT-2niveaux'!J72="HDA","Hist. des arts",IF('EDT-2niveaux'!J72="QM","Questionner le monde",IF('EDT-2niveaux'!J72="LV","Langue vivante",IF('EDT-2niveaux'!J72="APC","APC",""))))))))))))))))))))))))))</f>
        <v/>
      </c>
      <c r="AB68" s="49" t="str">
        <f t="shared" si="8"/>
        <v/>
      </c>
      <c r="AC68" s="101">
        <f>'EDT-2niveaux'!K72</f>
        <v>0</v>
      </c>
      <c r="AD68" s="14" t="str">
        <f>IF('EDT-2niveaux'!K72="O","FRANCAIS"&amp;CHAR(10)&amp;"Orthographe",IF('EDT-2niveaux'!K72="rec","RECREATION",IF('EDT-2niveaux'!K72="p","Pause méridienne",IF('EDT-2niveaux'!K72="G","FRANCAIS"&amp;CHAR(10)&amp;"Grammaire",IF('EDT-2niveaux'!K72="LC","FRANCAIS"&amp;CHAR(10)&amp;"Lect. et comp.de l'écrit",IF('EDT-2niveaux'!K72="M","MATHEMATIQUES",IF('EDT-2niveaux'!K72="CLA","FRANCAIS"&amp;CHAR(10)&amp;"Culture litt. et art.",IF('EDT-2niveaux'!K72="F","FRANCAIS",IF('EDT-2niveaux'!K72="E","FRANCAIS"&amp;CHAR(10)&amp;"Ecriture",IF('EDT-2niveaux'!K72="L","FRANCAIS"&amp;CHAR(10)&amp;"Lexique",IF('EDT-2niveaux'!K72="LO","FRANCAIS"&amp;CHAR(10)&amp;"Langage oral",IF('EDT-2niveaux'!K72="CM","MATHEMATIQUES"&amp;CHAR(10)&amp;"Calcul mental",IF('EDT-2niveaux'!K72="EG","MATHEMATIQUES"&amp;CHAR(10)&amp;"Espace et Géométrie",IF('EDT-2niveaux'!K72="NC","MATHEMATIQUES"&amp;CHAR(10)&amp;"Nombres et calculs",IF('EDT-2niveaux'!K72="GM","MATHEMATIQUES"&amp;CHAR(10)&amp;"Grand. et mes.",IF('EDT-2niveaux'!K72="S","Sciences et technologie",IF('EDT-2niveaux'!K72="H","Histoire",IF('EDT-2niveaux'!K72="Geo","Géographie",IF('EDT-2niveaux'!K72="EMC","Enseig. mor. et civ.",IF('EDT-2niveaux'!K72="EPS","Educ. phys. et sportive",IF('EDT-2niveaux'!K72="EM","Educ. musicale",IF('EDT-2niveaux'!K72="AP","Arts plastiques",IF('EDT-2niveaux'!K72="HDA","Hist. des arts",IF('EDT-2niveaux'!K72="QM","Questionner le monde",IF('EDT-2niveaux'!K72="LV","Langue vivante",IF('EDT-2niveaux'!K72="APC","APC",""))))))))))))))))))))))))))</f>
        <v/>
      </c>
      <c r="AE68" s="49" t="str">
        <f t="shared" si="9"/>
        <v/>
      </c>
    </row>
    <row r="69" spans="1:31" x14ac:dyDescent="0.3">
      <c r="A69" s="4" t="e">
        <f>IF('POUR COMMENCER'!$E$14&gt;=A68,A68+'POUR COMMENCER'!$H$29,"")</f>
        <v>#VALUE!</v>
      </c>
      <c r="B69" s="101">
        <f>'EDT-2niveaux'!B73</f>
        <v>0</v>
      </c>
      <c r="C69" s="14" t="str">
        <f>IF('EDT-2niveaux'!B73="O","FRANCAIS"&amp;CHAR(10)&amp;"Orthographe",IF('EDT-2niveaux'!B73="rec","RECREATION",IF('EDT-2niveaux'!B73="p","Pause méridienne",IF('EDT-2niveaux'!B73="G","FRANCAIS"&amp;CHAR(10)&amp;"Grammaire",IF('EDT-2niveaux'!B73="LC","FRANCAIS"&amp;CHAR(10)&amp;"Lect. et comp.de l'écrit",IF('EDT-2niveaux'!B73="M","MATHEMATIQUES",IF('EDT-2niveaux'!B73="CLA","FRANCAIS"&amp;CHAR(10)&amp;"Culture litt. et art.",IF('EDT-2niveaux'!B73="F","FRANCAIS",IF('EDT-2niveaux'!B73="E","FRANCAIS"&amp;CHAR(10)&amp;"Ecriture",IF('EDT-2niveaux'!B73="L","FRANCAIS"&amp;CHAR(10)&amp;"Lexique",IF('EDT-2niveaux'!B73="LO","FRANCAIS"&amp;CHAR(10)&amp;"Langage oral",IF('EDT-2niveaux'!B73="CM","MATHEMATIQUES"&amp;CHAR(10)&amp;"Calcul mental",IF('EDT-2niveaux'!B73="EG","MATHEMATIQUES"&amp;CHAR(10)&amp;"Espace et Géométrie",IF('EDT-2niveaux'!B73="NC","MATHEMATIQUES"&amp;CHAR(10)&amp;"Nombres et calculs",IF('EDT-2niveaux'!B73="GM","MATHEMATIQUES"&amp;CHAR(10)&amp;"Grand. et mes.",IF('EDT-2niveaux'!B73="S","Sciences et technologie",IF('EDT-2niveaux'!B73="H","Histoire",IF('EDT-2niveaux'!B73="Geo","Géographie",IF('EDT-2niveaux'!B73="EMC","Enseig. mor. et civ.",IF('EDT-2niveaux'!B73="EPS","Educ. phys. et sportive",IF('EDT-2niveaux'!B73="EM","Educ. musicale",IF('EDT-2niveaux'!B73="AP","Arts plastiques",IF('EDT-2niveaux'!B73="HDA","Hist. des arts",IF('EDT-2niveaux'!B73="QM","Questionner le monde",IF('EDT-2niveaux'!B73="LV","Langue vivante",IF('EDT-2niveaux'!B73="APC","APC",""))))))))))))))))))))))))))</f>
        <v/>
      </c>
      <c r="D69" s="14" t="str">
        <f t="shared" ref="D69:D132" si="13">IF(C69&lt;&gt;"","LUNDI","")</f>
        <v/>
      </c>
      <c r="E69" s="101">
        <f>'EDT-2niveaux'!C73</f>
        <v>0</v>
      </c>
      <c r="F69" s="14" t="str">
        <f>IF('EDT-2niveaux'!C73="O","FRANCAIS"&amp;CHAR(10)&amp;"Orthographe",IF('EDT-2niveaux'!C73="rec","RECREATION",IF('EDT-2niveaux'!C73="p","Pause méridienne",IF('EDT-2niveaux'!C73="G","FRANCAIS"&amp;CHAR(10)&amp;"Grammaire",IF('EDT-2niveaux'!C73="LC","FRANCAIS"&amp;CHAR(10)&amp;"Lect. et comp.de l'écrit",IF('EDT-2niveaux'!C73="M","MATHEMATIQUES",IF('EDT-2niveaux'!C73="CLA","FRANCAIS"&amp;CHAR(10)&amp;"Culture littéraire et artistiqueCulture litt. et art.",IF('EDT-2niveaux'!C73="F","FRANCAIS",IF('EDT-2niveaux'!C73="E","FRANCAIS"&amp;CHAR(10)&amp;"Ecriture",IF('EDT-2niveaux'!C73="L","FRANCAIS"&amp;CHAR(10)&amp;"Lexique",IF('EDT-2niveaux'!C73="LO","FRANCAIS"&amp;CHAR(10)&amp;"Langage oral",IF('EDT-2niveaux'!C73="CM","MATHEMATIQUES"&amp;CHAR(10)&amp;"Calcul mental",IF('EDT-2niveaux'!C73="EG","MATHEMATIQUES"&amp;CHAR(10)&amp;"Espace et Géométrie",IF('EDT-2niveaux'!C73="NC","MATHEMATIQUES"&amp;CHAR(10)&amp;"Nombres et calculs",IF('EDT-2niveaux'!C73="GM","MATHEMATIQUES"&amp;CHAR(10)&amp;"Grand. et mes.",IF('EDT-2niveaux'!C73="S","Sciences et technologie",IF('EDT-2niveaux'!C73="H","Histoire",IF('EDT-2niveaux'!C73="Geo","Géographie",IF('EDT-2niveaux'!C73="EMC","Enseig. mor. et civ.",IF('EDT-2niveaux'!C73="EPS","Educ. phys. et sportive",IF('EDT-2niveaux'!C73="EM","Educ. musicale",IF('EDT-2niveaux'!C73="AP","Arts plastiques",IF('EDT-2niveaux'!C73="HDA","Hist. des arts",IF('EDT-2niveaux'!C73="QM","Questionner le monde",IF('EDT-2niveaux'!C73="LV","Langue vivante",IF('EDT-2niveaux'!C73="APC","APC",""))))))))))))))))))))))))))</f>
        <v/>
      </c>
      <c r="G69" s="14" t="str">
        <f t="shared" ref="G69:G132" si="14">IF(F69&lt;&gt;"","LUNDI","")</f>
        <v/>
      </c>
      <c r="H69" s="101">
        <f>'EDT-2niveaux'!D73</f>
        <v>0</v>
      </c>
      <c r="I69" s="14" t="str">
        <f>IF('EDT-2niveaux'!D73="O","FRANCAIS"&amp;CHAR(10)&amp;"Orthographe",IF('EDT-2niveaux'!D73="rec","RECREATION",IF('EDT-2niveaux'!D73="p","Pause méridienne",IF('EDT-2niveaux'!D73="G","FRANCAIS"&amp;CHAR(10)&amp;"Grammaire",IF('EDT-2niveaux'!D73="LC","FRANCAIS"&amp;CHAR(10)&amp;"Lect. et comp.de l'écrit",IF('EDT-2niveaux'!D73="M","MATHEMATIQUES",IF('EDT-2niveaux'!D73="CLA","FRANCAIS"&amp;CHAR(10)&amp;"Culture litt. et art.",IF('EDT-2niveaux'!D73="F","FRANCAIS",IF('EDT-2niveaux'!D73="E","FRANCAIS"&amp;CHAR(10)&amp;"Ecriture",IF('EDT-2niveaux'!D73="L","FRANCAIS"&amp;CHAR(10)&amp;"Lexique",IF('EDT-2niveaux'!D73="LO","FRANCAIS"&amp;CHAR(10)&amp;"Langage oral",IF('EDT-2niveaux'!D73="CM","MATHEMATIQUES"&amp;CHAR(10)&amp;"Calcul mental",IF('EDT-2niveaux'!D73="EG","MATHEMATIQUES"&amp;CHAR(10)&amp;"Espace et Géométrie",IF('EDT-2niveaux'!D73="NC","MATHEMATIQUES"&amp;CHAR(10)&amp;"Nombres et calculs",IF('EDT-2niveaux'!D73="GM","MATHEMATIQUES"&amp;CHAR(10)&amp;"Grand. et mes.",IF('EDT-2niveaux'!D73="S","Sciences et technologie",IF('EDT-2niveaux'!D73="H","Histoire",IF('EDT-2niveaux'!D73="Geo","Géographie",IF('EDT-2niveaux'!D73="EMC","Enseig. mor. et civ.",IF('EDT-2niveaux'!D73="EPS","Educ. phys. et sportive",IF('EDT-2niveaux'!D73="EM","Educ. musicale",IF('EDT-2niveaux'!D73="AP","Arts plastiques",IF('EDT-2niveaux'!D73="HDA","Hist. des arts",IF('EDT-2niveaux'!D73="QM","Questionner le monde",IF('EDT-2niveaux'!D73="LV","Langue vivante",IF('EDT-2niveaux'!D73="APC","APC",""))))))))))))))))))))))))))</f>
        <v/>
      </c>
      <c r="J69" s="14" t="str">
        <f t="shared" ref="J69:J132" si="15">IF(I69&lt;&gt;"","MARDI","")</f>
        <v/>
      </c>
      <c r="K69" s="101">
        <f>'EDT-2niveaux'!E73</f>
        <v>0</v>
      </c>
      <c r="L69" s="14" t="str">
        <f>IF('EDT-2niveaux'!E73="O","FRANCAIS"&amp;CHAR(10)&amp;"Orthographe",IF('EDT-2niveaux'!E73="rec","RECREATION",IF('EDT-2niveaux'!E73="p","Pause méridienne",IF('EDT-2niveaux'!E73="G","FRANCAIS"&amp;CHAR(10)&amp;"Grammaire",IF('EDT-2niveaux'!E73="LC","FRANCAIS"&amp;CHAR(10)&amp;"Lect. et comp.de l'écrit",IF('EDT-2niveaux'!E73="M","MATHEMATIQUES",IF('EDT-2niveaux'!E73="CLA","FRANCAIS"&amp;CHAR(10)&amp;"Culture litt. et art.",IF('EDT-2niveaux'!E73="F","FRANCAIS",IF('EDT-2niveaux'!E73="E","FRANCAIS"&amp;CHAR(10)&amp;"Ecriture",IF('EDT-2niveaux'!E73="L","FRANCAIS"&amp;CHAR(10)&amp;"Lexique",IF('EDT-2niveaux'!E73="LO","FRANCAIS"&amp;CHAR(10)&amp;"Langage oral",IF('EDT-2niveaux'!E73="CM","MATHEMATIQUES"&amp;CHAR(10)&amp;"Calcul mental",IF('EDT-2niveaux'!E73="EG","MATHEMATIQUES"&amp;CHAR(10)&amp;"Espace et Géométrie",IF('EDT-2niveaux'!E73="NC","MATHEMATIQUES"&amp;CHAR(10)&amp;"Nombres et calculs",IF('EDT-2niveaux'!E73="GM","MATHEMATIQUES"&amp;CHAR(10)&amp;"Grand. et mes.",IF('EDT-2niveaux'!E73="S","Sciences et technologie",IF('EDT-2niveaux'!E73="H","Histoire",IF('EDT-2niveaux'!E73="Geo","Géographie",IF('EDT-2niveaux'!E73="EMC","Enseig. mor. et civ.",IF('EDT-2niveaux'!E73="EPS","Educ. phys. et sportive",IF('EDT-2niveaux'!E73="EM","Educ. musicale",IF('EDT-2niveaux'!E73="AP","Arts plastiques",IF('EDT-2niveaux'!E73="HDA","Hist. des arts",IF('EDT-2niveaux'!E73="QM","Questionner le monde",IF('EDT-2niveaux'!E73="LV","Langue vivante",IF('EDT-2niveaux'!E73="APC","APC",""))))))))))))))))))))))))))</f>
        <v/>
      </c>
      <c r="M69" s="14" t="str">
        <f t="shared" ref="M69:M132" si="16">IF(L69&lt;&gt;"","MARDI","")</f>
        <v/>
      </c>
      <c r="N69" s="101">
        <f>'EDT-2niveaux'!F73</f>
        <v>0</v>
      </c>
      <c r="O69" s="14" t="str">
        <f>IF('EDT-2niveaux'!F73="O","FRANCAIS"&amp;CHAR(10)&amp;"Orthographe",IF('EDT-2niveaux'!F73="rec","RECREATION",IF('EDT-2niveaux'!F73="p","Pause méridienne",IF('EDT-2niveaux'!F73="G","FRANCAIS"&amp;CHAR(10)&amp;"Grammaire",IF('EDT-2niveaux'!F73="LC","FRANCAIS"&amp;CHAR(10)&amp;"Lect. et comp.de l'écrit",IF('EDT-2niveaux'!F73="M","MATHEMATIQUES",IF('EDT-2niveaux'!F73="CLA","FRANCAIS"&amp;CHAR(10)&amp;"Culture litt. et art.",IF('EDT-2niveaux'!F73="F","FRANCAIS",IF('EDT-2niveaux'!F73="E","FRANCAIS"&amp;CHAR(10)&amp;"Ecriture",IF('EDT-2niveaux'!F73="L","FRANCAIS"&amp;CHAR(10)&amp;"Lexique",IF('EDT-2niveaux'!F73="LO","FRANCAIS"&amp;CHAR(10)&amp;"Langage oral",IF('EDT-2niveaux'!F73="CM","MATHEMATIQUES"&amp;CHAR(10)&amp;"Calcul mental",IF('EDT-2niveaux'!F73="EG","MATHEMATIQUES"&amp;CHAR(10)&amp;"Espace et Géométrie",IF('EDT-2niveaux'!F73="NC","MATHEMATIQUES"&amp;CHAR(10)&amp;"Nombres et calculs",IF('EDT-2niveaux'!F73="GM","MATHEMATIQUES"&amp;CHAR(10)&amp;"Grand. et mes.",IF('EDT-2niveaux'!F73="S","Sciences et technologie",IF('EDT-2niveaux'!F73="H","Histoire",IF('EDT-2niveaux'!F73="Geo","Géographie",IF('EDT-2niveaux'!F73="EMC","Enseig. mor. et civ.",IF('EDT-2niveaux'!F73="EPS","Educ. phys. et sportive",IF('EDT-2niveaux'!F73="EM","Educ. musicale",IF('EDT-2niveaux'!F73="AP","Arts plastiques",IF('EDT-2niveaux'!F73="HDA","Hist. des arts",IF('EDT-2niveaux'!F73="QM","Questionner le monde",IF('EDT-2niveaux'!F73="LV","Langue vivante",IF('EDT-2niveaux'!F73="APC","APC",""))))))))))))))))))))))))))</f>
        <v/>
      </c>
      <c r="P69" s="14" t="str">
        <f t="shared" ref="P69:P132" si="17">IF(O69&lt;&gt;"","MERCREDI","")</f>
        <v/>
      </c>
      <c r="Q69" s="101">
        <f>'EDT-2niveaux'!G73</f>
        <v>0</v>
      </c>
      <c r="R69" s="14" t="str">
        <f>IF('EDT-2niveaux'!G73="O","FRANCAIS"&amp;CHAR(10)&amp;"Orthographe",IF('EDT-2niveaux'!G73="rec","RECREATION",IF('EDT-2niveaux'!G73="p","Pause méridienne",IF('EDT-2niveaux'!G73="G","FRANCAIS"&amp;CHAR(10)&amp;"Grammaire",IF('EDT-2niveaux'!G73="LC","FRANCAIS"&amp;CHAR(10)&amp;"Lect. et comp.de l'écrit",IF('EDT-2niveaux'!G73="M","MATHEMATIQUES",IF('EDT-2niveaux'!G73="CLA","FRANCAIS"&amp;CHAR(10)&amp;"Culture litt. et art.",IF('EDT-2niveaux'!G73="F","FRANCAIS",IF('EDT-2niveaux'!G73="E","FRANCAIS"&amp;CHAR(10)&amp;"Ecriture",IF('EDT-2niveaux'!G73="L","FRANCAIS"&amp;CHAR(10)&amp;"Lexique",IF('EDT-2niveaux'!G73="LO","FRANCAIS"&amp;CHAR(10)&amp;"Langage oral",IF('EDT-2niveaux'!G73="CM","MATHEMATIQUES"&amp;CHAR(10)&amp;"Calcul mental",IF('EDT-2niveaux'!G73="EG","MATHEMATIQUES"&amp;CHAR(10)&amp;"Espace et Géométrie",IF('EDT-2niveaux'!G73="NC","MATHEMATIQUES"&amp;CHAR(10)&amp;"Nombres et calculs",IF('EDT-2niveaux'!G73="GM","MATHEMATIQUES"&amp;CHAR(10)&amp;"Grand. et mes.",IF('EDT-2niveaux'!G73="S","Sciences et technologie",IF('EDT-2niveaux'!G73="H","Histoire",IF('EDT-2niveaux'!G73="Geo","Géographie",IF('EDT-2niveaux'!G73="EMC","Enseig. mor. et civ.",IF('EDT-2niveaux'!G73="EPS","Educ. phys. et sportive",IF('EDT-2niveaux'!G73="EM","Educ. musicale",IF('EDT-2niveaux'!G73="AP","Arts plastiques",IF('EDT-2niveaux'!G73="HDA","Hist. des arts",IF('EDT-2niveaux'!G73="QM","Questionner le monde",IF('EDT-2niveaux'!G73="LV","Langue vivante",IF('EDT-2niveaux'!G73="APC","APC",""))))))))))))))))))))))))))</f>
        <v/>
      </c>
      <c r="S69" s="148" t="str">
        <f t="shared" ref="S69:S132" si="18">IF(R69&lt;&gt;"","MERCREDI","")</f>
        <v/>
      </c>
      <c r="T69" s="101">
        <f>'EDT-2niveaux'!H73</f>
        <v>0</v>
      </c>
      <c r="U69" s="14" t="str">
        <f>IF('EDT-2niveaux'!H73="O","FRANCAIS"&amp;CHAR(10)&amp;"Orthographe",IF('EDT-2niveaux'!H73="rec","RECREATION",IF('EDT-2niveaux'!H73="p","Pause méridienne",IF('EDT-2niveaux'!H73="G","FRANCAIS"&amp;CHAR(10)&amp;"Grammaire",IF('EDT-2niveaux'!H73="LC","FRANCAIS"&amp;CHAR(10)&amp;"Lect. et comp.de l'écrit",IF('EDT-2niveaux'!H73="M","MATHEMATIQUES",IF('EDT-2niveaux'!H73="CLA","FRANCAIS"&amp;CHAR(10)&amp;"Culture litt. et art.",IF('EDT-2niveaux'!H73="F","FRANCAIS",IF('EDT-2niveaux'!H73="E","FRANCAIS"&amp;CHAR(10)&amp;"Ecriture",IF('EDT-2niveaux'!H73="L","FRANCAIS"&amp;CHAR(10)&amp;"Lexique",IF('EDT-2niveaux'!H73="LO","FRANCAIS"&amp;CHAR(10)&amp;"Langage oral",IF('EDT-2niveaux'!H73="CM","MATHEMATIQUES"&amp;CHAR(10)&amp;"Calcul mental",IF('EDT-2niveaux'!H73="EG","MATHEMATIQUES"&amp;CHAR(10)&amp;"Espace et Géométrie",IF('EDT-2niveaux'!H73="NC","MATHEMATIQUES"&amp;CHAR(10)&amp;"Nombres et calculs",IF('EDT-2niveaux'!H73="GM","MATHEMATIQUES"&amp;CHAR(10)&amp;"Grand. et mes.",IF('EDT-2niveaux'!H73="S","Sciences et technologie",IF('EDT-2niveaux'!H73="H","Histoire",IF('EDT-2niveaux'!H73="Geo","Géographie",IF('EDT-2niveaux'!H73="EMC","Enseig. mor. et civ.",IF('EDT-2niveaux'!H73="EPS","Educ. phys. et sportive",IF('EDT-2niveaux'!H73="EM","Educ. musicale",IF('EDT-2niveaux'!H73="AP","Arts plastiques",IF('EDT-2niveaux'!H73="HDA","Hist. des arts",IF('EDT-2niveaux'!H73="QM","Questionner le monde",IF('EDT-2niveaux'!H73="LV","Langue vivante",IF('EDT-2niveaux'!H73="APC","APC",""))))))))))))))))))))))))))</f>
        <v/>
      </c>
      <c r="V69" s="14" t="str">
        <f t="shared" ref="V69:V132" si="19">IF(U69&lt;&gt;"","JEUDI","")</f>
        <v/>
      </c>
      <c r="W69" s="101">
        <f>'EDT-2niveaux'!I73</f>
        <v>0</v>
      </c>
      <c r="X69" s="14" t="str">
        <f>IF('EDT-2niveaux'!I73="O","FRANCAIS"&amp;CHAR(10)&amp;"Orthographe",IF('EDT-2niveaux'!I73="rec","RECREATION",IF('EDT-2niveaux'!I73="p","Pause méridienne",IF('EDT-2niveaux'!I73="G","FRANCAIS"&amp;CHAR(10)&amp;"Grammaire",IF('EDT-2niveaux'!I73="LC","FRANCAIS"&amp;CHAR(10)&amp;"Lect. et comp.de l'écrit",IF('EDT-2niveaux'!I73="M","MATHEMATIQUES",IF('EDT-2niveaux'!I73="CLA","FRANCAIS"&amp;CHAR(10)&amp;"Culture litt. et art.",IF('EDT-2niveaux'!I73="F","FRANCAIS",IF('EDT-2niveaux'!I73="E","FRANCAIS"&amp;CHAR(10)&amp;"Ecriture",IF('EDT-2niveaux'!I73="L","FRANCAIS"&amp;CHAR(10)&amp;"Lexique",IF('EDT-2niveaux'!I73="LO","FRANCAIS"&amp;CHAR(10)&amp;"Langage oral",IF('EDT-2niveaux'!I73="CM","MATHEMATIQUES"&amp;CHAR(10)&amp;"Calcul mental",IF('EDT-2niveaux'!I73="EG","MATHEMATIQUES"&amp;CHAR(10)&amp;"Espace et Géométrie",IF('EDT-2niveaux'!I73="NC","MATHEMATIQUES"&amp;CHAR(10)&amp;"Nombres et calculs",IF('EDT-2niveaux'!I73="GM","MATHEMATIQUES"&amp;CHAR(10)&amp;"Grand. et mes.",IF('EDT-2niveaux'!I73="S","Sciences et technologie",IF('EDT-2niveaux'!I73="H","Histoire",IF('EDT-2niveaux'!I73="Geo","Géographie",IF('EDT-2niveaux'!I73="EMC","Enseig. mor. et civ.",IF('EDT-2niveaux'!I73="EPS","Educ. phys. et sportive",IF('EDT-2niveaux'!I73="EM","Educ. musicale",IF('EDT-2niveaux'!I73="AP","Arts plastiques",IF('EDT-2niveaux'!I73="HDA","Hist. des arts",IF('EDT-2niveaux'!I73="QM","Questionner le monde",IF('EDT-2niveaux'!I73="LV","Langue vivante",IF('EDT-2niveaux'!I73="APC","APC",""))))))))))))))))))))))))))</f>
        <v/>
      </c>
      <c r="Y69" s="14" t="str">
        <f t="shared" ref="Y69:Y132" si="20">IF(X69&lt;&gt;"","JEUDI","")</f>
        <v/>
      </c>
      <c r="Z69" s="101">
        <f>'EDT-2niveaux'!J73</f>
        <v>0</v>
      </c>
      <c r="AA69" s="14" t="str">
        <f>IF('EDT-2niveaux'!J73="O","FRANCAIS"&amp;CHAR(10)&amp;"Orthographe",IF('EDT-2niveaux'!J73="rec","RECREATION",IF('EDT-2niveaux'!J73="p","Pause méridienne",IF('EDT-2niveaux'!J73="G","FRANCAIS"&amp;CHAR(10)&amp;"Grammaire",IF('EDT-2niveaux'!J73="LC","FRANCAIS"&amp;CHAR(10)&amp;"Lect. et comp.de l'écrit",IF('EDT-2niveaux'!J73="M","MATHEMATIQUES",IF('EDT-2niveaux'!J73="CLA","FRANCAIS"&amp;CHAR(10)&amp;"Culture littéraire et artistiqueCulture litt. et art.",IF('EDT-2niveaux'!J73="F","FRANCAIS",IF('EDT-2niveaux'!J73="E","FRANCAIS"&amp;CHAR(10)&amp;"Ecriture",IF('EDT-2niveaux'!J73="L","FRANCAIS"&amp;CHAR(10)&amp;"Lexique",IF('EDT-2niveaux'!J73="LO","FRANCAIS"&amp;CHAR(10)&amp;"Langage oral",IF('EDT-2niveaux'!J73="CM","MATHEMATIQUES"&amp;CHAR(10)&amp;"Calcul mental",IF('EDT-2niveaux'!J73="EG","MATHEMATIQUES"&amp;CHAR(10)&amp;"Espace et Géométrie",IF('EDT-2niveaux'!J73="NC","MATHEMATIQUES"&amp;CHAR(10)&amp;"Nombres et calculs",IF('EDT-2niveaux'!J73="GM","MATHEMATIQUES"&amp;CHAR(10)&amp;"Grand. et mes.",IF('EDT-2niveaux'!J73="S","Sciences et technologie",IF('EDT-2niveaux'!J73="H","Histoire",IF('EDT-2niveaux'!J73="Geo","Géographie",IF('EDT-2niveaux'!J73="EMC","Enseig. mor. et civ.",IF('EDT-2niveaux'!J73="EPS","Educ. phys. et sportive",IF('EDT-2niveaux'!J73="EM","Educ. musicale",IF('EDT-2niveaux'!J73="AP","Arts plastiques",IF('EDT-2niveaux'!J73="HDA","Hist. des arts",IF('EDT-2niveaux'!J73="QM","Questionner le monde",IF('EDT-2niveaux'!J73="LV","Langue vivante",IF('EDT-2niveaux'!J73="APC","APC",""))))))))))))))))))))))))))</f>
        <v/>
      </c>
      <c r="AB69" s="49" t="str">
        <f t="shared" ref="AB69:AB132" si="21">IF(AA69&lt;&gt;"","VENDREDI","")</f>
        <v/>
      </c>
      <c r="AC69" s="101">
        <f>'EDT-2niveaux'!K73</f>
        <v>0</v>
      </c>
      <c r="AD69" s="14" t="str">
        <f>IF('EDT-2niveaux'!K73="O","FRANCAIS"&amp;CHAR(10)&amp;"Orthographe",IF('EDT-2niveaux'!K73="rec","RECREATION",IF('EDT-2niveaux'!K73="p","Pause méridienne",IF('EDT-2niveaux'!K73="G","FRANCAIS"&amp;CHAR(10)&amp;"Grammaire",IF('EDT-2niveaux'!K73="LC","FRANCAIS"&amp;CHAR(10)&amp;"Lect. et comp.de l'écrit",IF('EDT-2niveaux'!K73="M","MATHEMATIQUES",IF('EDT-2niveaux'!K73="CLA","FRANCAIS"&amp;CHAR(10)&amp;"Culture litt. et art.",IF('EDT-2niveaux'!K73="F","FRANCAIS",IF('EDT-2niveaux'!K73="E","FRANCAIS"&amp;CHAR(10)&amp;"Ecriture",IF('EDT-2niveaux'!K73="L","FRANCAIS"&amp;CHAR(10)&amp;"Lexique",IF('EDT-2niveaux'!K73="LO","FRANCAIS"&amp;CHAR(10)&amp;"Langage oral",IF('EDT-2niveaux'!K73="CM","MATHEMATIQUES"&amp;CHAR(10)&amp;"Calcul mental",IF('EDT-2niveaux'!K73="EG","MATHEMATIQUES"&amp;CHAR(10)&amp;"Espace et Géométrie",IF('EDT-2niveaux'!K73="NC","MATHEMATIQUES"&amp;CHAR(10)&amp;"Nombres et calculs",IF('EDT-2niveaux'!K73="GM","MATHEMATIQUES"&amp;CHAR(10)&amp;"Grand. et mes.",IF('EDT-2niveaux'!K73="S","Sciences et technologie",IF('EDT-2niveaux'!K73="H","Histoire",IF('EDT-2niveaux'!K73="Geo","Géographie",IF('EDT-2niveaux'!K73="EMC","Enseig. mor. et civ.",IF('EDT-2niveaux'!K73="EPS","Educ. phys. et sportive",IF('EDT-2niveaux'!K73="EM","Educ. musicale",IF('EDT-2niveaux'!K73="AP","Arts plastiques",IF('EDT-2niveaux'!K73="HDA","Hist. des arts",IF('EDT-2niveaux'!K73="QM","Questionner le monde",IF('EDT-2niveaux'!K73="LV","Langue vivante",IF('EDT-2niveaux'!K73="APC","APC",""))))))))))))))))))))))))))</f>
        <v/>
      </c>
      <c r="AE69" s="49" t="str">
        <f t="shared" ref="AE69:AE132" si="22">IF(AD69&lt;&gt;"","VENDREDI","")</f>
        <v/>
      </c>
    </row>
    <row r="70" spans="1:31" x14ac:dyDescent="0.3">
      <c r="A70" s="4" t="e">
        <f>IF('POUR COMMENCER'!$E$14&gt;=A69,A69+'POUR COMMENCER'!$H$29,"")</f>
        <v>#VALUE!</v>
      </c>
      <c r="B70" s="101">
        <f>'EDT-2niveaux'!B74</f>
        <v>0</v>
      </c>
      <c r="C70" s="14" t="str">
        <f>IF('EDT-2niveaux'!B74="O","FRANCAIS"&amp;CHAR(10)&amp;"Orthographe",IF('EDT-2niveaux'!B74="rec","RECREATION",IF('EDT-2niveaux'!B74="p","Pause méridienne",IF('EDT-2niveaux'!B74="G","FRANCAIS"&amp;CHAR(10)&amp;"Grammaire",IF('EDT-2niveaux'!B74="LC","FRANCAIS"&amp;CHAR(10)&amp;"Lect. et comp.de l'écrit",IF('EDT-2niveaux'!B74="M","MATHEMATIQUES",IF('EDT-2niveaux'!B74="CLA","FRANCAIS"&amp;CHAR(10)&amp;"Culture litt. et art.",IF('EDT-2niveaux'!B74="F","FRANCAIS",IF('EDT-2niveaux'!B74="E","FRANCAIS"&amp;CHAR(10)&amp;"Ecriture",IF('EDT-2niveaux'!B74="L","FRANCAIS"&amp;CHAR(10)&amp;"Lexique",IF('EDT-2niveaux'!B74="LO","FRANCAIS"&amp;CHAR(10)&amp;"Langage oral",IF('EDT-2niveaux'!B74="CM","MATHEMATIQUES"&amp;CHAR(10)&amp;"Calcul mental",IF('EDT-2niveaux'!B74="EG","MATHEMATIQUES"&amp;CHAR(10)&amp;"Espace et Géométrie",IF('EDT-2niveaux'!B74="NC","MATHEMATIQUES"&amp;CHAR(10)&amp;"Nombres et calculs",IF('EDT-2niveaux'!B74="GM","MATHEMATIQUES"&amp;CHAR(10)&amp;"Grand. et mes.",IF('EDT-2niveaux'!B74="S","Sciences et technologie",IF('EDT-2niveaux'!B74="H","Histoire",IF('EDT-2niveaux'!B74="Geo","Géographie",IF('EDT-2niveaux'!B74="EMC","Enseig. mor. et civ.",IF('EDT-2niveaux'!B74="EPS","Educ. phys. et sportive",IF('EDT-2niveaux'!B74="EM","Educ. musicale",IF('EDT-2niveaux'!B74="AP","Arts plastiques",IF('EDT-2niveaux'!B74="HDA","Hist. des arts",IF('EDT-2niveaux'!B74="QM","Questionner le monde",IF('EDT-2niveaux'!B74="LV","Langue vivante",IF('EDT-2niveaux'!B74="APC","APC",""))))))))))))))))))))))))))</f>
        <v/>
      </c>
      <c r="D70" s="14" t="str">
        <f t="shared" si="13"/>
        <v/>
      </c>
      <c r="E70" s="101">
        <f>'EDT-2niveaux'!C74</f>
        <v>0</v>
      </c>
      <c r="F70" s="14" t="str">
        <f>IF('EDT-2niveaux'!C74="O","FRANCAIS"&amp;CHAR(10)&amp;"Orthographe",IF('EDT-2niveaux'!C74="rec","RECREATION",IF('EDT-2niveaux'!C74="p","Pause méridienne",IF('EDT-2niveaux'!C74="G","FRANCAIS"&amp;CHAR(10)&amp;"Grammaire",IF('EDT-2niveaux'!C74="LC","FRANCAIS"&amp;CHAR(10)&amp;"Lect. et comp.de l'écrit",IF('EDT-2niveaux'!C74="M","MATHEMATIQUES",IF('EDT-2niveaux'!C74="CLA","FRANCAIS"&amp;CHAR(10)&amp;"Culture littéraire et artistiqueCulture litt. et art.",IF('EDT-2niveaux'!C74="F","FRANCAIS",IF('EDT-2niveaux'!C74="E","FRANCAIS"&amp;CHAR(10)&amp;"Ecriture",IF('EDT-2niveaux'!C74="L","FRANCAIS"&amp;CHAR(10)&amp;"Lexique",IF('EDT-2niveaux'!C74="LO","FRANCAIS"&amp;CHAR(10)&amp;"Langage oral",IF('EDT-2niveaux'!C74="CM","MATHEMATIQUES"&amp;CHAR(10)&amp;"Calcul mental",IF('EDT-2niveaux'!C74="EG","MATHEMATIQUES"&amp;CHAR(10)&amp;"Espace et Géométrie",IF('EDT-2niveaux'!C74="NC","MATHEMATIQUES"&amp;CHAR(10)&amp;"Nombres et calculs",IF('EDT-2niveaux'!C74="GM","MATHEMATIQUES"&amp;CHAR(10)&amp;"Grand. et mes.",IF('EDT-2niveaux'!C74="S","Sciences et technologie",IF('EDT-2niveaux'!C74="H","Histoire",IF('EDT-2niveaux'!C74="Geo","Géographie",IF('EDT-2niveaux'!C74="EMC","Enseig. mor. et civ.",IF('EDT-2niveaux'!C74="EPS","Educ. phys. et sportive",IF('EDT-2niveaux'!C74="EM","Educ. musicale",IF('EDT-2niveaux'!C74="AP","Arts plastiques",IF('EDT-2niveaux'!C74="HDA","Hist. des arts",IF('EDT-2niveaux'!C74="QM","Questionner le monde",IF('EDT-2niveaux'!C74="LV","Langue vivante",IF('EDT-2niveaux'!C74="APC","APC",""))))))))))))))))))))))))))</f>
        <v/>
      </c>
      <c r="G70" s="14" t="str">
        <f t="shared" si="14"/>
        <v/>
      </c>
      <c r="H70" s="101">
        <f>'EDT-2niveaux'!D74</f>
        <v>0</v>
      </c>
      <c r="I70" s="14" t="str">
        <f>IF('EDT-2niveaux'!D74="O","FRANCAIS"&amp;CHAR(10)&amp;"Orthographe",IF('EDT-2niveaux'!D74="rec","RECREATION",IF('EDT-2niveaux'!D74="p","Pause méridienne",IF('EDT-2niveaux'!D74="G","FRANCAIS"&amp;CHAR(10)&amp;"Grammaire",IF('EDT-2niveaux'!D74="LC","FRANCAIS"&amp;CHAR(10)&amp;"Lect. et comp.de l'écrit",IF('EDT-2niveaux'!D74="M","MATHEMATIQUES",IF('EDT-2niveaux'!D74="CLA","FRANCAIS"&amp;CHAR(10)&amp;"Culture litt. et art.",IF('EDT-2niveaux'!D74="F","FRANCAIS",IF('EDT-2niveaux'!D74="E","FRANCAIS"&amp;CHAR(10)&amp;"Ecriture",IF('EDT-2niveaux'!D74="L","FRANCAIS"&amp;CHAR(10)&amp;"Lexique",IF('EDT-2niveaux'!D74="LO","FRANCAIS"&amp;CHAR(10)&amp;"Langage oral",IF('EDT-2niveaux'!D74="CM","MATHEMATIQUES"&amp;CHAR(10)&amp;"Calcul mental",IF('EDT-2niveaux'!D74="EG","MATHEMATIQUES"&amp;CHAR(10)&amp;"Espace et Géométrie",IF('EDT-2niveaux'!D74="NC","MATHEMATIQUES"&amp;CHAR(10)&amp;"Nombres et calculs",IF('EDT-2niveaux'!D74="GM","MATHEMATIQUES"&amp;CHAR(10)&amp;"Grand. et mes.",IF('EDT-2niveaux'!D74="S","Sciences et technologie",IF('EDT-2niveaux'!D74="H","Histoire",IF('EDT-2niveaux'!D74="Geo","Géographie",IF('EDT-2niveaux'!D74="EMC","Enseig. mor. et civ.",IF('EDT-2niveaux'!D74="EPS","Educ. phys. et sportive",IF('EDT-2niveaux'!D74="EM","Educ. musicale",IF('EDT-2niveaux'!D74="AP","Arts plastiques",IF('EDT-2niveaux'!D74="HDA","Hist. des arts",IF('EDT-2niveaux'!D74="QM","Questionner le monde",IF('EDT-2niveaux'!D74="LV","Langue vivante",IF('EDT-2niveaux'!D74="APC","APC",""))))))))))))))))))))))))))</f>
        <v/>
      </c>
      <c r="J70" s="14" t="str">
        <f t="shared" si="15"/>
        <v/>
      </c>
      <c r="K70" s="101">
        <f>'EDT-2niveaux'!E74</f>
        <v>0</v>
      </c>
      <c r="L70" s="14" t="str">
        <f>IF('EDT-2niveaux'!E74="O","FRANCAIS"&amp;CHAR(10)&amp;"Orthographe",IF('EDT-2niveaux'!E74="rec","RECREATION",IF('EDT-2niveaux'!E74="p","Pause méridienne",IF('EDT-2niveaux'!E74="G","FRANCAIS"&amp;CHAR(10)&amp;"Grammaire",IF('EDT-2niveaux'!E74="LC","FRANCAIS"&amp;CHAR(10)&amp;"Lect. et comp.de l'écrit",IF('EDT-2niveaux'!E74="M","MATHEMATIQUES",IF('EDT-2niveaux'!E74="CLA","FRANCAIS"&amp;CHAR(10)&amp;"Culture litt. et art.",IF('EDT-2niveaux'!E74="F","FRANCAIS",IF('EDT-2niveaux'!E74="E","FRANCAIS"&amp;CHAR(10)&amp;"Ecriture",IF('EDT-2niveaux'!E74="L","FRANCAIS"&amp;CHAR(10)&amp;"Lexique",IF('EDT-2niveaux'!E74="LO","FRANCAIS"&amp;CHAR(10)&amp;"Langage oral",IF('EDT-2niveaux'!E74="CM","MATHEMATIQUES"&amp;CHAR(10)&amp;"Calcul mental",IF('EDT-2niveaux'!E74="EG","MATHEMATIQUES"&amp;CHAR(10)&amp;"Espace et Géométrie",IF('EDT-2niveaux'!E74="NC","MATHEMATIQUES"&amp;CHAR(10)&amp;"Nombres et calculs",IF('EDT-2niveaux'!E74="GM","MATHEMATIQUES"&amp;CHAR(10)&amp;"Grand. et mes.",IF('EDT-2niveaux'!E74="S","Sciences et technologie",IF('EDT-2niveaux'!E74="H","Histoire",IF('EDT-2niveaux'!E74="Geo","Géographie",IF('EDT-2niveaux'!E74="EMC","Enseig. mor. et civ.",IF('EDT-2niveaux'!E74="EPS","Educ. phys. et sportive",IF('EDT-2niveaux'!E74="EM","Educ. musicale",IF('EDT-2niveaux'!E74="AP","Arts plastiques",IF('EDT-2niveaux'!E74="HDA","Hist. des arts",IF('EDT-2niveaux'!E74="QM","Questionner le monde",IF('EDT-2niveaux'!E74="LV","Langue vivante",IF('EDT-2niveaux'!E74="APC","APC",""))))))))))))))))))))))))))</f>
        <v/>
      </c>
      <c r="M70" s="14" t="str">
        <f t="shared" si="16"/>
        <v/>
      </c>
      <c r="N70" s="101">
        <f>'EDT-2niveaux'!F74</f>
        <v>0</v>
      </c>
      <c r="O70" s="14" t="str">
        <f>IF('EDT-2niveaux'!F74="O","FRANCAIS"&amp;CHAR(10)&amp;"Orthographe",IF('EDT-2niveaux'!F74="rec","RECREATION",IF('EDT-2niveaux'!F74="p","Pause méridienne",IF('EDT-2niveaux'!F74="G","FRANCAIS"&amp;CHAR(10)&amp;"Grammaire",IF('EDT-2niveaux'!F74="LC","FRANCAIS"&amp;CHAR(10)&amp;"Lect. et comp.de l'écrit",IF('EDT-2niveaux'!F74="M","MATHEMATIQUES",IF('EDT-2niveaux'!F74="CLA","FRANCAIS"&amp;CHAR(10)&amp;"Culture litt. et art.",IF('EDT-2niveaux'!F74="F","FRANCAIS",IF('EDT-2niveaux'!F74="E","FRANCAIS"&amp;CHAR(10)&amp;"Ecriture",IF('EDT-2niveaux'!F74="L","FRANCAIS"&amp;CHAR(10)&amp;"Lexique",IF('EDT-2niveaux'!F74="LO","FRANCAIS"&amp;CHAR(10)&amp;"Langage oral",IF('EDT-2niveaux'!F74="CM","MATHEMATIQUES"&amp;CHAR(10)&amp;"Calcul mental",IF('EDT-2niveaux'!F74="EG","MATHEMATIQUES"&amp;CHAR(10)&amp;"Espace et Géométrie",IF('EDT-2niveaux'!F74="NC","MATHEMATIQUES"&amp;CHAR(10)&amp;"Nombres et calculs",IF('EDT-2niveaux'!F74="GM","MATHEMATIQUES"&amp;CHAR(10)&amp;"Grand. et mes.",IF('EDT-2niveaux'!F74="S","Sciences et technologie",IF('EDT-2niveaux'!F74="H","Histoire",IF('EDT-2niveaux'!F74="Geo","Géographie",IF('EDT-2niveaux'!F74="EMC","Enseig. mor. et civ.",IF('EDT-2niveaux'!F74="EPS","Educ. phys. et sportive",IF('EDT-2niveaux'!F74="EM","Educ. musicale",IF('EDT-2niveaux'!F74="AP","Arts plastiques",IF('EDT-2niveaux'!F74="HDA","Hist. des arts",IF('EDT-2niveaux'!F74="QM","Questionner le monde",IF('EDT-2niveaux'!F74="LV","Langue vivante",IF('EDT-2niveaux'!F74="APC","APC",""))))))))))))))))))))))))))</f>
        <v/>
      </c>
      <c r="P70" s="14" t="str">
        <f t="shared" si="17"/>
        <v/>
      </c>
      <c r="Q70" s="101">
        <f>'EDT-2niveaux'!G74</f>
        <v>0</v>
      </c>
      <c r="R70" s="14" t="str">
        <f>IF('EDT-2niveaux'!G74="O","FRANCAIS"&amp;CHAR(10)&amp;"Orthographe",IF('EDT-2niveaux'!G74="rec","RECREATION",IF('EDT-2niveaux'!G74="p","Pause méridienne",IF('EDT-2niveaux'!G74="G","FRANCAIS"&amp;CHAR(10)&amp;"Grammaire",IF('EDT-2niveaux'!G74="LC","FRANCAIS"&amp;CHAR(10)&amp;"Lect. et comp.de l'écrit",IF('EDT-2niveaux'!G74="M","MATHEMATIQUES",IF('EDT-2niveaux'!G74="CLA","FRANCAIS"&amp;CHAR(10)&amp;"Culture litt. et art.",IF('EDT-2niveaux'!G74="F","FRANCAIS",IF('EDT-2niveaux'!G74="E","FRANCAIS"&amp;CHAR(10)&amp;"Ecriture",IF('EDT-2niveaux'!G74="L","FRANCAIS"&amp;CHAR(10)&amp;"Lexique",IF('EDT-2niveaux'!G74="LO","FRANCAIS"&amp;CHAR(10)&amp;"Langage oral",IF('EDT-2niveaux'!G74="CM","MATHEMATIQUES"&amp;CHAR(10)&amp;"Calcul mental",IF('EDT-2niveaux'!G74="EG","MATHEMATIQUES"&amp;CHAR(10)&amp;"Espace et Géométrie",IF('EDT-2niveaux'!G74="NC","MATHEMATIQUES"&amp;CHAR(10)&amp;"Nombres et calculs",IF('EDT-2niveaux'!G74="GM","MATHEMATIQUES"&amp;CHAR(10)&amp;"Grand. et mes.",IF('EDT-2niveaux'!G74="S","Sciences et technologie",IF('EDT-2niveaux'!G74="H","Histoire",IF('EDT-2niveaux'!G74="Geo","Géographie",IF('EDT-2niveaux'!G74="EMC","Enseig. mor. et civ.",IF('EDT-2niveaux'!G74="EPS","Educ. phys. et sportive",IF('EDT-2niveaux'!G74="EM","Educ. musicale",IF('EDT-2niveaux'!G74="AP","Arts plastiques",IF('EDT-2niveaux'!G74="HDA","Hist. des arts",IF('EDT-2niveaux'!G74="QM","Questionner le monde",IF('EDT-2niveaux'!G74="LV","Langue vivante",IF('EDT-2niveaux'!G74="APC","APC",""))))))))))))))))))))))))))</f>
        <v/>
      </c>
      <c r="S70" s="148" t="str">
        <f t="shared" si="18"/>
        <v/>
      </c>
      <c r="T70" s="101">
        <f>'EDT-2niveaux'!H74</f>
        <v>0</v>
      </c>
      <c r="U70" s="14" t="str">
        <f>IF('EDT-2niveaux'!H74="O","FRANCAIS"&amp;CHAR(10)&amp;"Orthographe",IF('EDT-2niveaux'!H74="rec","RECREATION",IF('EDT-2niveaux'!H74="p","Pause méridienne",IF('EDT-2niveaux'!H74="G","FRANCAIS"&amp;CHAR(10)&amp;"Grammaire",IF('EDT-2niveaux'!H74="LC","FRANCAIS"&amp;CHAR(10)&amp;"Lect. et comp.de l'écrit",IF('EDT-2niveaux'!H74="M","MATHEMATIQUES",IF('EDT-2niveaux'!H74="CLA","FRANCAIS"&amp;CHAR(10)&amp;"Culture litt. et art.",IF('EDT-2niveaux'!H74="F","FRANCAIS",IF('EDT-2niveaux'!H74="E","FRANCAIS"&amp;CHAR(10)&amp;"Ecriture",IF('EDT-2niveaux'!H74="L","FRANCAIS"&amp;CHAR(10)&amp;"Lexique",IF('EDT-2niveaux'!H74="LO","FRANCAIS"&amp;CHAR(10)&amp;"Langage oral",IF('EDT-2niveaux'!H74="CM","MATHEMATIQUES"&amp;CHAR(10)&amp;"Calcul mental",IF('EDT-2niveaux'!H74="EG","MATHEMATIQUES"&amp;CHAR(10)&amp;"Espace et Géométrie",IF('EDT-2niveaux'!H74="NC","MATHEMATIQUES"&amp;CHAR(10)&amp;"Nombres et calculs",IF('EDT-2niveaux'!H74="GM","MATHEMATIQUES"&amp;CHAR(10)&amp;"Grand. et mes.",IF('EDT-2niveaux'!H74="S","Sciences et technologie",IF('EDT-2niveaux'!H74="H","Histoire",IF('EDT-2niveaux'!H74="Geo","Géographie",IF('EDT-2niveaux'!H74="EMC","Enseig. mor. et civ.",IF('EDT-2niveaux'!H74="EPS","Educ. phys. et sportive",IF('EDT-2niveaux'!H74="EM","Educ. musicale",IF('EDT-2niveaux'!H74="AP","Arts plastiques",IF('EDT-2niveaux'!H74="HDA","Hist. des arts",IF('EDT-2niveaux'!H74="QM","Questionner le monde",IF('EDT-2niveaux'!H74="LV","Langue vivante",IF('EDT-2niveaux'!H74="APC","APC",""))))))))))))))))))))))))))</f>
        <v/>
      </c>
      <c r="V70" s="14" t="str">
        <f t="shared" si="19"/>
        <v/>
      </c>
      <c r="W70" s="101">
        <f>'EDT-2niveaux'!I74</f>
        <v>0</v>
      </c>
      <c r="X70" s="14" t="str">
        <f>IF('EDT-2niveaux'!I74="O","FRANCAIS"&amp;CHAR(10)&amp;"Orthographe",IF('EDT-2niveaux'!I74="rec","RECREATION",IF('EDT-2niveaux'!I74="p","Pause méridienne",IF('EDT-2niveaux'!I74="G","FRANCAIS"&amp;CHAR(10)&amp;"Grammaire",IF('EDT-2niveaux'!I74="LC","FRANCAIS"&amp;CHAR(10)&amp;"Lect. et comp.de l'écrit",IF('EDT-2niveaux'!I74="M","MATHEMATIQUES",IF('EDT-2niveaux'!I74="CLA","FRANCAIS"&amp;CHAR(10)&amp;"Culture litt. et art.",IF('EDT-2niveaux'!I74="F","FRANCAIS",IF('EDT-2niveaux'!I74="E","FRANCAIS"&amp;CHAR(10)&amp;"Ecriture",IF('EDT-2niveaux'!I74="L","FRANCAIS"&amp;CHAR(10)&amp;"Lexique",IF('EDT-2niveaux'!I74="LO","FRANCAIS"&amp;CHAR(10)&amp;"Langage oral",IF('EDT-2niveaux'!I74="CM","MATHEMATIQUES"&amp;CHAR(10)&amp;"Calcul mental",IF('EDT-2niveaux'!I74="EG","MATHEMATIQUES"&amp;CHAR(10)&amp;"Espace et Géométrie",IF('EDT-2niveaux'!I74="NC","MATHEMATIQUES"&amp;CHAR(10)&amp;"Nombres et calculs",IF('EDT-2niveaux'!I74="GM","MATHEMATIQUES"&amp;CHAR(10)&amp;"Grand. et mes.",IF('EDT-2niveaux'!I74="S","Sciences et technologie",IF('EDT-2niveaux'!I74="H","Histoire",IF('EDT-2niveaux'!I74="Geo","Géographie",IF('EDT-2niveaux'!I74="EMC","Enseig. mor. et civ.",IF('EDT-2niveaux'!I74="EPS","Educ. phys. et sportive",IF('EDT-2niveaux'!I74="EM","Educ. musicale",IF('EDT-2niveaux'!I74="AP","Arts plastiques",IF('EDT-2niveaux'!I74="HDA","Hist. des arts",IF('EDT-2niveaux'!I74="QM","Questionner le monde",IF('EDT-2niveaux'!I74="LV","Langue vivante",IF('EDT-2niveaux'!I74="APC","APC",""))))))))))))))))))))))))))</f>
        <v/>
      </c>
      <c r="Y70" s="14" t="str">
        <f t="shared" si="20"/>
        <v/>
      </c>
      <c r="Z70" s="101">
        <f>'EDT-2niveaux'!J74</f>
        <v>0</v>
      </c>
      <c r="AA70" s="14" t="str">
        <f>IF('EDT-2niveaux'!J74="O","FRANCAIS"&amp;CHAR(10)&amp;"Orthographe",IF('EDT-2niveaux'!J74="rec","RECREATION",IF('EDT-2niveaux'!J74="p","Pause méridienne",IF('EDT-2niveaux'!J74="G","FRANCAIS"&amp;CHAR(10)&amp;"Grammaire",IF('EDT-2niveaux'!J74="LC","FRANCAIS"&amp;CHAR(10)&amp;"Lect. et comp.de l'écrit",IF('EDT-2niveaux'!J74="M","MATHEMATIQUES",IF('EDT-2niveaux'!J74="CLA","FRANCAIS"&amp;CHAR(10)&amp;"Culture littéraire et artistiqueCulture litt. et art.",IF('EDT-2niveaux'!J74="F","FRANCAIS",IF('EDT-2niveaux'!J74="E","FRANCAIS"&amp;CHAR(10)&amp;"Ecriture",IF('EDT-2niveaux'!J74="L","FRANCAIS"&amp;CHAR(10)&amp;"Lexique",IF('EDT-2niveaux'!J74="LO","FRANCAIS"&amp;CHAR(10)&amp;"Langage oral",IF('EDT-2niveaux'!J74="CM","MATHEMATIQUES"&amp;CHAR(10)&amp;"Calcul mental",IF('EDT-2niveaux'!J74="EG","MATHEMATIQUES"&amp;CHAR(10)&amp;"Espace et Géométrie",IF('EDT-2niveaux'!J74="NC","MATHEMATIQUES"&amp;CHAR(10)&amp;"Nombres et calculs",IF('EDT-2niveaux'!J74="GM","MATHEMATIQUES"&amp;CHAR(10)&amp;"Grand. et mes.",IF('EDT-2niveaux'!J74="S","Sciences et technologie",IF('EDT-2niveaux'!J74="H","Histoire",IF('EDT-2niveaux'!J74="Geo","Géographie",IF('EDT-2niveaux'!J74="EMC","Enseig. mor. et civ.",IF('EDT-2niveaux'!J74="EPS","Educ. phys. et sportive",IF('EDT-2niveaux'!J74="EM","Educ. musicale",IF('EDT-2niveaux'!J74="AP","Arts plastiques",IF('EDT-2niveaux'!J74="HDA","Hist. des arts",IF('EDT-2niveaux'!J74="QM","Questionner le monde",IF('EDT-2niveaux'!J74="LV","Langue vivante",IF('EDT-2niveaux'!J74="APC","APC",""))))))))))))))))))))))))))</f>
        <v/>
      </c>
      <c r="AB70" s="49" t="str">
        <f t="shared" si="21"/>
        <v/>
      </c>
      <c r="AC70" s="101">
        <f>'EDT-2niveaux'!K74</f>
        <v>0</v>
      </c>
      <c r="AD70" s="14" t="str">
        <f>IF('EDT-2niveaux'!K74="O","FRANCAIS"&amp;CHAR(10)&amp;"Orthographe",IF('EDT-2niveaux'!K74="rec","RECREATION",IF('EDT-2niveaux'!K74="p","Pause méridienne",IF('EDT-2niveaux'!K74="G","FRANCAIS"&amp;CHAR(10)&amp;"Grammaire",IF('EDT-2niveaux'!K74="LC","FRANCAIS"&amp;CHAR(10)&amp;"Lect. et comp.de l'écrit",IF('EDT-2niveaux'!K74="M","MATHEMATIQUES",IF('EDT-2niveaux'!K74="CLA","FRANCAIS"&amp;CHAR(10)&amp;"Culture litt. et art.",IF('EDT-2niveaux'!K74="F","FRANCAIS",IF('EDT-2niveaux'!K74="E","FRANCAIS"&amp;CHAR(10)&amp;"Ecriture",IF('EDT-2niveaux'!K74="L","FRANCAIS"&amp;CHAR(10)&amp;"Lexique",IF('EDT-2niveaux'!K74="LO","FRANCAIS"&amp;CHAR(10)&amp;"Langage oral",IF('EDT-2niveaux'!K74="CM","MATHEMATIQUES"&amp;CHAR(10)&amp;"Calcul mental",IF('EDT-2niveaux'!K74="EG","MATHEMATIQUES"&amp;CHAR(10)&amp;"Espace et Géométrie",IF('EDT-2niveaux'!K74="NC","MATHEMATIQUES"&amp;CHAR(10)&amp;"Nombres et calculs",IF('EDT-2niveaux'!K74="GM","MATHEMATIQUES"&amp;CHAR(10)&amp;"Grand. et mes.",IF('EDT-2niveaux'!K74="S","Sciences et technologie",IF('EDT-2niveaux'!K74="H","Histoire",IF('EDT-2niveaux'!K74="Geo","Géographie",IF('EDT-2niveaux'!K74="EMC","Enseig. mor. et civ.",IF('EDT-2niveaux'!K74="EPS","Educ. phys. et sportive",IF('EDT-2niveaux'!K74="EM","Educ. musicale",IF('EDT-2niveaux'!K74="AP","Arts plastiques",IF('EDT-2niveaux'!K74="HDA","Hist. des arts",IF('EDT-2niveaux'!K74="QM","Questionner le monde",IF('EDT-2niveaux'!K74="LV","Langue vivante",IF('EDT-2niveaux'!K74="APC","APC",""))))))))))))))))))))))))))</f>
        <v/>
      </c>
      <c r="AE70" s="49" t="str">
        <f t="shared" si="22"/>
        <v/>
      </c>
    </row>
    <row r="71" spans="1:31" x14ac:dyDescent="0.3">
      <c r="A71" s="4" t="e">
        <f>IF('POUR COMMENCER'!$E$14&gt;=A70,A70+'POUR COMMENCER'!$H$29,"")</f>
        <v>#VALUE!</v>
      </c>
      <c r="B71" s="101">
        <f>'EDT-2niveaux'!B75</f>
        <v>0</v>
      </c>
      <c r="C71" s="14" t="str">
        <f>IF('EDT-2niveaux'!B75="O","FRANCAIS"&amp;CHAR(10)&amp;"Orthographe",IF('EDT-2niveaux'!B75="rec","RECREATION",IF('EDT-2niveaux'!B75="p","Pause méridienne",IF('EDT-2niveaux'!B75="G","FRANCAIS"&amp;CHAR(10)&amp;"Grammaire",IF('EDT-2niveaux'!B75="LC","FRANCAIS"&amp;CHAR(10)&amp;"Lect. et comp.de l'écrit",IF('EDT-2niveaux'!B75="M","MATHEMATIQUES",IF('EDT-2niveaux'!B75="CLA","FRANCAIS"&amp;CHAR(10)&amp;"Culture litt. et art.",IF('EDT-2niveaux'!B75="F","FRANCAIS",IF('EDT-2niveaux'!B75="E","FRANCAIS"&amp;CHAR(10)&amp;"Ecriture",IF('EDT-2niveaux'!B75="L","FRANCAIS"&amp;CHAR(10)&amp;"Lexique",IF('EDT-2niveaux'!B75="LO","FRANCAIS"&amp;CHAR(10)&amp;"Langage oral",IF('EDT-2niveaux'!B75="CM","MATHEMATIQUES"&amp;CHAR(10)&amp;"Calcul mental",IF('EDT-2niveaux'!B75="EG","MATHEMATIQUES"&amp;CHAR(10)&amp;"Espace et Géométrie",IF('EDT-2niveaux'!B75="NC","MATHEMATIQUES"&amp;CHAR(10)&amp;"Nombres et calculs",IF('EDT-2niveaux'!B75="GM","MATHEMATIQUES"&amp;CHAR(10)&amp;"Grand. et mes.",IF('EDT-2niveaux'!B75="S","Sciences et technologie",IF('EDT-2niveaux'!B75="H","Histoire",IF('EDT-2niveaux'!B75="Geo","Géographie",IF('EDT-2niveaux'!B75="EMC","Enseig. mor. et civ.",IF('EDT-2niveaux'!B75="EPS","Educ. phys. et sportive",IF('EDT-2niveaux'!B75="EM","Educ. musicale",IF('EDT-2niveaux'!B75="AP","Arts plastiques",IF('EDT-2niveaux'!B75="HDA","Hist. des arts",IF('EDT-2niveaux'!B75="QM","Questionner le monde",IF('EDT-2niveaux'!B75="LV","Langue vivante",IF('EDT-2niveaux'!B75="APC","APC",""))))))))))))))))))))))))))</f>
        <v/>
      </c>
      <c r="D71" s="14" t="str">
        <f t="shared" si="13"/>
        <v/>
      </c>
      <c r="E71" s="101">
        <f>'EDT-2niveaux'!C75</f>
        <v>0</v>
      </c>
      <c r="F71" s="14" t="str">
        <f>IF('EDT-2niveaux'!C75="O","FRANCAIS"&amp;CHAR(10)&amp;"Orthographe",IF('EDT-2niveaux'!C75="rec","RECREATION",IF('EDT-2niveaux'!C75="p","Pause méridienne",IF('EDT-2niveaux'!C75="G","FRANCAIS"&amp;CHAR(10)&amp;"Grammaire",IF('EDT-2niveaux'!C75="LC","FRANCAIS"&amp;CHAR(10)&amp;"Lect. et comp.de l'écrit",IF('EDT-2niveaux'!C75="M","MATHEMATIQUES",IF('EDT-2niveaux'!C75="CLA","FRANCAIS"&amp;CHAR(10)&amp;"Culture littéraire et artistiqueCulture litt. et art.",IF('EDT-2niveaux'!C75="F","FRANCAIS",IF('EDT-2niveaux'!C75="E","FRANCAIS"&amp;CHAR(10)&amp;"Ecriture",IF('EDT-2niveaux'!C75="L","FRANCAIS"&amp;CHAR(10)&amp;"Lexique",IF('EDT-2niveaux'!C75="LO","FRANCAIS"&amp;CHAR(10)&amp;"Langage oral",IF('EDT-2niveaux'!C75="CM","MATHEMATIQUES"&amp;CHAR(10)&amp;"Calcul mental",IF('EDT-2niveaux'!C75="EG","MATHEMATIQUES"&amp;CHAR(10)&amp;"Espace et Géométrie",IF('EDT-2niveaux'!C75="NC","MATHEMATIQUES"&amp;CHAR(10)&amp;"Nombres et calculs",IF('EDT-2niveaux'!C75="GM","MATHEMATIQUES"&amp;CHAR(10)&amp;"Grand. et mes.",IF('EDT-2niveaux'!C75="S","Sciences et technologie",IF('EDT-2niveaux'!C75="H","Histoire",IF('EDT-2niveaux'!C75="Geo","Géographie",IF('EDT-2niveaux'!C75="EMC","Enseig. mor. et civ.",IF('EDT-2niveaux'!C75="EPS","Educ. phys. et sportive",IF('EDT-2niveaux'!C75="EM","Educ. musicale",IF('EDT-2niveaux'!C75="AP","Arts plastiques",IF('EDT-2niveaux'!C75="HDA","Hist. des arts",IF('EDT-2niveaux'!C75="QM","Questionner le monde",IF('EDT-2niveaux'!C75="LV","Langue vivante",IF('EDT-2niveaux'!C75="APC","APC",""))))))))))))))))))))))))))</f>
        <v/>
      </c>
      <c r="G71" s="14" t="str">
        <f t="shared" si="14"/>
        <v/>
      </c>
      <c r="H71" s="101">
        <f>'EDT-2niveaux'!D75</f>
        <v>0</v>
      </c>
      <c r="I71" s="14" t="str">
        <f>IF('EDT-2niveaux'!D75="O","FRANCAIS"&amp;CHAR(10)&amp;"Orthographe",IF('EDT-2niveaux'!D75="rec","RECREATION",IF('EDT-2niveaux'!D75="p","Pause méridienne",IF('EDT-2niveaux'!D75="G","FRANCAIS"&amp;CHAR(10)&amp;"Grammaire",IF('EDT-2niveaux'!D75="LC","FRANCAIS"&amp;CHAR(10)&amp;"Lect. et comp.de l'écrit",IF('EDT-2niveaux'!D75="M","MATHEMATIQUES",IF('EDT-2niveaux'!D75="CLA","FRANCAIS"&amp;CHAR(10)&amp;"Culture litt. et art.",IF('EDT-2niveaux'!D75="F","FRANCAIS",IF('EDT-2niveaux'!D75="E","FRANCAIS"&amp;CHAR(10)&amp;"Ecriture",IF('EDT-2niveaux'!D75="L","FRANCAIS"&amp;CHAR(10)&amp;"Lexique",IF('EDT-2niveaux'!D75="LO","FRANCAIS"&amp;CHAR(10)&amp;"Langage oral",IF('EDT-2niveaux'!D75="CM","MATHEMATIQUES"&amp;CHAR(10)&amp;"Calcul mental",IF('EDT-2niveaux'!D75="EG","MATHEMATIQUES"&amp;CHAR(10)&amp;"Espace et Géométrie",IF('EDT-2niveaux'!D75="NC","MATHEMATIQUES"&amp;CHAR(10)&amp;"Nombres et calculs",IF('EDT-2niveaux'!D75="GM","MATHEMATIQUES"&amp;CHAR(10)&amp;"Grand. et mes.",IF('EDT-2niveaux'!D75="S","Sciences et technologie",IF('EDT-2niveaux'!D75="H","Histoire",IF('EDT-2niveaux'!D75="Geo","Géographie",IF('EDT-2niveaux'!D75="EMC","Enseig. mor. et civ.",IF('EDT-2niveaux'!D75="EPS","Educ. phys. et sportive",IF('EDT-2niveaux'!D75="EM","Educ. musicale",IF('EDT-2niveaux'!D75="AP","Arts plastiques",IF('EDT-2niveaux'!D75="HDA","Hist. des arts",IF('EDT-2niveaux'!D75="QM","Questionner le monde",IF('EDT-2niveaux'!D75="LV","Langue vivante",IF('EDT-2niveaux'!D75="APC","APC",""))))))))))))))))))))))))))</f>
        <v/>
      </c>
      <c r="J71" s="14" t="str">
        <f t="shared" si="15"/>
        <v/>
      </c>
      <c r="K71" s="101">
        <f>'EDT-2niveaux'!E75</f>
        <v>0</v>
      </c>
      <c r="L71" s="14" t="str">
        <f>IF('EDT-2niveaux'!E75="O","FRANCAIS"&amp;CHAR(10)&amp;"Orthographe",IF('EDT-2niveaux'!E75="rec","RECREATION",IF('EDT-2niveaux'!E75="p","Pause méridienne",IF('EDT-2niveaux'!E75="G","FRANCAIS"&amp;CHAR(10)&amp;"Grammaire",IF('EDT-2niveaux'!E75="LC","FRANCAIS"&amp;CHAR(10)&amp;"Lect. et comp.de l'écrit",IF('EDT-2niveaux'!E75="M","MATHEMATIQUES",IF('EDT-2niveaux'!E75="CLA","FRANCAIS"&amp;CHAR(10)&amp;"Culture litt. et art.",IF('EDT-2niveaux'!E75="F","FRANCAIS",IF('EDT-2niveaux'!E75="E","FRANCAIS"&amp;CHAR(10)&amp;"Ecriture",IF('EDT-2niveaux'!E75="L","FRANCAIS"&amp;CHAR(10)&amp;"Lexique",IF('EDT-2niveaux'!E75="LO","FRANCAIS"&amp;CHAR(10)&amp;"Langage oral",IF('EDT-2niveaux'!E75="CM","MATHEMATIQUES"&amp;CHAR(10)&amp;"Calcul mental",IF('EDT-2niveaux'!E75="EG","MATHEMATIQUES"&amp;CHAR(10)&amp;"Espace et Géométrie",IF('EDT-2niveaux'!E75="NC","MATHEMATIQUES"&amp;CHAR(10)&amp;"Nombres et calculs",IF('EDT-2niveaux'!E75="GM","MATHEMATIQUES"&amp;CHAR(10)&amp;"Grand. et mes.",IF('EDT-2niveaux'!E75="S","Sciences et technologie",IF('EDT-2niveaux'!E75="H","Histoire",IF('EDT-2niveaux'!E75="Geo","Géographie",IF('EDT-2niveaux'!E75="EMC","Enseig. mor. et civ.",IF('EDT-2niveaux'!E75="EPS","Educ. phys. et sportive",IF('EDT-2niveaux'!E75="EM","Educ. musicale",IF('EDT-2niveaux'!E75="AP","Arts plastiques",IF('EDT-2niveaux'!E75="HDA","Hist. des arts",IF('EDT-2niveaux'!E75="QM","Questionner le monde",IF('EDT-2niveaux'!E75="LV","Langue vivante",IF('EDT-2niveaux'!E75="APC","APC",""))))))))))))))))))))))))))</f>
        <v/>
      </c>
      <c r="M71" s="14" t="str">
        <f t="shared" si="16"/>
        <v/>
      </c>
      <c r="N71" s="101">
        <f>'EDT-2niveaux'!F75</f>
        <v>0</v>
      </c>
      <c r="O71" s="14" t="str">
        <f>IF('EDT-2niveaux'!F75="O","FRANCAIS"&amp;CHAR(10)&amp;"Orthographe",IF('EDT-2niveaux'!F75="rec","RECREATION",IF('EDT-2niveaux'!F75="p","Pause méridienne",IF('EDT-2niveaux'!F75="G","FRANCAIS"&amp;CHAR(10)&amp;"Grammaire",IF('EDT-2niveaux'!F75="LC","FRANCAIS"&amp;CHAR(10)&amp;"Lect. et comp.de l'écrit",IF('EDT-2niveaux'!F75="M","MATHEMATIQUES",IF('EDT-2niveaux'!F75="CLA","FRANCAIS"&amp;CHAR(10)&amp;"Culture litt. et art.",IF('EDT-2niveaux'!F75="F","FRANCAIS",IF('EDT-2niveaux'!F75="E","FRANCAIS"&amp;CHAR(10)&amp;"Ecriture",IF('EDT-2niveaux'!F75="L","FRANCAIS"&amp;CHAR(10)&amp;"Lexique",IF('EDT-2niveaux'!F75="LO","FRANCAIS"&amp;CHAR(10)&amp;"Langage oral",IF('EDT-2niveaux'!F75="CM","MATHEMATIQUES"&amp;CHAR(10)&amp;"Calcul mental",IF('EDT-2niveaux'!F75="EG","MATHEMATIQUES"&amp;CHAR(10)&amp;"Espace et Géométrie",IF('EDT-2niveaux'!F75="NC","MATHEMATIQUES"&amp;CHAR(10)&amp;"Nombres et calculs",IF('EDT-2niveaux'!F75="GM","MATHEMATIQUES"&amp;CHAR(10)&amp;"Grand. et mes.",IF('EDT-2niveaux'!F75="S","Sciences et technologie",IF('EDT-2niveaux'!F75="H","Histoire",IF('EDT-2niveaux'!F75="Geo","Géographie",IF('EDT-2niveaux'!F75="EMC","Enseig. mor. et civ.",IF('EDT-2niveaux'!F75="EPS","Educ. phys. et sportive",IF('EDT-2niveaux'!F75="EM","Educ. musicale",IF('EDT-2niveaux'!F75="AP","Arts plastiques",IF('EDT-2niveaux'!F75="HDA","Hist. des arts",IF('EDT-2niveaux'!F75="QM","Questionner le monde",IF('EDT-2niveaux'!F75="LV","Langue vivante",IF('EDT-2niveaux'!F75="APC","APC",""))))))))))))))))))))))))))</f>
        <v/>
      </c>
      <c r="P71" s="14" t="str">
        <f t="shared" si="17"/>
        <v/>
      </c>
      <c r="Q71" s="101">
        <f>'EDT-2niveaux'!G75</f>
        <v>0</v>
      </c>
      <c r="R71" s="14" t="str">
        <f>IF('EDT-2niveaux'!G75="O","FRANCAIS"&amp;CHAR(10)&amp;"Orthographe",IF('EDT-2niveaux'!G75="rec","RECREATION",IF('EDT-2niveaux'!G75="p","Pause méridienne",IF('EDT-2niveaux'!G75="G","FRANCAIS"&amp;CHAR(10)&amp;"Grammaire",IF('EDT-2niveaux'!G75="LC","FRANCAIS"&amp;CHAR(10)&amp;"Lect. et comp.de l'écrit",IF('EDT-2niveaux'!G75="M","MATHEMATIQUES",IF('EDT-2niveaux'!G75="CLA","FRANCAIS"&amp;CHAR(10)&amp;"Culture litt. et art.",IF('EDT-2niveaux'!G75="F","FRANCAIS",IF('EDT-2niveaux'!G75="E","FRANCAIS"&amp;CHAR(10)&amp;"Ecriture",IF('EDT-2niveaux'!G75="L","FRANCAIS"&amp;CHAR(10)&amp;"Lexique",IF('EDT-2niveaux'!G75="LO","FRANCAIS"&amp;CHAR(10)&amp;"Langage oral",IF('EDT-2niveaux'!G75="CM","MATHEMATIQUES"&amp;CHAR(10)&amp;"Calcul mental",IF('EDT-2niveaux'!G75="EG","MATHEMATIQUES"&amp;CHAR(10)&amp;"Espace et Géométrie",IF('EDT-2niveaux'!G75="NC","MATHEMATIQUES"&amp;CHAR(10)&amp;"Nombres et calculs",IF('EDT-2niveaux'!G75="GM","MATHEMATIQUES"&amp;CHAR(10)&amp;"Grand. et mes.",IF('EDT-2niveaux'!G75="S","Sciences et technologie",IF('EDT-2niveaux'!G75="H","Histoire",IF('EDT-2niveaux'!G75="Geo","Géographie",IF('EDT-2niveaux'!G75="EMC","Enseig. mor. et civ.",IF('EDT-2niveaux'!G75="EPS","Educ. phys. et sportive",IF('EDT-2niveaux'!G75="EM","Educ. musicale",IF('EDT-2niveaux'!G75="AP","Arts plastiques",IF('EDT-2niveaux'!G75="HDA","Hist. des arts",IF('EDT-2niveaux'!G75="QM","Questionner le monde",IF('EDT-2niveaux'!G75="LV","Langue vivante",IF('EDT-2niveaux'!G75="APC","APC",""))))))))))))))))))))))))))</f>
        <v/>
      </c>
      <c r="S71" s="148" t="str">
        <f t="shared" si="18"/>
        <v/>
      </c>
      <c r="T71" s="101">
        <f>'EDT-2niveaux'!H75</f>
        <v>0</v>
      </c>
      <c r="U71" s="14" t="str">
        <f>IF('EDT-2niveaux'!H75="O","FRANCAIS"&amp;CHAR(10)&amp;"Orthographe",IF('EDT-2niveaux'!H75="rec","RECREATION",IF('EDT-2niveaux'!H75="p","Pause méridienne",IF('EDT-2niveaux'!H75="G","FRANCAIS"&amp;CHAR(10)&amp;"Grammaire",IF('EDT-2niveaux'!H75="LC","FRANCAIS"&amp;CHAR(10)&amp;"Lect. et comp.de l'écrit",IF('EDT-2niveaux'!H75="M","MATHEMATIQUES",IF('EDT-2niveaux'!H75="CLA","FRANCAIS"&amp;CHAR(10)&amp;"Culture litt. et art.",IF('EDT-2niveaux'!H75="F","FRANCAIS",IF('EDT-2niveaux'!H75="E","FRANCAIS"&amp;CHAR(10)&amp;"Ecriture",IF('EDT-2niveaux'!H75="L","FRANCAIS"&amp;CHAR(10)&amp;"Lexique",IF('EDT-2niveaux'!H75="LO","FRANCAIS"&amp;CHAR(10)&amp;"Langage oral",IF('EDT-2niveaux'!H75="CM","MATHEMATIQUES"&amp;CHAR(10)&amp;"Calcul mental",IF('EDT-2niveaux'!H75="EG","MATHEMATIQUES"&amp;CHAR(10)&amp;"Espace et Géométrie",IF('EDT-2niveaux'!H75="NC","MATHEMATIQUES"&amp;CHAR(10)&amp;"Nombres et calculs",IF('EDT-2niveaux'!H75="GM","MATHEMATIQUES"&amp;CHAR(10)&amp;"Grand. et mes.",IF('EDT-2niveaux'!H75="S","Sciences et technologie",IF('EDT-2niveaux'!H75="H","Histoire",IF('EDT-2niveaux'!H75="Geo","Géographie",IF('EDT-2niveaux'!H75="EMC","Enseig. mor. et civ.",IF('EDT-2niveaux'!H75="EPS","Educ. phys. et sportive",IF('EDT-2niveaux'!H75="EM","Educ. musicale",IF('EDT-2niveaux'!H75="AP","Arts plastiques",IF('EDT-2niveaux'!H75="HDA","Hist. des arts",IF('EDT-2niveaux'!H75="QM","Questionner le monde",IF('EDT-2niveaux'!H75="LV","Langue vivante",IF('EDT-2niveaux'!H75="APC","APC",""))))))))))))))))))))))))))</f>
        <v/>
      </c>
      <c r="V71" s="14" t="str">
        <f t="shared" si="19"/>
        <v/>
      </c>
      <c r="W71" s="101">
        <f>'EDT-2niveaux'!I75</f>
        <v>0</v>
      </c>
      <c r="X71" s="14" t="str">
        <f>IF('EDT-2niveaux'!I75="O","FRANCAIS"&amp;CHAR(10)&amp;"Orthographe",IF('EDT-2niveaux'!I75="rec","RECREATION",IF('EDT-2niveaux'!I75="p","Pause méridienne",IF('EDT-2niveaux'!I75="G","FRANCAIS"&amp;CHAR(10)&amp;"Grammaire",IF('EDT-2niveaux'!I75="LC","FRANCAIS"&amp;CHAR(10)&amp;"Lect. et comp.de l'écrit",IF('EDT-2niveaux'!I75="M","MATHEMATIQUES",IF('EDT-2niveaux'!I75="CLA","FRANCAIS"&amp;CHAR(10)&amp;"Culture litt. et art.",IF('EDT-2niveaux'!I75="F","FRANCAIS",IF('EDT-2niveaux'!I75="E","FRANCAIS"&amp;CHAR(10)&amp;"Ecriture",IF('EDT-2niveaux'!I75="L","FRANCAIS"&amp;CHAR(10)&amp;"Lexique",IF('EDT-2niveaux'!I75="LO","FRANCAIS"&amp;CHAR(10)&amp;"Langage oral",IF('EDT-2niveaux'!I75="CM","MATHEMATIQUES"&amp;CHAR(10)&amp;"Calcul mental",IF('EDT-2niveaux'!I75="EG","MATHEMATIQUES"&amp;CHAR(10)&amp;"Espace et Géométrie",IF('EDT-2niveaux'!I75="NC","MATHEMATIQUES"&amp;CHAR(10)&amp;"Nombres et calculs",IF('EDT-2niveaux'!I75="GM","MATHEMATIQUES"&amp;CHAR(10)&amp;"Grand. et mes.",IF('EDT-2niveaux'!I75="S","Sciences et technologie",IF('EDT-2niveaux'!I75="H","Histoire",IF('EDT-2niveaux'!I75="Geo","Géographie",IF('EDT-2niveaux'!I75="EMC","Enseig. mor. et civ.",IF('EDT-2niveaux'!I75="EPS","Educ. phys. et sportive",IF('EDT-2niveaux'!I75="EM","Educ. musicale",IF('EDT-2niveaux'!I75="AP","Arts plastiques",IF('EDT-2niveaux'!I75="HDA","Hist. des arts",IF('EDT-2niveaux'!I75="QM","Questionner le monde",IF('EDT-2niveaux'!I75="LV","Langue vivante",IF('EDT-2niveaux'!I75="APC","APC",""))))))))))))))))))))))))))</f>
        <v/>
      </c>
      <c r="Y71" s="14" t="str">
        <f t="shared" si="20"/>
        <v/>
      </c>
      <c r="Z71" s="101">
        <f>'EDT-2niveaux'!J75</f>
        <v>0</v>
      </c>
      <c r="AA71" s="14" t="str">
        <f>IF('EDT-2niveaux'!J75="O","FRANCAIS"&amp;CHAR(10)&amp;"Orthographe",IF('EDT-2niveaux'!J75="rec","RECREATION",IF('EDT-2niveaux'!J75="p","Pause méridienne",IF('EDT-2niveaux'!J75="G","FRANCAIS"&amp;CHAR(10)&amp;"Grammaire",IF('EDT-2niveaux'!J75="LC","FRANCAIS"&amp;CHAR(10)&amp;"Lect. et comp.de l'écrit",IF('EDT-2niveaux'!J75="M","MATHEMATIQUES",IF('EDT-2niveaux'!J75="CLA","FRANCAIS"&amp;CHAR(10)&amp;"Culture littéraire et artistiqueCulture litt. et art.",IF('EDT-2niveaux'!J75="F","FRANCAIS",IF('EDT-2niveaux'!J75="E","FRANCAIS"&amp;CHAR(10)&amp;"Ecriture",IF('EDT-2niveaux'!J75="L","FRANCAIS"&amp;CHAR(10)&amp;"Lexique",IF('EDT-2niveaux'!J75="LO","FRANCAIS"&amp;CHAR(10)&amp;"Langage oral",IF('EDT-2niveaux'!J75="CM","MATHEMATIQUES"&amp;CHAR(10)&amp;"Calcul mental",IF('EDT-2niveaux'!J75="EG","MATHEMATIQUES"&amp;CHAR(10)&amp;"Espace et Géométrie",IF('EDT-2niveaux'!J75="NC","MATHEMATIQUES"&amp;CHAR(10)&amp;"Nombres et calculs",IF('EDT-2niveaux'!J75="GM","MATHEMATIQUES"&amp;CHAR(10)&amp;"Grand. et mes.",IF('EDT-2niveaux'!J75="S","Sciences et technologie",IF('EDT-2niveaux'!J75="H","Histoire",IF('EDT-2niveaux'!J75="Geo","Géographie",IF('EDT-2niveaux'!J75="EMC","Enseig. mor. et civ.",IF('EDT-2niveaux'!J75="EPS","Educ. phys. et sportive",IF('EDT-2niveaux'!J75="EM","Educ. musicale",IF('EDT-2niveaux'!J75="AP","Arts plastiques",IF('EDT-2niveaux'!J75="HDA","Hist. des arts",IF('EDT-2niveaux'!J75="QM","Questionner le monde",IF('EDT-2niveaux'!J75="LV","Langue vivante",IF('EDT-2niveaux'!J75="APC","APC",""))))))))))))))))))))))))))</f>
        <v/>
      </c>
      <c r="AB71" s="49" t="str">
        <f t="shared" si="21"/>
        <v/>
      </c>
      <c r="AC71" s="101">
        <f>'EDT-2niveaux'!K75</f>
        <v>0</v>
      </c>
      <c r="AD71" s="14" t="str">
        <f>IF('EDT-2niveaux'!K75="O","FRANCAIS"&amp;CHAR(10)&amp;"Orthographe",IF('EDT-2niveaux'!K75="rec","RECREATION",IF('EDT-2niveaux'!K75="p","Pause méridienne",IF('EDT-2niveaux'!K75="G","FRANCAIS"&amp;CHAR(10)&amp;"Grammaire",IF('EDT-2niveaux'!K75="LC","FRANCAIS"&amp;CHAR(10)&amp;"Lect. et comp.de l'écrit",IF('EDT-2niveaux'!K75="M","MATHEMATIQUES",IF('EDT-2niveaux'!K75="CLA","FRANCAIS"&amp;CHAR(10)&amp;"Culture litt. et art.",IF('EDT-2niveaux'!K75="F","FRANCAIS",IF('EDT-2niveaux'!K75="E","FRANCAIS"&amp;CHAR(10)&amp;"Ecriture",IF('EDT-2niveaux'!K75="L","FRANCAIS"&amp;CHAR(10)&amp;"Lexique",IF('EDT-2niveaux'!K75="LO","FRANCAIS"&amp;CHAR(10)&amp;"Langage oral",IF('EDT-2niveaux'!K75="CM","MATHEMATIQUES"&amp;CHAR(10)&amp;"Calcul mental",IF('EDT-2niveaux'!K75="EG","MATHEMATIQUES"&amp;CHAR(10)&amp;"Espace et Géométrie",IF('EDT-2niveaux'!K75="NC","MATHEMATIQUES"&amp;CHAR(10)&amp;"Nombres et calculs",IF('EDT-2niveaux'!K75="GM","MATHEMATIQUES"&amp;CHAR(10)&amp;"Grand. et mes.",IF('EDT-2niveaux'!K75="S","Sciences et technologie",IF('EDT-2niveaux'!K75="H","Histoire",IF('EDT-2niveaux'!K75="Geo","Géographie",IF('EDT-2niveaux'!K75="EMC","Enseig. mor. et civ.",IF('EDT-2niveaux'!K75="EPS","Educ. phys. et sportive",IF('EDT-2niveaux'!K75="EM","Educ. musicale",IF('EDT-2niveaux'!K75="AP","Arts plastiques",IF('EDT-2niveaux'!K75="HDA","Hist. des arts",IF('EDT-2niveaux'!K75="QM","Questionner le monde",IF('EDT-2niveaux'!K75="LV","Langue vivante",IF('EDT-2niveaux'!K75="APC","APC",""))))))))))))))))))))))))))</f>
        <v/>
      </c>
      <c r="AE71" s="49" t="str">
        <f t="shared" si="22"/>
        <v/>
      </c>
    </row>
    <row r="72" spans="1:31" x14ac:dyDescent="0.3">
      <c r="A72" s="4" t="e">
        <f>IF('POUR COMMENCER'!$E$14&gt;=A71,A71+'POUR COMMENCER'!$H$29,"")</f>
        <v>#VALUE!</v>
      </c>
      <c r="B72" s="101">
        <f>'EDT-2niveaux'!B76</f>
        <v>0</v>
      </c>
      <c r="C72" s="14" t="str">
        <f>IF('EDT-2niveaux'!B76="O","FRANCAIS"&amp;CHAR(10)&amp;"Orthographe",IF('EDT-2niveaux'!B76="rec","RECREATION",IF('EDT-2niveaux'!B76="p","Pause méridienne",IF('EDT-2niveaux'!B76="G","FRANCAIS"&amp;CHAR(10)&amp;"Grammaire",IF('EDT-2niveaux'!B76="LC","FRANCAIS"&amp;CHAR(10)&amp;"Lect. et comp.de l'écrit",IF('EDT-2niveaux'!B76="M","MATHEMATIQUES",IF('EDT-2niveaux'!B76="CLA","FRANCAIS"&amp;CHAR(10)&amp;"Culture litt. et art.",IF('EDT-2niveaux'!B76="F","FRANCAIS",IF('EDT-2niveaux'!B76="E","FRANCAIS"&amp;CHAR(10)&amp;"Ecriture",IF('EDT-2niveaux'!B76="L","FRANCAIS"&amp;CHAR(10)&amp;"Lexique",IF('EDT-2niveaux'!B76="LO","FRANCAIS"&amp;CHAR(10)&amp;"Langage oral",IF('EDT-2niveaux'!B76="CM","MATHEMATIQUES"&amp;CHAR(10)&amp;"Calcul mental",IF('EDT-2niveaux'!B76="EG","MATHEMATIQUES"&amp;CHAR(10)&amp;"Espace et Géométrie",IF('EDT-2niveaux'!B76="NC","MATHEMATIQUES"&amp;CHAR(10)&amp;"Nombres et calculs",IF('EDT-2niveaux'!B76="GM","MATHEMATIQUES"&amp;CHAR(10)&amp;"Grand. et mes.",IF('EDT-2niveaux'!B76="S","Sciences et technologie",IF('EDT-2niveaux'!B76="H","Histoire",IF('EDT-2niveaux'!B76="Geo","Géographie",IF('EDT-2niveaux'!B76="EMC","Enseig. mor. et civ.",IF('EDT-2niveaux'!B76="EPS","Educ. phys. et sportive",IF('EDT-2niveaux'!B76="EM","Educ. musicale",IF('EDT-2niveaux'!B76="AP","Arts plastiques",IF('EDT-2niveaux'!B76="HDA","Hist. des arts",IF('EDT-2niveaux'!B76="QM","Questionner le monde",IF('EDT-2niveaux'!B76="LV","Langue vivante",IF('EDT-2niveaux'!B76="APC","APC",""))))))))))))))))))))))))))</f>
        <v/>
      </c>
      <c r="D72" s="14" t="str">
        <f t="shared" si="13"/>
        <v/>
      </c>
      <c r="E72" s="101">
        <f>'EDT-2niveaux'!C76</f>
        <v>0</v>
      </c>
      <c r="F72" s="14" t="str">
        <f>IF('EDT-2niveaux'!C76="O","FRANCAIS"&amp;CHAR(10)&amp;"Orthographe",IF('EDT-2niveaux'!C76="rec","RECREATION",IF('EDT-2niveaux'!C76="p","Pause méridienne",IF('EDT-2niveaux'!C76="G","FRANCAIS"&amp;CHAR(10)&amp;"Grammaire",IF('EDT-2niveaux'!C76="LC","FRANCAIS"&amp;CHAR(10)&amp;"Lect. et comp.de l'écrit",IF('EDT-2niveaux'!C76="M","MATHEMATIQUES",IF('EDT-2niveaux'!C76="CLA","FRANCAIS"&amp;CHAR(10)&amp;"Culture littéraire et artistiqueCulture litt. et art.",IF('EDT-2niveaux'!C76="F","FRANCAIS",IF('EDT-2niveaux'!C76="E","FRANCAIS"&amp;CHAR(10)&amp;"Ecriture",IF('EDT-2niveaux'!C76="L","FRANCAIS"&amp;CHAR(10)&amp;"Lexique",IF('EDT-2niveaux'!C76="LO","FRANCAIS"&amp;CHAR(10)&amp;"Langage oral",IF('EDT-2niveaux'!C76="CM","MATHEMATIQUES"&amp;CHAR(10)&amp;"Calcul mental",IF('EDT-2niveaux'!C76="EG","MATHEMATIQUES"&amp;CHAR(10)&amp;"Espace et Géométrie",IF('EDT-2niveaux'!C76="NC","MATHEMATIQUES"&amp;CHAR(10)&amp;"Nombres et calculs",IF('EDT-2niveaux'!C76="GM","MATHEMATIQUES"&amp;CHAR(10)&amp;"Grand. et mes.",IF('EDT-2niveaux'!C76="S","Sciences et technologie",IF('EDT-2niveaux'!C76="H","Histoire",IF('EDT-2niveaux'!C76="Geo","Géographie",IF('EDT-2niveaux'!C76="EMC","Enseig. mor. et civ.",IF('EDT-2niveaux'!C76="EPS","Educ. phys. et sportive",IF('EDT-2niveaux'!C76="EM","Educ. musicale",IF('EDT-2niveaux'!C76="AP","Arts plastiques",IF('EDT-2niveaux'!C76="HDA","Hist. des arts",IF('EDT-2niveaux'!C76="QM","Questionner le monde",IF('EDT-2niveaux'!C76="LV","Langue vivante",IF('EDT-2niveaux'!C76="APC","APC",""))))))))))))))))))))))))))</f>
        <v/>
      </c>
      <c r="G72" s="14" t="str">
        <f t="shared" si="14"/>
        <v/>
      </c>
      <c r="H72" s="101">
        <f>'EDT-2niveaux'!D76</f>
        <v>0</v>
      </c>
      <c r="I72" s="14" t="str">
        <f>IF('EDT-2niveaux'!D76="O","FRANCAIS"&amp;CHAR(10)&amp;"Orthographe",IF('EDT-2niveaux'!D76="rec","RECREATION",IF('EDT-2niveaux'!D76="p","Pause méridienne",IF('EDT-2niveaux'!D76="G","FRANCAIS"&amp;CHAR(10)&amp;"Grammaire",IF('EDT-2niveaux'!D76="LC","FRANCAIS"&amp;CHAR(10)&amp;"Lect. et comp.de l'écrit",IF('EDT-2niveaux'!D76="M","MATHEMATIQUES",IF('EDT-2niveaux'!D76="CLA","FRANCAIS"&amp;CHAR(10)&amp;"Culture litt. et art.",IF('EDT-2niveaux'!D76="F","FRANCAIS",IF('EDT-2niveaux'!D76="E","FRANCAIS"&amp;CHAR(10)&amp;"Ecriture",IF('EDT-2niveaux'!D76="L","FRANCAIS"&amp;CHAR(10)&amp;"Lexique",IF('EDT-2niveaux'!D76="LO","FRANCAIS"&amp;CHAR(10)&amp;"Langage oral",IF('EDT-2niveaux'!D76="CM","MATHEMATIQUES"&amp;CHAR(10)&amp;"Calcul mental",IF('EDT-2niveaux'!D76="EG","MATHEMATIQUES"&amp;CHAR(10)&amp;"Espace et Géométrie",IF('EDT-2niveaux'!D76="NC","MATHEMATIQUES"&amp;CHAR(10)&amp;"Nombres et calculs",IF('EDT-2niveaux'!D76="GM","MATHEMATIQUES"&amp;CHAR(10)&amp;"Grand. et mes.",IF('EDT-2niveaux'!D76="S","Sciences et technologie",IF('EDT-2niveaux'!D76="H","Histoire",IF('EDT-2niveaux'!D76="Geo","Géographie",IF('EDT-2niveaux'!D76="EMC","Enseig. mor. et civ.",IF('EDT-2niveaux'!D76="EPS","Educ. phys. et sportive",IF('EDT-2niveaux'!D76="EM","Educ. musicale",IF('EDT-2niveaux'!D76="AP","Arts plastiques",IF('EDT-2niveaux'!D76="HDA","Hist. des arts",IF('EDT-2niveaux'!D76="QM","Questionner le monde",IF('EDT-2niveaux'!D76="LV","Langue vivante",IF('EDT-2niveaux'!D76="APC","APC",""))))))))))))))))))))))))))</f>
        <v/>
      </c>
      <c r="J72" s="14" t="str">
        <f t="shared" si="15"/>
        <v/>
      </c>
      <c r="K72" s="101">
        <f>'EDT-2niveaux'!E76</f>
        <v>0</v>
      </c>
      <c r="L72" s="14" t="str">
        <f>IF('EDT-2niveaux'!E76="O","FRANCAIS"&amp;CHAR(10)&amp;"Orthographe",IF('EDT-2niveaux'!E76="rec","RECREATION",IF('EDT-2niveaux'!E76="p","Pause méridienne",IF('EDT-2niveaux'!E76="G","FRANCAIS"&amp;CHAR(10)&amp;"Grammaire",IF('EDT-2niveaux'!E76="LC","FRANCAIS"&amp;CHAR(10)&amp;"Lect. et comp.de l'écrit",IF('EDT-2niveaux'!E76="M","MATHEMATIQUES",IF('EDT-2niveaux'!E76="CLA","FRANCAIS"&amp;CHAR(10)&amp;"Culture litt. et art.",IF('EDT-2niveaux'!E76="F","FRANCAIS",IF('EDT-2niveaux'!E76="E","FRANCAIS"&amp;CHAR(10)&amp;"Ecriture",IF('EDT-2niveaux'!E76="L","FRANCAIS"&amp;CHAR(10)&amp;"Lexique",IF('EDT-2niveaux'!E76="LO","FRANCAIS"&amp;CHAR(10)&amp;"Langage oral",IF('EDT-2niveaux'!E76="CM","MATHEMATIQUES"&amp;CHAR(10)&amp;"Calcul mental",IF('EDT-2niveaux'!E76="EG","MATHEMATIQUES"&amp;CHAR(10)&amp;"Espace et Géométrie",IF('EDT-2niveaux'!E76="NC","MATHEMATIQUES"&amp;CHAR(10)&amp;"Nombres et calculs",IF('EDT-2niveaux'!E76="GM","MATHEMATIQUES"&amp;CHAR(10)&amp;"Grand. et mes.",IF('EDT-2niveaux'!E76="S","Sciences et technologie",IF('EDT-2niveaux'!E76="H","Histoire",IF('EDT-2niveaux'!E76="Geo","Géographie",IF('EDT-2niveaux'!E76="EMC","Enseig. mor. et civ.",IF('EDT-2niveaux'!E76="EPS","Educ. phys. et sportive",IF('EDT-2niveaux'!E76="EM","Educ. musicale",IF('EDT-2niveaux'!E76="AP","Arts plastiques",IF('EDT-2niveaux'!E76="HDA","Hist. des arts",IF('EDT-2niveaux'!E76="QM","Questionner le monde",IF('EDT-2niveaux'!E76="LV","Langue vivante",IF('EDT-2niveaux'!E76="APC","APC",""))))))))))))))))))))))))))</f>
        <v/>
      </c>
      <c r="M72" s="14" t="str">
        <f t="shared" si="16"/>
        <v/>
      </c>
      <c r="N72" s="101">
        <f>'EDT-2niveaux'!F76</f>
        <v>0</v>
      </c>
      <c r="O72" s="14" t="str">
        <f>IF('EDT-2niveaux'!F76="O","FRANCAIS"&amp;CHAR(10)&amp;"Orthographe",IF('EDT-2niveaux'!F76="rec","RECREATION",IF('EDT-2niveaux'!F76="p","Pause méridienne",IF('EDT-2niveaux'!F76="G","FRANCAIS"&amp;CHAR(10)&amp;"Grammaire",IF('EDT-2niveaux'!F76="LC","FRANCAIS"&amp;CHAR(10)&amp;"Lect. et comp.de l'écrit",IF('EDT-2niveaux'!F76="M","MATHEMATIQUES",IF('EDT-2niveaux'!F76="CLA","FRANCAIS"&amp;CHAR(10)&amp;"Culture litt. et art.",IF('EDT-2niveaux'!F76="F","FRANCAIS",IF('EDT-2niveaux'!F76="E","FRANCAIS"&amp;CHAR(10)&amp;"Ecriture",IF('EDT-2niveaux'!F76="L","FRANCAIS"&amp;CHAR(10)&amp;"Lexique",IF('EDT-2niveaux'!F76="LO","FRANCAIS"&amp;CHAR(10)&amp;"Langage oral",IF('EDT-2niveaux'!F76="CM","MATHEMATIQUES"&amp;CHAR(10)&amp;"Calcul mental",IF('EDT-2niveaux'!F76="EG","MATHEMATIQUES"&amp;CHAR(10)&amp;"Espace et Géométrie",IF('EDT-2niveaux'!F76="NC","MATHEMATIQUES"&amp;CHAR(10)&amp;"Nombres et calculs",IF('EDT-2niveaux'!F76="GM","MATHEMATIQUES"&amp;CHAR(10)&amp;"Grand. et mes.",IF('EDT-2niveaux'!F76="S","Sciences et technologie",IF('EDT-2niveaux'!F76="H","Histoire",IF('EDT-2niveaux'!F76="Geo","Géographie",IF('EDT-2niveaux'!F76="EMC","Enseig. mor. et civ.",IF('EDT-2niveaux'!F76="EPS","Educ. phys. et sportive",IF('EDT-2niveaux'!F76="EM","Educ. musicale",IF('EDT-2niveaux'!F76="AP","Arts plastiques",IF('EDT-2niveaux'!F76="HDA","Hist. des arts",IF('EDT-2niveaux'!F76="QM","Questionner le monde",IF('EDT-2niveaux'!F76="LV","Langue vivante",IF('EDT-2niveaux'!F76="APC","APC",""))))))))))))))))))))))))))</f>
        <v/>
      </c>
      <c r="P72" s="14" t="str">
        <f t="shared" si="17"/>
        <v/>
      </c>
      <c r="Q72" s="101">
        <f>'EDT-2niveaux'!G76</f>
        <v>0</v>
      </c>
      <c r="R72" s="14" t="str">
        <f>IF('EDT-2niveaux'!G76="O","FRANCAIS"&amp;CHAR(10)&amp;"Orthographe",IF('EDT-2niveaux'!G76="rec","RECREATION",IF('EDT-2niveaux'!G76="p","Pause méridienne",IF('EDT-2niveaux'!G76="G","FRANCAIS"&amp;CHAR(10)&amp;"Grammaire",IF('EDT-2niveaux'!G76="LC","FRANCAIS"&amp;CHAR(10)&amp;"Lect. et comp.de l'écrit",IF('EDT-2niveaux'!G76="M","MATHEMATIQUES",IF('EDT-2niveaux'!G76="CLA","FRANCAIS"&amp;CHAR(10)&amp;"Culture litt. et art.",IF('EDT-2niveaux'!G76="F","FRANCAIS",IF('EDT-2niveaux'!G76="E","FRANCAIS"&amp;CHAR(10)&amp;"Ecriture",IF('EDT-2niveaux'!G76="L","FRANCAIS"&amp;CHAR(10)&amp;"Lexique",IF('EDT-2niveaux'!G76="LO","FRANCAIS"&amp;CHAR(10)&amp;"Langage oral",IF('EDT-2niveaux'!G76="CM","MATHEMATIQUES"&amp;CHAR(10)&amp;"Calcul mental",IF('EDT-2niveaux'!G76="EG","MATHEMATIQUES"&amp;CHAR(10)&amp;"Espace et Géométrie",IF('EDT-2niveaux'!G76="NC","MATHEMATIQUES"&amp;CHAR(10)&amp;"Nombres et calculs",IF('EDT-2niveaux'!G76="GM","MATHEMATIQUES"&amp;CHAR(10)&amp;"Grand. et mes.",IF('EDT-2niveaux'!G76="S","Sciences et technologie",IF('EDT-2niveaux'!G76="H","Histoire",IF('EDT-2niveaux'!G76="Geo","Géographie",IF('EDT-2niveaux'!G76="EMC","Enseig. mor. et civ.",IF('EDT-2niveaux'!G76="EPS","Educ. phys. et sportive",IF('EDT-2niveaux'!G76="EM","Educ. musicale",IF('EDT-2niveaux'!G76="AP","Arts plastiques",IF('EDT-2niveaux'!G76="HDA","Hist. des arts",IF('EDT-2niveaux'!G76="QM","Questionner le monde",IF('EDT-2niveaux'!G76="LV","Langue vivante",IF('EDT-2niveaux'!G76="APC","APC",""))))))))))))))))))))))))))</f>
        <v/>
      </c>
      <c r="S72" s="148" t="str">
        <f t="shared" si="18"/>
        <v/>
      </c>
      <c r="T72" s="101">
        <f>'EDT-2niveaux'!H76</f>
        <v>0</v>
      </c>
      <c r="U72" s="14" t="str">
        <f>IF('EDT-2niveaux'!H76="O","FRANCAIS"&amp;CHAR(10)&amp;"Orthographe",IF('EDT-2niveaux'!H76="rec","RECREATION",IF('EDT-2niveaux'!H76="p","Pause méridienne",IF('EDT-2niveaux'!H76="G","FRANCAIS"&amp;CHAR(10)&amp;"Grammaire",IF('EDT-2niveaux'!H76="LC","FRANCAIS"&amp;CHAR(10)&amp;"Lect. et comp.de l'écrit",IF('EDT-2niveaux'!H76="M","MATHEMATIQUES",IF('EDT-2niveaux'!H76="CLA","FRANCAIS"&amp;CHAR(10)&amp;"Culture litt. et art.",IF('EDT-2niveaux'!H76="F","FRANCAIS",IF('EDT-2niveaux'!H76="E","FRANCAIS"&amp;CHAR(10)&amp;"Ecriture",IF('EDT-2niveaux'!H76="L","FRANCAIS"&amp;CHAR(10)&amp;"Lexique",IF('EDT-2niveaux'!H76="LO","FRANCAIS"&amp;CHAR(10)&amp;"Langage oral",IF('EDT-2niveaux'!H76="CM","MATHEMATIQUES"&amp;CHAR(10)&amp;"Calcul mental",IF('EDT-2niveaux'!H76="EG","MATHEMATIQUES"&amp;CHAR(10)&amp;"Espace et Géométrie",IF('EDT-2niveaux'!H76="NC","MATHEMATIQUES"&amp;CHAR(10)&amp;"Nombres et calculs",IF('EDT-2niveaux'!H76="GM","MATHEMATIQUES"&amp;CHAR(10)&amp;"Grand. et mes.",IF('EDT-2niveaux'!H76="S","Sciences et technologie",IF('EDT-2niveaux'!H76="H","Histoire",IF('EDT-2niveaux'!H76="Geo","Géographie",IF('EDT-2niveaux'!H76="EMC","Enseig. mor. et civ.",IF('EDT-2niveaux'!H76="EPS","Educ. phys. et sportive",IF('EDT-2niveaux'!H76="EM","Educ. musicale",IF('EDT-2niveaux'!H76="AP","Arts plastiques",IF('EDT-2niveaux'!H76="HDA","Hist. des arts",IF('EDT-2niveaux'!H76="QM","Questionner le monde",IF('EDT-2niveaux'!H76="LV","Langue vivante",IF('EDT-2niveaux'!H76="APC","APC",""))))))))))))))))))))))))))</f>
        <v/>
      </c>
      <c r="V72" s="14" t="str">
        <f t="shared" si="19"/>
        <v/>
      </c>
      <c r="W72" s="101">
        <f>'EDT-2niveaux'!I76</f>
        <v>0</v>
      </c>
      <c r="X72" s="14" t="str">
        <f>IF('EDT-2niveaux'!I76="O","FRANCAIS"&amp;CHAR(10)&amp;"Orthographe",IF('EDT-2niveaux'!I76="rec","RECREATION",IF('EDT-2niveaux'!I76="p","Pause méridienne",IF('EDT-2niveaux'!I76="G","FRANCAIS"&amp;CHAR(10)&amp;"Grammaire",IF('EDT-2niveaux'!I76="LC","FRANCAIS"&amp;CHAR(10)&amp;"Lect. et comp.de l'écrit",IF('EDT-2niveaux'!I76="M","MATHEMATIQUES",IF('EDT-2niveaux'!I76="CLA","FRANCAIS"&amp;CHAR(10)&amp;"Culture litt. et art.",IF('EDT-2niveaux'!I76="F","FRANCAIS",IF('EDT-2niveaux'!I76="E","FRANCAIS"&amp;CHAR(10)&amp;"Ecriture",IF('EDT-2niveaux'!I76="L","FRANCAIS"&amp;CHAR(10)&amp;"Lexique",IF('EDT-2niveaux'!I76="LO","FRANCAIS"&amp;CHAR(10)&amp;"Langage oral",IF('EDT-2niveaux'!I76="CM","MATHEMATIQUES"&amp;CHAR(10)&amp;"Calcul mental",IF('EDT-2niveaux'!I76="EG","MATHEMATIQUES"&amp;CHAR(10)&amp;"Espace et Géométrie",IF('EDT-2niveaux'!I76="NC","MATHEMATIQUES"&amp;CHAR(10)&amp;"Nombres et calculs",IF('EDT-2niveaux'!I76="GM","MATHEMATIQUES"&amp;CHAR(10)&amp;"Grand. et mes.",IF('EDT-2niveaux'!I76="S","Sciences et technologie",IF('EDT-2niveaux'!I76="H","Histoire",IF('EDT-2niveaux'!I76="Geo","Géographie",IF('EDT-2niveaux'!I76="EMC","Enseig. mor. et civ.",IF('EDT-2niveaux'!I76="EPS","Educ. phys. et sportive",IF('EDT-2niveaux'!I76="EM","Educ. musicale",IF('EDT-2niveaux'!I76="AP","Arts plastiques",IF('EDT-2niveaux'!I76="HDA","Hist. des arts",IF('EDT-2niveaux'!I76="QM","Questionner le monde",IF('EDT-2niveaux'!I76="LV","Langue vivante",IF('EDT-2niveaux'!I76="APC","APC",""))))))))))))))))))))))))))</f>
        <v/>
      </c>
      <c r="Y72" s="14" t="str">
        <f t="shared" si="20"/>
        <v/>
      </c>
      <c r="Z72" s="101">
        <f>'EDT-2niveaux'!J76</f>
        <v>0</v>
      </c>
      <c r="AA72" s="14" t="str">
        <f>IF('EDT-2niveaux'!J76="O","FRANCAIS"&amp;CHAR(10)&amp;"Orthographe",IF('EDT-2niveaux'!J76="rec","RECREATION",IF('EDT-2niveaux'!J76="p","Pause méridienne",IF('EDT-2niveaux'!J76="G","FRANCAIS"&amp;CHAR(10)&amp;"Grammaire",IF('EDT-2niveaux'!J76="LC","FRANCAIS"&amp;CHAR(10)&amp;"Lect. et comp.de l'écrit",IF('EDT-2niveaux'!J76="M","MATHEMATIQUES",IF('EDT-2niveaux'!J76="CLA","FRANCAIS"&amp;CHAR(10)&amp;"Culture littéraire et artistiqueCulture litt. et art.",IF('EDT-2niveaux'!J76="F","FRANCAIS",IF('EDT-2niveaux'!J76="E","FRANCAIS"&amp;CHAR(10)&amp;"Ecriture",IF('EDT-2niveaux'!J76="L","FRANCAIS"&amp;CHAR(10)&amp;"Lexique",IF('EDT-2niveaux'!J76="LO","FRANCAIS"&amp;CHAR(10)&amp;"Langage oral",IF('EDT-2niveaux'!J76="CM","MATHEMATIQUES"&amp;CHAR(10)&amp;"Calcul mental",IF('EDT-2niveaux'!J76="EG","MATHEMATIQUES"&amp;CHAR(10)&amp;"Espace et Géométrie",IF('EDT-2niveaux'!J76="NC","MATHEMATIQUES"&amp;CHAR(10)&amp;"Nombres et calculs",IF('EDT-2niveaux'!J76="GM","MATHEMATIQUES"&amp;CHAR(10)&amp;"Grand. et mes.",IF('EDT-2niveaux'!J76="S","Sciences et technologie",IF('EDT-2niveaux'!J76="H","Histoire",IF('EDT-2niveaux'!J76="Geo","Géographie",IF('EDT-2niveaux'!J76="EMC","Enseig. mor. et civ.",IF('EDT-2niveaux'!J76="EPS","Educ. phys. et sportive",IF('EDT-2niveaux'!J76="EM","Educ. musicale",IF('EDT-2niveaux'!J76="AP","Arts plastiques",IF('EDT-2niveaux'!J76="HDA","Hist. des arts",IF('EDT-2niveaux'!J76="QM","Questionner le monde",IF('EDT-2niveaux'!J76="LV","Langue vivante",IF('EDT-2niveaux'!J76="APC","APC",""))))))))))))))))))))))))))</f>
        <v/>
      </c>
      <c r="AB72" s="49" t="str">
        <f t="shared" si="21"/>
        <v/>
      </c>
      <c r="AC72" s="101">
        <f>'EDT-2niveaux'!K76</f>
        <v>0</v>
      </c>
      <c r="AD72" s="14" t="str">
        <f>IF('EDT-2niveaux'!K76="O","FRANCAIS"&amp;CHAR(10)&amp;"Orthographe",IF('EDT-2niveaux'!K76="rec","RECREATION",IF('EDT-2niveaux'!K76="p","Pause méridienne",IF('EDT-2niveaux'!K76="G","FRANCAIS"&amp;CHAR(10)&amp;"Grammaire",IF('EDT-2niveaux'!K76="LC","FRANCAIS"&amp;CHAR(10)&amp;"Lect. et comp.de l'écrit",IF('EDT-2niveaux'!K76="M","MATHEMATIQUES",IF('EDT-2niveaux'!K76="CLA","FRANCAIS"&amp;CHAR(10)&amp;"Culture litt. et art.",IF('EDT-2niveaux'!K76="F","FRANCAIS",IF('EDT-2niveaux'!K76="E","FRANCAIS"&amp;CHAR(10)&amp;"Ecriture",IF('EDT-2niveaux'!K76="L","FRANCAIS"&amp;CHAR(10)&amp;"Lexique",IF('EDT-2niveaux'!K76="LO","FRANCAIS"&amp;CHAR(10)&amp;"Langage oral",IF('EDT-2niveaux'!K76="CM","MATHEMATIQUES"&amp;CHAR(10)&amp;"Calcul mental",IF('EDT-2niveaux'!K76="EG","MATHEMATIQUES"&amp;CHAR(10)&amp;"Espace et Géométrie",IF('EDT-2niveaux'!K76="NC","MATHEMATIQUES"&amp;CHAR(10)&amp;"Nombres et calculs",IF('EDT-2niveaux'!K76="GM","MATHEMATIQUES"&amp;CHAR(10)&amp;"Grand. et mes.",IF('EDT-2niveaux'!K76="S","Sciences et technologie",IF('EDT-2niveaux'!K76="H","Histoire",IF('EDT-2niveaux'!K76="Geo","Géographie",IF('EDT-2niveaux'!K76="EMC","Enseig. mor. et civ.",IF('EDT-2niveaux'!K76="EPS","Educ. phys. et sportive",IF('EDT-2niveaux'!K76="EM","Educ. musicale",IF('EDT-2niveaux'!K76="AP","Arts plastiques",IF('EDT-2niveaux'!K76="HDA","Hist. des arts",IF('EDT-2niveaux'!K76="QM","Questionner le monde",IF('EDT-2niveaux'!K76="LV","Langue vivante",IF('EDT-2niveaux'!K76="APC","APC",""))))))))))))))))))))))))))</f>
        <v/>
      </c>
      <c r="AE72" s="49" t="str">
        <f t="shared" si="22"/>
        <v/>
      </c>
    </row>
    <row r="73" spans="1:31" x14ac:dyDescent="0.3">
      <c r="A73" s="4" t="e">
        <f>IF('POUR COMMENCER'!$E$14&gt;=A72,A72+'POUR COMMENCER'!$H$29,"")</f>
        <v>#VALUE!</v>
      </c>
      <c r="B73" s="101">
        <f>'EDT-2niveaux'!B77</f>
        <v>0</v>
      </c>
      <c r="C73" s="14" t="str">
        <f>IF('EDT-2niveaux'!B77="O","FRANCAIS"&amp;CHAR(10)&amp;"Orthographe",IF('EDT-2niveaux'!B77="rec","RECREATION",IF('EDT-2niveaux'!B77="p","Pause méridienne",IF('EDT-2niveaux'!B77="G","FRANCAIS"&amp;CHAR(10)&amp;"Grammaire",IF('EDT-2niveaux'!B77="LC","FRANCAIS"&amp;CHAR(10)&amp;"Lect. et comp.de l'écrit",IF('EDT-2niveaux'!B77="M","MATHEMATIQUES",IF('EDT-2niveaux'!B77="CLA","FRANCAIS"&amp;CHAR(10)&amp;"Culture litt. et art.",IF('EDT-2niveaux'!B77="F","FRANCAIS",IF('EDT-2niveaux'!B77="E","FRANCAIS"&amp;CHAR(10)&amp;"Ecriture",IF('EDT-2niveaux'!B77="L","FRANCAIS"&amp;CHAR(10)&amp;"Lexique",IF('EDT-2niveaux'!B77="LO","FRANCAIS"&amp;CHAR(10)&amp;"Langage oral",IF('EDT-2niveaux'!B77="CM","MATHEMATIQUES"&amp;CHAR(10)&amp;"Calcul mental",IF('EDT-2niveaux'!B77="EG","MATHEMATIQUES"&amp;CHAR(10)&amp;"Espace et Géométrie",IF('EDT-2niveaux'!B77="NC","MATHEMATIQUES"&amp;CHAR(10)&amp;"Nombres et calculs",IF('EDT-2niveaux'!B77="GM","MATHEMATIQUES"&amp;CHAR(10)&amp;"Grand. et mes.",IF('EDT-2niveaux'!B77="S","Sciences et technologie",IF('EDT-2niveaux'!B77="H","Histoire",IF('EDT-2niveaux'!B77="Geo","Géographie",IF('EDT-2niveaux'!B77="EMC","Enseig. mor. et civ.",IF('EDT-2niveaux'!B77="EPS","Educ. phys. et sportive",IF('EDT-2niveaux'!B77="EM","Educ. musicale",IF('EDT-2niveaux'!B77="AP","Arts plastiques",IF('EDT-2niveaux'!B77="HDA","Hist. des arts",IF('EDT-2niveaux'!B77="QM","Questionner le monde",IF('EDT-2niveaux'!B77="LV","Langue vivante",IF('EDT-2niveaux'!B77="APC","APC",""))))))))))))))))))))))))))</f>
        <v/>
      </c>
      <c r="D73" s="14" t="str">
        <f t="shared" si="13"/>
        <v/>
      </c>
      <c r="E73" s="101">
        <f>'EDT-2niveaux'!C77</f>
        <v>0</v>
      </c>
      <c r="F73" s="14" t="str">
        <f>IF('EDT-2niveaux'!C77="O","FRANCAIS"&amp;CHAR(10)&amp;"Orthographe",IF('EDT-2niveaux'!C77="rec","RECREATION",IF('EDT-2niveaux'!C77="p","Pause méridienne",IF('EDT-2niveaux'!C77="G","FRANCAIS"&amp;CHAR(10)&amp;"Grammaire",IF('EDT-2niveaux'!C77="LC","FRANCAIS"&amp;CHAR(10)&amp;"Lect. et comp.de l'écrit",IF('EDT-2niveaux'!C77="M","MATHEMATIQUES",IF('EDT-2niveaux'!C77="CLA","FRANCAIS"&amp;CHAR(10)&amp;"Culture littéraire et artistiqueCulture litt. et art.",IF('EDT-2niveaux'!C77="F","FRANCAIS",IF('EDT-2niveaux'!C77="E","FRANCAIS"&amp;CHAR(10)&amp;"Ecriture",IF('EDT-2niveaux'!C77="L","FRANCAIS"&amp;CHAR(10)&amp;"Lexique",IF('EDT-2niveaux'!C77="LO","FRANCAIS"&amp;CHAR(10)&amp;"Langage oral",IF('EDT-2niveaux'!C77="CM","MATHEMATIQUES"&amp;CHAR(10)&amp;"Calcul mental",IF('EDT-2niveaux'!C77="EG","MATHEMATIQUES"&amp;CHAR(10)&amp;"Espace et Géométrie",IF('EDT-2niveaux'!C77="NC","MATHEMATIQUES"&amp;CHAR(10)&amp;"Nombres et calculs",IF('EDT-2niveaux'!C77="GM","MATHEMATIQUES"&amp;CHAR(10)&amp;"Grand. et mes.",IF('EDT-2niveaux'!C77="S","Sciences et technologie",IF('EDT-2niveaux'!C77="H","Histoire",IF('EDT-2niveaux'!C77="Geo","Géographie",IF('EDT-2niveaux'!C77="EMC","Enseig. mor. et civ.",IF('EDT-2niveaux'!C77="EPS","Educ. phys. et sportive",IF('EDT-2niveaux'!C77="EM","Educ. musicale",IF('EDT-2niveaux'!C77="AP","Arts plastiques",IF('EDT-2niveaux'!C77="HDA","Hist. des arts",IF('EDT-2niveaux'!C77="QM","Questionner le monde",IF('EDT-2niveaux'!C77="LV","Langue vivante",IF('EDT-2niveaux'!C77="APC","APC",""))))))))))))))))))))))))))</f>
        <v/>
      </c>
      <c r="G73" s="14" t="str">
        <f t="shared" si="14"/>
        <v/>
      </c>
      <c r="H73" s="101">
        <f>'EDT-2niveaux'!D77</f>
        <v>0</v>
      </c>
      <c r="I73" s="14" t="str">
        <f>IF('EDT-2niveaux'!D77="O","FRANCAIS"&amp;CHAR(10)&amp;"Orthographe",IF('EDT-2niveaux'!D77="rec","RECREATION",IF('EDT-2niveaux'!D77="p","Pause méridienne",IF('EDT-2niveaux'!D77="G","FRANCAIS"&amp;CHAR(10)&amp;"Grammaire",IF('EDT-2niveaux'!D77="LC","FRANCAIS"&amp;CHAR(10)&amp;"Lect. et comp.de l'écrit",IF('EDT-2niveaux'!D77="M","MATHEMATIQUES",IF('EDT-2niveaux'!D77="CLA","FRANCAIS"&amp;CHAR(10)&amp;"Culture litt. et art.",IF('EDT-2niveaux'!D77="F","FRANCAIS",IF('EDT-2niveaux'!D77="E","FRANCAIS"&amp;CHAR(10)&amp;"Ecriture",IF('EDT-2niveaux'!D77="L","FRANCAIS"&amp;CHAR(10)&amp;"Lexique",IF('EDT-2niveaux'!D77="LO","FRANCAIS"&amp;CHAR(10)&amp;"Langage oral",IF('EDT-2niveaux'!D77="CM","MATHEMATIQUES"&amp;CHAR(10)&amp;"Calcul mental",IF('EDT-2niveaux'!D77="EG","MATHEMATIQUES"&amp;CHAR(10)&amp;"Espace et Géométrie",IF('EDT-2niveaux'!D77="NC","MATHEMATIQUES"&amp;CHAR(10)&amp;"Nombres et calculs",IF('EDT-2niveaux'!D77="GM","MATHEMATIQUES"&amp;CHAR(10)&amp;"Grand. et mes.",IF('EDT-2niveaux'!D77="S","Sciences et technologie",IF('EDT-2niveaux'!D77="H","Histoire",IF('EDT-2niveaux'!D77="Geo","Géographie",IF('EDT-2niveaux'!D77="EMC","Enseig. mor. et civ.",IF('EDT-2niveaux'!D77="EPS","Educ. phys. et sportive",IF('EDT-2niveaux'!D77="EM","Educ. musicale",IF('EDT-2niveaux'!D77="AP","Arts plastiques",IF('EDT-2niveaux'!D77="HDA","Hist. des arts",IF('EDT-2niveaux'!D77="QM","Questionner le monde",IF('EDT-2niveaux'!D77="LV","Langue vivante",IF('EDT-2niveaux'!D77="APC","APC",""))))))))))))))))))))))))))</f>
        <v/>
      </c>
      <c r="J73" s="14" t="str">
        <f t="shared" si="15"/>
        <v/>
      </c>
      <c r="K73" s="101">
        <f>'EDT-2niveaux'!E77</f>
        <v>0</v>
      </c>
      <c r="L73" s="14" t="str">
        <f>IF('EDT-2niveaux'!E77="O","FRANCAIS"&amp;CHAR(10)&amp;"Orthographe",IF('EDT-2niveaux'!E77="rec","RECREATION",IF('EDT-2niveaux'!E77="p","Pause méridienne",IF('EDT-2niveaux'!E77="G","FRANCAIS"&amp;CHAR(10)&amp;"Grammaire",IF('EDT-2niveaux'!E77="LC","FRANCAIS"&amp;CHAR(10)&amp;"Lect. et comp.de l'écrit",IF('EDT-2niveaux'!E77="M","MATHEMATIQUES",IF('EDT-2niveaux'!E77="CLA","FRANCAIS"&amp;CHAR(10)&amp;"Culture litt. et art.",IF('EDT-2niveaux'!E77="F","FRANCAIS",IF('EDT-2niveaux'!E77="E","FRANCAIS"&amp;CHAR(10)&amp;"Ecriture",IF('EDT-2niveaux'!E77="L","FRANCAIS"&amp;CHAR(10)&amp;"Lexique",IF('EDT-2niveaux'!E77="LO","FRANCAIS"&amp;CHAR(10)&amp;"Langage oral",IF('EDT-2niveaux'!E77="CM","MATHEMATIQUES"&amp;CHAR(10)&amp;"Calcul mental",IF('EDT-2niveaux'!E77="EG","MATHEMATIQUES"&amp;CHAR(10)&amp;"Espace et Géométrie",IF('EDT-2niveaux'!E77="NC","MATHEMATIQUES"&amp;CHAR(10)&amp;"Nombres et calculs",IF('EDT-2niveaux'!E77="GM","MATHEMATIQUES"&amp;CHAR(10)&amp;"Grand. et mes.",IF('EDT-2niveaux'!E77="S","Sciences et technologie",IF('EDT-2niveaux'!E77="H","Histoire",IF('EDT-2niveaux'!E77="Geo","Géographie",IF('EDT-2niveaux'!E77="EMC","Enseig. mor. et civ.",IF('EDT-2niveaux'!E77="EPS","Educ. phys. et sportive",IF('EDT-2niveaux'!E77="EM","Educ. musicale",IF('EDT-2niveaux'!E77="AP","Arts plastiques",IF('EDT-2niveaux'!E77="HDA","Hist. des arts",IF('EDT-2niveaux'!E77="QM","Questionner le monde",IF('EDT-2niveaux'!E77="LV","Langue vivante",IF('EDT-2niveaux'!E77="APC","APC",""))))))))))))))))))))))))))</f>
        <v/>
      </c>
      <c r="M73" s="14" t="str">
        <f t="shared" si="16"/>
        <v/>
      </c>
      <c r="N73" s="101">
        <f>'EDT-2niveaux'!F77</f>
        <v>0</v>
      </c>
      <c r="O73" s="14" t="str">
        <f>IF('EDT-2niveaux'!F77="O","FRANCAIS"&amp;CHAR(10)&amp;"Orthographe",IF('EDT-2niveaux'!F77="rec","RECREATION",IF('EDT-2niveaux'!F77="p","Pause méridienne",IF('EDT-2niveaux'!F77="G","FRANCAIS"&amp;CHAR(10)&amp;"Grammaire",IF('EDT-2niveaux'!F77="LC","FRANCAIS"&amp;CHAR(10)&amp;"Lect. et comp.de l'écrit",IF('EDT-2niveaux'!F77="M","MATHEMATIQUES",IF('EDT-2niveaux'!F77="CLA","FRANCAIS"&amp;CHAR(10)&amp;"Culture litt. et art.",IF('EDT-2niveaux'!F77="F","FRANCAIS",IF('EDT-2niveaux'!F77="E","FRANCAIS"&amp;CHAR(10)&amp;"Ecriture",IF('EDT-2niveaux'!F77="L","FRANCAIS"&amp;CHAR(10)&amp;"Lexique",IF('EDT-2niveaux'!F77="LO","FRANCAIS"&amp;CHAR(10)&amp;"Langage oral",IF('EDT-2niveaux'!F77="CM","MATHEMATIQUES"&amp;CHAR(10)&amp;"Calcul mental",IF('EDT-2niveaux'!F77="EG","MATHEMATIQUES"&amp;CHAR(10)&amp;"Espace et Géométrie",IF('EDT-2niveaux'!F77="NC","MATHEMATIQUES"&amp;CHAR(10)&amp;"Nombres et calculs",IF('EDT-2niveaux'!F77="GM","MATHEMATIQUES"&amp;CHAR(10)&amp;"Grand. et mes.",IF('EDT-2niveaux'!F77="S","Sciences et technologie",IF('EDT-2niveaux'!F77="H","Histoire",IF('EDT-2niveaux'!F77="Geo","Géographie",IF('EDT-2niveaux'!F77="EMC","Enseig. mor. et civ.",IF('EDT-2niveaux'!F77="EPS","Educ. phys. et sportive",IF('EDT-2niveaux'!F77="EM","Educ. musicale",IF('EDT-2niveaux'!F77="AP","Arts plastiques",IF('EDT-2niveaux'!F77="HDA","Hist. des arts",IF('EDT-2niveaux'!F77="QM","Questionner le monde",IF('EDT-2niveaux'!F77="LV","Langue vivante",IF('EDT-2niveaux'!F77="APC","APC",""))))))))))))))))))))))))))</f>
        <v/>
      </c>
      <c r="P73" s="14" t="str">
        <f t="shared" si="17"/>
        <v/>
      </c>
      <c r="Q73" s="101">
        <f>'EDT-2niveaux'!G77</f>
        <v>0</v>
      </c>
      <c r="R73" s="14" t="str">
        <f>IF('EDT-2niveaux'!G77="O","FRANCAIS"&amp;CHAR(10)&amp;"Orthographe",IF('EDT-2niveaux'!G77="rec","RECREATION",IF('EDT-2niveaux'!G77="p","Pause méridienne",IF('EDT-2niveaux'!G77="G","FRANCAIS"&amp;CHAR(10)&amp;"Grammaire",IF('EDT-2niveaux'!G77="LC","FRANCAIS"&amp;CHAR(10)&amp;"Lect. et comp.de l'écrit",IF('EDT-2niveaux'!G77="M","MATHEMATIQUES",IF('EDT-2niveaux'!G77="CLA","FRANCAIS"&amp;CHAR(10)&amp;"Culture litt. et art.",IF('EDT-2niveaux'!G77="F","FRANCAIS",IF('EDT-2niveaux'!G77="E","FRANCAIS"&amp;CHAR(10)&amp;"Ecriture",IF('EDT-2niveaux'!G77="L","FRANCAIS"&amp;CHAR(10)&amp;"Lexique",IF('EDT-2niveaux'!G77="LO","FRANCAIS"&amp;CHAR(10)&amp;"Langage oral",IF('EDT-2niveaux'!G77="CM","MATHEMATIQUES"&amp;CHAR(10)&amp;"Calcul mental",IF('EDT-2niveaux'!G77="EG","MATHEMATIQUES"&amp;CHAR(10)&amp;"Espace et Géométrie",IF('EDT-2niveaux'!G77="NC","MATHEMATIQUES"&amp;CHAR(10)&amp;"Nombres et calculs",IF('EDT-2niveaux'!G77="GM","MATHEMATIQUES"&amp;CHAR(10)&amp;"Grand. et mes.",IF('EDT-2niveaux'!G77="S","Sciences et technologie",IF('EDT-2niveaux'!G77="H","Histoire",IF('EDT-2niveaux'!G77="Geo","Géographie",IF('EDT-2niveaux'!G77="EMC","Enseig. mor. et civ.",IF('EDT-2niveaux'!G77="EPS","Educ. phys. et sportive",IF('EDT-2niveaux'!G77="EM","Educ. musicale",IF('EDT-2niveaux'!G77="AP","Arts plastiques",IF('EDT-2niveaux'!G77="HDA","Hist. des arts",IF('EDT-2niveaux'!G77="QM","Questionner le monde",IF('EDT-2niveaux'!G77="LV","Langue vivante",IF('EDT-2niveaux'!G77="APC","APC",""))))))))))))))))))))))))))</f>
        <v/>
      </c>
      <c r="S73" s="148" t="str">
        <f t="shared" si="18"/>
        <v/>
      </c>
      <c r="T73" s="101">
        <f>'EDT-2niveaux'!H77</f>
        <v>0</v>
      </c>
      <c r="U73" s="14" t="str">
        <f>IF('EDT-2niveaux'!H77="O","FRANCAIS"&amp;CHAR(10)&amp;"Orthographe",IF('EDT-2niveaux'!H77="rec","RECREATION",IF('EDT-2niveaux'!H77="p","Pause méridienne",IF('EDT-2niveaux'!H77="G","FRANCAIS"&amp;CHAR(10)&amp;"Grammaire",IF('EDT-2niveaux'!H77="LC","FRANCAIS"&amp;CHAR(10)&amp;"Lect. et comp.de l'écrit",IF('EDT-2niveaux'!H77="M","MATHEMATIQUES",IF('EDT-2niveaux'!H77="CLA","FRANCAIS"&amp;CHAR(10)&amp;"Culture litt. et art.",IF('EDT-2niveaux'!H77="F","FRANCAIS",IF('EDT-2niveaux'!H77="E","FRANCAIS"&amp;CHAR(10)&amp;"Ecriture",IF('EDT-2niveaux'!H77="L","FRANCAIS"&amp;CHAR(10)&amp;"Lexique",IF('EDT-2niveaux'!H77="LO","FRANCAIS"&amp;CHAR(10)&amp;"Langage oral",IF('EDT-2niveaux'!H77="CM","MATHEMATIQUES"&amp;CHAR(10)&amp;"Calcul mental",IF('EDT-2niveaux'!H77="EG","MATHEMATIQUES"&amp;CHAR(10)&amp;"Espace et Géométrie",IF('EDT-2niveaux'!H77="NC","MATHEMATIQUES"&amp;CHAR(10)&amp;"Nombres et calculs",IF('EDT-2niveaux'!H77="GM","MATHEMATIQUES"&amp;CHAR(10)&amp;"Grand. et mes.",IF('EDT-2niveaux'!H77="S","Sciences et technologie",IF('EDT-2niveaux'!H77="H","Histoire",IF('EDT-2niveaux'!H77="Geo","Géographie",IF('EDT-2niveaux'!H77="EMC","Enseig. mor. et civ.",IF('EDT-2niveaux'!H77="EPS","Educ. phys. et sportive",IF('EDT-2niveaux'!H77="EM","Educ. musicale",IF('EDT-2niveaux'!H77="AP","Arts plastiques",IF('EDT-2niveaux'!H77="HDA","Hist. des arts",IF('EDT-2niveaux'!H77="QM","Questionner le monde",IF('EDT-2niveaux'!H77="LV","Langue vivante",IF('EDT-2niveaux'!H77="APC","APC",""))))))))))))))))))))))))))</f>
        <v/>
      </c>
      <c r="V73" s="14" t="str">
        <f t="shared" si="19"/>
        <v/>
      </c>
      <c r="W73" s="101">
        <f>'EDT-2niveaux'!I77</f>
        <v>0</v>
      </c>
      <c r="X73" s="14" t="str">
        <f>IF('EDT-2niveaux'!I77="O","FRANCAIS"&amp;CHAR(10)&amp;"Orthographe",IF('EDT-2niveaux'!I77="rec","RECREATION",IF('EDT-2niveaux'!I77="p","Pause méridienne",IF('EDT-2niveaux'!I77="G","FRANCAIS"&amp;CHAR(10)&amp;"Grammaire",IF('EDT-2niveaux'!I77="LC","FRANCAIS"&amp;CHAR(10)&amp;"Lect. et comp.de l'écrit",IF('EDT-2niveaux'!I77="M","MATHEMATIQUES",IF('EDT-2niveaux'!I77="CLA","FRANCAIS"&amp;CHAR(10)&amp;"Culture litt. et art.",IF('EDT-2niveaux'!I77="F","FRANCAIS",IF('EDT-2niveaux'!I77="E","FRANCAIS"&amp;CHAR(10)&amp;"Ecriture",IF('EDT-2niveaux'!I77="L","FRANCAIS"&amp;CHAR(10)&amp;"Lexique",IF('EDT-2niveaux'!I77="LO","FRANCAIS"&amp;CHAR(10)&amp;"Langage oral",IF('EDT-2niveaux'!I77="CM","MATHEMATIQUES"&amp;CHAR(10)&amp;"Calcul mental",IF('EDT-2niveaux'!I77="EG","MATHEMATIQUES"&amp;CHAR(10)&amp;"Espace et Géométrie",IF('EDT-2niveaux'!I77="NC","MATHEMATIQUES"&amp;CHAR(10)&amp;"Nombres et calculs",IF('EDT-2niveaux'!I77="GM","MATHEMATIQUES"&amp;CHAR(10)&amp;"Grand. et mes.",IF('EDT-2niveaux'!I77="S","Sciences et technologie",IF('EDT-2niveaux'!I77="H","Histoire",IF('EDT-2niveaux'!I77="Geo","Géographie",IF('EDT-2niveaux'!I77="EMC","Enseig. mor. et civ.",IF('EDT-2niveaux'!I77="EPS","Educ. phys. et sportive",IF('EDT-2niveaux'!I77="EM","Educ. musicale",IF('EDT-2niveaux'!I77="AP","Arts plastiques",IF('EDT-2niveaux'!I77="HDA","Hist. des arts",IF('EDT-2niveaux'!I77="QM","Questionner le monde",IF('EDT-2niveaux'!I77="LV","Langue vivante",IF('EDT-2niveaux'!I77="APC","APC",""))))))))))))))))))))))))))</f>
        <v/>
      </c>
      <c r="Y73" s="14" t="str">
        <f t="shared" si="20"/>
        <v/>
      </c>
      <c r="Z73" s="101">
        <f>'EDT-2niveaux'!J77</f>
        <v>0</v>
      </c>
      <c r="AA73" s="14" t="str">
        <f>IF('EDT-2niveaux'!J77="O","FRANCAIS"&amp;CHAR(10)&amp;"Orthographe",IF('EDT-2niveaux'!J77="rec","RECREATION",IF('EDT-2niveaux'!J77="p","Pause méridienne",IF('EDT-2niveaux'!J77="G","FRANCAIS"&amp;CHAR(10)&amp;"Grammaire",IF('EDT-2niveaux'!J77="LC","FRANCAIS"&amp;CHAR(10)&amp;"Lect. et comp.de l'écrit",IF('EDT-2niveaux'!J77="M","MATHEMATIQUES",IF('EDT-2niveaux'!J77="CLA","FRANCAIS"&amp;CHAR(10)&amp;"Culture littéraire et artistiqueCulture litt. et art.",IF('EDT-2niveaux'!J77="F","FRANCAIS",IF('EDT-2niveaux'!J77="E","FRANCAIS"&amp;CHAR(10)&amp;"Ecriture",IF('EDT-2niveaux'!J77="L","FRANCAIS"&amp;CHAR(10)&amp;"Lexique",IF('EDT-2niveaux'!J77="LO","FRANCAIS"&amp;CHAR(10)&amp;"Langage oral",IF('EDT-2niveaux'!J77="CM","MATHEMATIQUES"&amp;CHAR(10)&amp;"Calcul mental",IF('EDT-2niveaux'!J77="EG","MATHEMATIQUES"&amp;CHAR(10)&amp;"Espace et Géométrie",IF('EDT-2niveaux'!J77="NC","MATHEMATIQUES"&amp;CHAR(10)&amp;"Nombres et calculs",IF('EDT-2niveaux'!J77="GM","MATHEMATIQUES"&amp;CHAR(10)&amp;"Grand. et mes.",IF('EDT-2niveaux'!J77="S","Sciences et technologie",IF('EDT-2niveaux'!J77="H","Histoire",IF('EDT-2niveaux'!J77="Geo","Géographie",IF('EDT-2niveaux'!J77="EMC","Enseig. mor. et civ.",IF('EDT-2niveaux'!J77="EPS","Educ. phys. et sportive",IF('EDT-2niveaux'!J77="EM","Educ. musicale",IF('EDT-2niveaux'!J77="AP","Arts plastiques",IF('EDT-2niveaux'!J77="HDA","Hist. des arts",IF('EDT-2niveaux'!J77="QM","Questionner le monde",IF('EDT-2niveaux'!J77="LV","Langue vivante",IF('EDT-2niveaux'!J77="APC","APC",""))))))))))))))))))))))))))</f>
        <v/>
      </c>
      <c r="AB73" s="49" t="str">
        <f t="shared" si="21"/>
        <v/>
      </c>
      <c r="AC73" s="101">
        <f>'EDT-2niveaux'!K77</f>
        <v>0</v>
      </c>
      <c r="AD73" s="14" t="str">
        <f>IF('EDT-2niveaux'!K77="O","FRANCAIS"&amp;CHAR(10)&amp;"Orthographe",IF('EDT-2niveaux'!K77="rec","RECREATION",IF('EDT-2niveaux'!K77="p","Pause méridienne",IF('EDT-2niveaux'!K77="G","FRANCAIS"&amp;CHAR(10)&amp;"Grammaire",IF('EDT-2niveaux'!K77="LC","FRANCAIS"&amp;CHAR(10)&amp;"Lect. et comp.de l'écrit",IF('EDT-2niveaux'!K77="M","MATHEMATIQUES",IF('EDT-2niveaux'!K77="CLA","FRANCAIS"&amp;CHAR(10)&amp;"Culture litt. et art.",IF('EDT-2niveaux'!K77="F","FRANCAIS",IF('EDT-2niveaux'!K77="E","FRANCAIS"&amp;CHAR(10)&amp;"Ecriture",IF('EDT-2niveaux'!K77="L","FRANCAIS"&amp;CHAR(10)&amp;"Lexique",IF('EDT-2niveaux'!K77="LO","FRANCAIS"&amp;CHAR(10)&amp;"Langage oral",IF('EDT-2niveaux'!K77="CM","MATHEMATIQUES"&amp;CHAR(10)&amp;"Calcul mental",IF('EDT-2niveaux'!K77="EG","MATHEMATIQUES"&amp;CHAR(10)&amp;"Espace et Géométrie",IF('EDT-2niveaux'!K77="NC","MATHEMATIQUES"&amp;CHAR(10)&amp;"Nombres et calculs",IF('EDT-2niveaux'!K77="GM","MATHEMATIQUES"&amp;CHAR(10)&amp;"Grand. et mes.",IF('EDT-2niveaux'!K77="S","Sciences et technologie",IF('EDT-2niveaux'!K77="H","Histoire",IF('EDT-2niveaux'!K77="Geo","Géographie",IF('EDT-2niveaux'!K77="EMC","Enseig. mor. et civ.",IF('EDT-2niveaux'!K77="EPS","Educ. phys. et sportive",IF('EDT-2niveaux'!K77="EM","Educ. musicale",IF('EDT-2niveaux'!K77="AP","Arts plastiques",IF('EDT-2niveaux'!K77="HDA","Hist. des arts",IF('EDT-2niveaux'!K77="QM","Questionner le monde",IF('EDT-2niveaux'!K77="LV","Langue vivante",IF('EDT-2niveaux'!K77="APC","APC",""))))))))))))))))))))))))))</f>
        <v/>
      </c>
      <c r="AE73" s="49" t="str">
        <f t="shared" si="22"/>
        <v/>
      </c>
    </row>
    <row r="74" spans="1:31" x14ac:dyDescent="0.3">
      <c r="A74" s="4" t="e">
        <f>IF('POUR COMMENCER'!$E$14&gt;=A73,A73+'POUR COMMENCER'!$H$29,"")</f>
        <v>#VALUE!</v>
      </c>
      <c r="B74" s="101">
        <f>'EDT-2niveaux'!B78</f>
        <v>0</v>
      </c>
      <c r="C74" s="14" t="str">
        <f>IF('EDT-2niveaux'!B78="O","FRANCAIS"&amp;CHAR(10)&amp;"Orthographe",IF('EDT-2niveaux'!B78="rec","RECREATION",IF('EDT-2niveaux'!B78="p","Pause méridienne",IF('EDT-2niveaux'!B78="G","FRANCAIS"&amp;CHAR(10)&amp;"Grammaire",IF('EDT-2niveaux'!B78="LC","FRANCAIS"&amp;CHAR(10)&amp;"Lect. et comp.de l'écrit",IF('EDT-2niveaux'!B78="M","MATHEMATIQUES",IF('EDT-2niveaux'!B78="CLA","FRANCAIS"&amp;CHAR(10)&amp;"Culture litt. et art.",IF('EDT-2niveaux'!B78="F","FRANCAIS",IF('EDT-2niveaux'!B78="E","FRANCAIS"&amp;CHAR(10)&amp;"Ecriture",IF('EDT-2niveaux'!B78="L","FRANCAIS"&amp;CHAR(10)&amp;"Lexique",IF('EDT-2niveaux'!B78="LO","FRANCAIS"&amp;CHAR(10)&amp;"Langage oral",IF('EDT-2niveaux'!B78="CM","MATHEMATIQUES"&amp;CHAR(10)&amp;"Calcul mental",IF('EDT-2niveaux'!B78="EG","MATHEMATIQUES"&amp;CHAR(10)&amp;"Espace et Géométrie",IF('EDT-2niveaux'!B78="NC","MATHEMATIQUES"&amp;CHAR(10)&amp;"Nombres et calculs",IF('EDT-2niveaux'!B78="GM","MATHEMATIQUES"&amp;CHAR(10)&amp;"Grand. et mes.",IF('EDT-2niveaux'!B78="S","Sciences et technologie",IF('EDT-2niveaux'!B78="H","Histoire",IF('EDT-2niveaux'!B78="Geo","Géographie",IF('EDT-2niveaux'!B78="EMC","Enseig. mor. et civ.",IF('EDT-2niveaux'!B78="EPS","Educ. phys. et sportive",IF('EDT-2niveaux'!B78="EM","Educ. musicale",IF('EDT-2niveaux'!B78="AP","Arts plastiques",IF('EDT-2niveaux'!B78="HDA","Hist. des arts",IF('EDT-2niveaux'!B78="QM","Questionner le monde",IF('EDT-2niveaux'!B78="LV","Langue vivante",IF('EDT-2niveaux'!B78="APC","APC",""))))))))))))))))))))))))))</f>
        <v/>
      </c>
      <c r="D74" s="14" t="str">
        <f t="shared" si="13"/>
        <v/>
      </c>
      <c r="E74" s="101">
        <f>'EDT-2niveaux'!C78</f>
        <v>0</v>
      </c>
      <c r="F74" s="14" t="str">
        <f>IF('EDT-2niveaux'!C78="O","FRANCAIS"&amp;CHAR(10)&amp;"Orthographe",IF('EDT-2niveaux'!C78="rec","RECREATION",IF('EDT-2niveaux'!C78="p","Pause méridienne",IF('EDT-2niveaux'!C78="G","FRANCAIS"&amp;CHAR(10)&amp;"Grammaire",IF('EDT-2niveaux'!C78="LC","FRANCAIS"&amp;CHAR(10)&amp;"Lect. et comp.de l'écrit",IF('EDT-2niveaux'!C78="M","MATHEMATIQUES",IF('EDT-2niveaux'!C78="CLA","FRANCAIS"&amp;CHAR(10)&amp;"Culture littéraire et artistiqueCulture litt. et art.",IF('EDT-2niveaux'!C78="F","FRANCAIS",IF('EDT-2niveaux'!C78="E","FRANCAIS"&amp;CHAR(10)&amp;"Ecriture",IF('EDT-2niveaux'!C78="L","FRANCAIS"&amp;CHAR(10)&amp;"Lexique",IF('EDT-2niveaux'!C78="LO","FRANCAIS"&amp;CHAR(10)&amp;"Langage oral",IF('EDT-2niveaux'!C78="CM","MATHEMATIQUES"&amp;CHAR(10)&amp;"Calcul mental",IF('EDT-2niveaux'!C78="EG","MATHEMATIQUES"&amp;CHAR(10)&amp;"Espace et Géométrie",IF('EDT-2niveaux'!C78="NC","MATHEMATIQUES"&amp;CHAR(10)&amp;"Nombres et calculs",IF('EDT-2niveaux'!C78="GM","MATHEMATIQUES"&amp;CHAR(10)&amp;"Grand. et mes.",IF('EDT-2niveaux'!C78="S","Sciences et technologie",IF('EDT-2niveaux'!C78="H","Histoire",IF('EDT-2niveaux'!C78="Geo","Géographie",IF('EDT-2niveaux'!C78="EMC","Enseig. mor. et civ.",IF('EDT-2niveaux'!C78="EPS","Educ. phys. et sportive",IF('EDT-2niveaux'!C78="EM","Educ. musicale",IF('EDT-2niveaux'!C78="AP","Arts plastiques",IF('EDT-2niveaux'!C78="HDA","Hist. des arts",IF('EDT-2niveaux'!C78="QM","Questionner le monde",IF('EDT-2niveaux'!C78="LV","Langue vivante",IF('EDT-2niveaux'!C78="APC","APC",""))))))))))))))))))))))))))</f>
        <v/>
      </c>
      <c r="G74" s="14" t="str">
        <f t="shared" si="14"/>
        <v/>
      </c>
      <c r="H74" s="101">
        <f>'EDT-2niveaux'!D78</f>
        <v>0</v>
      </c>
      <c r="I74" s="14" t="str">
        <f>IF('EDT-2niveaux'!D78="O","FRANCAIS"&amp;CHAR(10)&amp;"Orthographe",IF('EDT-2niveaux'!D78="rec","RECREATION",IF('EDT-2niveaux'!D78="p","Pause méridienne",IF('EDT-2niveaux'!D78="G","FRANCAIS"&amp;CHAR(10)&amp;"Grammaire",IF('EDT-2niveaux'!D78="LC","FRANCAIS"&amp;CHAR(10)&amp;"Lect. et comp.de l'écrit",IF('EDT-2niveaux'!D78="M","MATHEMATIQUES",IF('EDT-2niveaux'!D78="CLA","FRANCAIS"&amp;CHAR(10)&amp;"Culture litt. et art.",IF('EDT-2niveaux'!D78="F","FRANCAIS",IF('EDT-2niveaux'!D78="E","FRANCAIS"&amp;CHAR(10)&amp;"Ecriture",IF('EDT-2niveaux'!D78="L","FRANCAIS"&amp;CHAR(10)&amp;"Lexique",IF('EDT-2niveaux'!D78="LO","FRANCAIS"&amp;CHAR(10)&amp;"Langage oral",IF('EDT-2niveaux'!D78="CM","MATHEMATIQUES"&amp;CHAR(10)&amp;"Calcul mental",IF('EDT-2niveaux'!D78="EG","MATHEMATIQUES"&amp;CHAR(10)&amp;"Espace et Géométrie",IF('EDT-2niveaux'!D78="NC","MATHEMATIQUES"&amp;CHAR(10)&amp;"Nombres et calculs",IF('EDT-2niveaux'!D78="GM","MATHEMATIQUES"&amp;CHAR(10)&amp;"Grand. et mes.",IF('EDT-2niveaux'!D78="S","Sciences et technologie",IF('EDT-2niveaux'!D78="H","Histoire",IF('EDT-2niveaux'!D78="Geo","Géographie",IF('EDT-2niveaux'!D78="EMC","Enseig. mor. et civ.",IF('EDT-2niveaux'!D78="EPS","Educ. phys. et sportive",IF('EDT-2niveaux'!D78="EM","Educ. musicale",IF('EDT-2niveaux'!D78="AP","Arts plastiques",IF('EDT-2niveaux'!D78="HDA","Hist. des arts",IF('EDT-2niveaux'!D78="QM","Questionner le monde",IF('EDT-2niveaux'!D78="LV","Langue vivante",IF('EDT-2niveaux'!D78="APC","APC",""))))))))))))))))))))))))))</f>
        <v/>
      </c>
      <c r="J74" s="14" t="str">
        <f t="shared" si="15"/>
        <v/>
      </c>
      <c r="K74" s="101">
        <f>'EDT-2niveaux'!E78</f>
        <v>0</v>
      </c>
      <c r="L74" s="14" t="str">
        <f>IF('EDT-2niveaux'!E78="O","FRANCAIS"&amp;CHAR(10)&amp;"Orthographe",IF('EDT-2niveaux'!E78="rec","RECREATION",IF('EDT-2niveaux'!E78="p","Pause méridienne",IF('EDT-2niveaux'!E78="G","FRANCAIS"&amp;CHAR(10)&amp;"Grammaire",IF('EDT-2niveaux'!E78="LC","FRANCAIS"&amp;CHAR(10)&amp;"Lect. et comp.de l'écrit",IF('EDT-2niveaux'!E78="M","MATHEMATIQUES",IF('EDT-2niveaux'!E78="CLA","FRANCAIS"&amp;CHAR(10)&amp;"Culture litt. et art.",IF('EDT-2niveaux'!E78="F","FRANCAIS",IF('EDT-2niveaux'!E78="E","FRANCAIS"&amp;CHAR(10)&amp;"Ecriture",IF('EDT-2niveaux'!E78="L","FRANCAIS"&amp;CHAR(10)&amp;"Lexique",IF('EDT-2niveaux'!E78="LO","FRANCAIS"&amp;CHAR(10)&amp;"Langage oral",IF('EDT-2niveaux'!E78="CM","MATHEMATIQUES"&amp;CHAR(10)&amp;"Calcul mental",IF('EDT-2niveaux'!E78="EG","MATHEMATIQUES"&amp;CHAR(10)&amp;"Espace et Géométrie",IF('EDT-2niveaux'!E78="NC","MATHEMATIQUES"&amp;CHAR(10)&amp;"Nombres et calculs",IF('EDT-2niveaux'!E78="GM","MATHEMATIQUES"&amp;CHAR(10)&amp;"Grand. et mes.",IF('EDT-2niveaux'!E78="S","Sciences et technologie",IF('EDT-2niveaux'!E78="H","Histoire",IF('EDT-2niveaux'!E78="Geo","Géographie",IF('EDT-2niveaux'!E78="EMC","Enseig. mor. et civ.",IF('EDT-2niveaux'!E78="EPS","Educ. phys. et sportive",IF('EDT-2niveaux'!E78="EM","Educ. musicale",IF('EDT-2niveaux'!E78="AP","Arts plastiques",IF('EDT-2niveaux'!E78="HDA","Hist. des arts",IF('EDT-2niveaux'!E78="QM","Questionner le monde",IF('EDT-2niveaux'!E78="LV","Langue vivante",IF('EDT-2niveaux'!E78="APC","APC",""))))))))))))))))))))))))))</f>
        <v/>
      </c>
      <c r="M74" s="14" t="str">
        <f t="shared" si="16"/>
        <v/>
      </c>
      <c r="N74" s="101">
        <f>'EDT-2niveaux'!F78</f>
        <v>0</v>
      </c>
      <c r="O74" s="14" t="str">
        <f>IF('EDT-2niveaux'!F78="O","FRANCAIS"&amp;CHAR(10)&amp;"Orthographe",IF('EDT-2niveaux'!F78="rec","RECREATION",IF('EDT-2niveaux'!F78="p","Pause méridienne",IF('EDT-2niveaux'!F78="G","FRANCAIS"&amp;CHAR(10)&amp;"Grammaire",IF('EDT-2niveaux'!F78="LC","FRANCAIS"&amp;CHAR(10)&amp;"Lect. et comp.de l'écrit",IF('EDT-2niveaux'!F78="M","MATHEMATIQUES",IF('EDT-2niveaux'!F78="CLA","FRANCAIS"&amp;CHAR(10)&amp;"Culture litt. et art.",IF('EDT-2niveaux'!F78="F","FRANCAIS",IF('EDT-2niveaux'!F78="E","FRANCAIS"&amp;CHAR(10)&amp;"Ecriture",IF('EDT-2niveaux'!F78="L","FRANCAIS"&amp;CHAR(10)&amp;"Lexique",IF('EDT-2niveaux'!F78="LO","FRANCAIS"&amp;CHAR(10)&amp;"Langage oral",IF('EDT-2niveaux'!F78="CM","MATHEMATIQUES"&amp;CHAR(10)&amp;"Calcul mental",IF('EDT-2niveaux'!F78="EG","MATHEMATIQUES"&amp;CHAR(10)&amp;"Espace et Géométrie",IF('EDT-2niveaux'!F78="NC","MATHEMATIQUES"&amp;CHAR(10)&amp;"Nombres et calculs",IF('EDT-2niveaux'!F78="GM","MATHEMATIQUES"&amp;CHAR(10)&amp;"Grand. et mes.",IF('EDT-2niveaux'!F78="S","Sciences et technologie",IF('EDT-2niveaux'!F78="H","Histoire",IF('EDT-2niveaux'!F78="Geo","Géographie",IF('EDT-2niveaux'!F78="EMC","Enseig. mor. et civ.",IF('EDT-2niveaux'!F78="EPS","Educ. phys. et sportive",IF('EDT-2niveaux'!F78="EM","Educ. musicale",IF('EDT-2niveaux'!F78="AP","Arts plastiques",IF('EDT-2niveaux'!F78="HDA","Hist. des arts",IF('EDT-2niveaux'!F78="QM","Questionner le monde",IF('EDT-2niveaux'!F78="LV","Langue vivante",IF('EDT-2niveaux'!F78="APC","APC",""))))))))))))))))))))))))))</f>
        <v/>
      </c>
      <c r="P74" s="14" t="str">
        <f t="shared" si="17"/>
        <v/>
      </c>
      <c r="Q74" s="101">
        <f>'EDT-2niveaux'!G78</f>
        <v>0</v>
      </c>
      <c r="R74" s="14" t="str">
        <f>IF('EDT-2niveaux'!G78="O","FRANCAIS"&amp;CHAR(10)&amp;"Orthographe",IF('EDT-2niveaux'!G78="rec","RECREATION",IF('EDT-2niveaux'!G78="p","Pause méridienne",IF('EDT-2niveaux'!G78="G","FRANCAIS"&amp;CHAR(10)&amp;"Grammaire",IF('EDT-2niveaux'!G78="LC","FRANCAIS"&amp;CHAR(10)&amp;"Lect. et comp.de l'écrit",IF('EDT-2niveaux'!G78="M","MATHEMATIQUES",IF('EDT-2niveaux'!G78="CLA","FRANCAIS"&amp;CHAR(10)&amp;"Culture litt. et art.",IF('EDT-2niveaux'!G78="F","FRANCAIS",IF('EDT-2niveaux'!G78="E","FRANCAIS"&amp;CHAR(10)&amp;"Ecriture",IF('EDT-2niveaux'!G78="L","FRANCAIS"&amp;CHAR(10)&amp;"Lexique",IF('EDT-2niveaux'!G78="LO","FRANCAIS"&amp;CHAR(10)&amp;"Langage oral",IF('EDT-2niveaux'!G78="CM","MATHEMATIQUES"&amp;CHAR(10)&amp;"Calcul mental",IF('EDT-2niveaux'!G78="EG","MATHEMATIQUES"&amp;CHAR(10)&amp;"Espace et Géométrie",IF('EDT-2niveaux'!G78="NC","MATHEMATIQUES"&amp;CHAR(10)&amp;"Nombres et calculs",IF('EDT-2niveaux'!G78="GM","MATHEMATIQUES"&amp;CHAR(10)&amp;"Grand. et mes.",IF('EDT-2niveaux'!G78="S","Sciences et technologie",IF('EDT-2niveaux'!G78="H","Histoire",IF('EDT-2niveaux'!G78="Geo","Géographie",IF('EDT-2niveaux'!G78="EMC","Enseig. mor. et civ.",IF('EDT-2niveaux'!G78="EPS","Educ. phys. et sportive",IF('EDT-2niveaux'!G78="EM","Educ. musicale",IF('EDT-2niveaux'!G78="AP","Arts plastiques",IF('EDT-2niveaux'!G78="HDA","Hist. des arts",IF('EDT-2niveaux'!G78="QM","Questionner le monde",IF('EDT-2niveaux'!G78="LV","Langue vivante",IF('EDT-2niveaux'!G78="APC","APC",""))))))))))))))))))))))))))</f>
        <v/>
      </c>
      <c r="S74" s="148" t="str">
        <f t="shared" si="18"/>
        <v/>
      </c>
      <c r="T74" s="101">
        <f>'EDT-2niveaux'!H78</f>
        <v>0</v>
      </c>
      <c r="U74" s="14" t="str">
        <f>IF('EDT-2niveaux'!H78="O","FRANCAIS"&amp;CHAR(10)&amp;"Orthographe",IF('EDT-2niveaux'!H78="rec","RECREATION",IF('EDT-2niveaux'!H78="p","Pause méridienne",IF('EDT-2niveaux'!H78="G","FRANCAIS"&amp;CHAR(10)&amp;"Grammaire",IF('EDT-2niveaux'!H78="LC","FRANCAIS"&amp;CHAR(10)&amp;"Lect. et comp.de l'écrit",IF('EDT-2niveaux'!H78="M","MATHEMATIQUES",IF('EDT-2niveaux'!H78="CLA","FRANCAIS"&amp;CHAR(10)&amp;"Culture litt. et art.",IF('EDT-2niveaux'!H78="F","FRANCAIS",IF('EDT-2niveaux'!H78="E","FRANCAIS"&amp;CHAR(10)&amp;"Ecriture",IF('EDT-2niveaux'!H78="L","FRANCAIS"&amp;CHAR(10)&amp;"Lexique",IF('EDT-2niveaux'!H78="LO","FRANCAIS"&amp;CHAR(10)&amp;"Langage oral",IF('EDT-2niveaux'!H78="CM","MATHEMATIQUES"&amp;CHAR(10)&amp;"Calcul mental",IF('EDT-2niveaux'!H78="EG","MATHEMATIQUES"&amp;CHAR(10)&amp;"Espace et Géométrie",IF('EDT-2niveaux'!H78="NC","MATHEMATIQUES"&amp;CHAR(10)&amp;"Nombres et calculs",IF('EDT-2niveaux'!H78="GM","MATHEMATIQUES"&amp;CHAR(10)&amp;"Grand. et mes.",IF('EDT-2niveaux'!H78="S","Sciences et technologie",IF('EDT-2niveaux'!H78="H","Histoire",IF('EDT-2niveaux'!H78="Geo","Géographie",IF('EDT-2niveaux'!H78="EMC","Enseig. mor. et civ.",IF('EDT-2niveaux'!H78="EPS","Educ. phys. et sportive",IF('EDT-2niveaux'!H78="EM","Educ. musicale",IF('EDT-2niveaux'!H78="AP","Arts plastiques",IF('EDT-2niveaux'!H78="HDA","Hist. des arts",IF('EDT-2niveaux'!H78="QM","Questionner le monde",IF('EDT-2niveaux'!H78="LV","Langue vivante",IF('EDT-2niveaux'!H78="APC","APC",""))))))))))))))))))))))))))</f>
        <v/>
      </c>
      <c r="V74" s="14" t="str">
        <f t="shared" si="19"/>
        <v/>
      </c>
      <c r="W74" s="101">
        <f>'EDT-2niveaux'!I78</f>
        <v>0</v>
      </c>
      <c r="X74" s="14" t="str">
        <f>IF('EDT-2niveaux'!I78="O","FRANCAIS"&amp;CHAR(10)&amp;"Orthographe",IF('EDT-2niveaux'!I78="rec","RECREATION",IF('EDT-2niveaux'!I78="p","Pause méridienne",IF('EDT-2niveaux'!I78="G","FRANCAIS"&amp;CHAR(10)&amp;"Grammaire",IF('EDT-2niveaux'!I78="LC","FRANCAIS"&amp;CHAR(10)&amp;"Lect. et comp.de l'écrit",IF('EDT-2niveaux'!I78="M","MATHEMATIQUES",IF('EDT-2niveaux'!I78="CLA","FRANCAIS"&amp;CHAR(10)&amp;"Culture litt. et art.",IF('EDT-2niveaux'!I78="F","FRANCAIS",IF('EDT-2niveaux'!I78="E","FRANCAIS"&amp;CHAR(10)&amp;"Ecriture",IF('EDT-2niveaux'!I78="L","FRANCAIS"&amp;CHAR(10)&amp;"Lexique",IF('EDT-2niveaux'!I78="LO","FRANCAIS"&amp;CHAR(10)&amp;"Langage oral",IF('EDT-2niveaux'!I78="CM","MATHEMATIQUES"&amp;CHAR(10)&amp;"Calcul mental",IF('EDT-2niveaux'!I78="EG","MATHEMATIQUES"&amp;CHAR(10)&amp;"Espace et Géométrie",IF('EDT-2niveaux'!I78="NC","MATHEMATIQUES"&amp;CHAR(10)&amp;"Nombres et calculs",IF('EDT-2niveaux'!I78="GM","MATHEMATIQUES"&amp;CHAR(10)&amp;"Grand. et mes.",IF('EDT-2niveaux'!I78="S","Sciences et technologie",IF('EDT-2niveaux'!I78="H","Histoire",IF('EDT-2niveaux'!I78="Geo","Géographie",IF('EDT-2niveaux'!I78="EMC","Enseig. mor. et civ.",IF('EDT-2niveaux'!I78="EPS","Educ. phys. et sportive",IF('EDT-2niveaux'!I78="EM","Educ. musicale",IF('EDT-2niveaux'!I78="AP","Arts plastiques",IF('EDT-2niveaux'!I78="HDA","Hist. des arts",IF('EDT-2niveaux'!I78="QM","Questionner le monde",IF('EDT-2niveaux'!I78="LV","Langue vivante",IF('EDT-2niveaux'!I78="APC","APC",""))))))))))))))))))))))))))</f>
        <v/>
      </c>
      <c r="Y74" s="14" t="str">
        <f t="shared" si="20"/>
        <v/>
      </c>
      <c r="Z74" s="101">
        <f>'EDT-2niveaux'!J78</f>
        <v>0</v>
      </c>
      <c r="AA74" s="14" t="str">
        <f>IF('EDT-2niveaux'!J78="O","FRANCAIS"&amp;CHAR(10)&amp;"Orthographe",IF('EDT-2niveaux'!J78="rec","RECREATION",IF('EDT-2niveaux'!J78="p","Pause méridienne",IF('EDT-2niveaux'!J78="G","FRANCAIS"&amp;CHAR(10)&amp;"Grammaire",IF('EDT-2niveaux'!J78="LC","FRANCAIS"&amp;CHAR(10)&amp;"Lect. et comp.de l'écrit",IF('EDT-2niveaux'!J78="M","MATHEMATIQUES",IF('EDT-2niveaux'!J78="CLA","FRANCAIS"&amp;CHAR(10)&amp;"Culture littéraire et artistiqueCulture litt. et art.",IF('EDT-2niveaux'!J78="F","FRANCAIS",IF('EDT-2niveaux'!J78="E","FRANCAIS"&amp;CHAR(10)&amp;"Ecriture",IF('EDT-2niveaux'!J78="L","FRANCAIS"&amp;CHAR(10)&amp;"Lexique",IF('EDT-2niveaux'!J78="LO","FRANCAIS"&amp;CHAR(10)&amp;"Langage oral",IF('EDT-2niveaux'!J78="CM","MATHEMATIQUES"&amp;CHAR(10)&amp;"Calcul mental",IF('EDT-2niveaux'!J78="EG","MATHEMATIQUES"&amp;CHAR(10)&amp;"Espace et Géométrie",IF('EDT-2niveaux'!J78="NC","MATHEMATIQUES"&amp;CHAR(10)&amp;"Nombres et calculs",IF('EDT-2niveaux'!J78="GM","MATHEMATIQUES"&amp;CHAR(10)&amp;"Grand. et mes.",IF('EDT-2niveaux'!J78="S","Sciences et technologie",IF('EDT-2niveaux'!J78="H","Histoire",IF('EDT-2niveaux'!J78="Geo","Géographie",IF('EDT-2niveaux'!J78="EMC","Enseig. mor. et civ.",IF('EDT-2niveaux'!J78="EPS","Educ. phys. et sportive",IF('EDT-2niveaux'!J78="EM","Educ. musicale",IF('EDT-2niveaux'!J78="AP","Arts plastiques",IF('EDT-2niveaux'!J78="HDA","Hist. des arts",IF('EDT-2niveaux'!J78="QM","Questionner le monde",IF('EDT-2niveaux'!J78="LV","Langue vivante",IF('EDT-2niveaux'!J78="APC","APC",""))))))))))))))))))))))))))</f>
        <v/>
      </c>
      <c r="AB74" s="49" t="str">
        <f t="shared" si="21"/>
        <v/>
      </c>
      <c r="AC74" s="101">
        <f>'EDT-2niveaux'!K78</f>
        <v>0</v>
      </c>
      <c r="AD74" s="14" t="str">
        <f>IF('EDT-2niveaux'!K78="O","FRANCAIS"&amp;CHAR(10)&amp;"Orthographe",IF('EDT-2niveaux'!K78="rec","RECREATION",IF('EDT-2niveaux'!K78="p","Pause méridienne",IF('EDT-2niveaux'!K78="G","FRANCAIS"&amp;CHAR(10)&amp;"Grammaire",IF('EDT-2niveaux'!K78="LC","FRANCAIS"&amp;CHAR(10)&amp;"Lect. et comp.de l'écrit",IF('EDT-2niveaux'!K78="M","MATHEMATIQUES",IF('EDT-2niveaux'!K78="CLA","FRANCAIS"&amp;CHAR(10)&amp;"Culture litt. et art.",IF('EDT-2niveaux'!K78="F","FRANCAIS",IF('EDT-2niveaux'!K78="E","FRANCAIS"&amp;CHAR(10)&amp;"Ecriture",IF('EDT-2niveaux'!K78="L","FRANCAIS"&amp;CHAR(10)&amp;"Lexique",IF('EDT-2niveaux'!K78="LO","FRANCAIS"&amp;CHAR(10)&amp;"Langage oral",IF('EDT-2niveaux'!K78="CM","MATHEMATIQUES"&amp;CHAR(10)&amp;"Calcul mental",IF('EDT-2niveaux'!K78="EG","MATHEMATIQUES"&amp;CHAR(10)&amp;"Espace et Géométrie",IF('EDT-2niveaux'!K78="NC","MATHEMATIQUES"&amp;CHAR(10)&amp;"Nombres et calculs",IF('EDT-2niveaux'!K78="GM","MATHEMATIQUES"&amp;CHAR(10)&amp;"Grand. et mes.",IF('EDT-2niveaux'!K78="S","Sciences et technologie",IF('EDT-2niveaux'!K78="H","Histoire",IF('EDT-2niveaux'!K78="Geo","Géographie",IF('EDT-2niveaux'!K78="EMC","Enseig. mor. et civ.",IF('EDT-2niveaux'!K78="EPS","Educ. phys. et sportive",IF('EDT-2niveaux'!K78="EM","Educ. musicale",IF('EDT-2niveaux'!K78="AP","Arts plastiques",IF('EDT-2niveaux'!K78="HDA","Hist. des arts",IF('EDT-2niveaux'!K78="QM","Questionner le monde",IF('EDT-2niveaux'!K78="LV","Langue vivante",IF('EDT-2niveaux'!K78="APC","APC",""))))))))))))))))))))))))))</f>
        <v/>
      </c>
      <c r="AE74" s="49" t="str">
        <f t="shared" si="22"/>
        <v/>
      </c>
    </row>
    <row r="75" spans="1:31" x14ac:dyDescent="0.3">
      <c r="A75" s="4" t="e">
        <f>IF('POUR COMMENCER'!$E$14&gt;=A74,A74+'POUR COMMENCER'!$H$29,"")</f>
        <v>#VALUE!</v>
      </c>
      <c r="B75" s="101">
        <f>'EDT-2niveaux'!B79</f>
        <v>0</v>
      </c>
      <c r="C75" s="14" t="str">
        <f>IF('EDT-2niveaux'!B79="O","FRANCAIS"&amp;CHAR(10)&amp;"Orthographe",IF('EDT-2niveaux'!B79="rec","RECREATION",IF('EDT-2niveaux'!B79="p","Pause méridienne",IF('EDT-2niveaux'!B79="G","FRANCAIS"&amp;CHAR(10)&amp;"Grammaire",IF('EDT-2niveaux'!B79="LC","FRANCAIS"&amp;CHAR(10)&amp;"Lect. et comp.de l'écrit",IF('EDT-2niveaux'!B79="M","MATHEMATIQUES",IF('EDT-2niveaux'!B79="CLA","FRANCAIS"&amp;CHAR(10)&amp;"Culture litt. et art.",IF('EDT-2niveaux'!B79="F","FRANCAIS",IF('EDT-2niveaux'!B79="E","FRANCAIS"&amp;CHAR(10)&amp;"Ecriture",IF('EDT-2niveaux'!B79="L","FRANCAIS"&amp;CHAR(10)&amp;"Lexique",IF('EDT-2niveaux'!B79="LO","FRANCAIS"&amp;CHAR(10)&amp;"Langage oral",IF('EDT-2niveaux'!B79="CM","MATHEMATIQUES"&amp;CHAR(10)&amp;"Calcul mental",IF('EDT-2niveaux'!B79="EG","MATHEMATIQUES"&amp;CHAR(10)&amp;"Espace et Géométrie",IF('EDT-2niveaux'!B79="NC","MATHEMATIQUES"&amp;CHAR(10)&amp;"Nombres et calculs",IF('EDT-2niveaux'!B79="GM","MATHEMATIQUES"&amp;CHAR(10)&amp;"Grand. et mes.",IF('EDT-2niveaux'!B79="S","Sciences et technologie",IF('EDT-2niveaux'!B79="H","Histoire",IF('EDT-2niveaux'!B79="Geo","Géographie",IF('EDT-2niveaux'!B79="EMC","Enseig. mor. et civ.",IF('EDT-2niveaux'!B79="EPS","Educ. phys. et sportive",IF('EDT-2niveaux'!B79="EM","Educ. musicale",IF('EDT-2niveaux'!B79="AP","Arts plastiques",IF('EDT-2niveaux'!B79="HDA","Hist. des arts",IF('EDT-2niveaux'!B79="QM","Questionner le monde",IF('EDT-2niveaux'!B79="LV","Langue vivante",IF('EDT-2niveaux'!B79="APC","APC",""))))))))))))))))))))))))))</f>
        <v/>
      </c>
      <c r="D75" s="14" t="str">
        <f t="shared" si="13"/>
        <v/>
      </c>
      <c r="E75" s="101">
        <f>'EDT-2niveaux'!C79</f>
        <v>0</v>
      </c>
      <c r="F75" s="14" t="str">
        <f>IF('EDT-2niveaux'!C79="O","FRANCAIS"&amp;CHAR(10)&amp;"Orthographe",IF('EDT-2niveaux'!C79="rec","RECREATION",IF('EDT-2niveaux'!C79="p","Pause méridienne",IF('EDT-2niveaux'!C79="G","FRANCAIS"&amp;CHAR(10)&amp;"Grammaire",IF('EDT-2niveaux'!C79="LC","FRANCAIS"&amp;CHAR(10)&amp;"Lect. et comp.de l'écrit",IF('EDT-2niveaux'!C79="M","MATHEMATIQUES",IF('EDT-2niveaux'!C79="CLA","FRANCAIS"&amp;CHAR(10)&amp;"Culture littéraire et artistiqueCulture litt. et art.",IF('EDT-2niveaux'!C79="F","FRANCAIS",IF('EDT-2niveaux'!C79="E","FRANCAIS"&amp;CHAR(10)&amp;"Ecriture",IF('EDT-2niveaux'!C79="L","FRANCAIS"&amp;CHAR(10)&amp;"Lexique",IF('EDT-2niveaux'!C79="LO","FRANCAIS"&amp;CHAR(10)&amp;"Langage oral",IF('EDT-2niveaux'!C79="CM","MATHEMATIQUES"&amp;CHAR(10)&amp;"Calcul mental",IF('EDT-2niveaux'!C79="EG","MATHEMATIQUES"&amp;CHAR(10)&amp;"Espace et Géométrie",IF('EDT-2niveaux'!C79="NC","MATHEMATIQUES"&amp;CHAR(10)&amp;"Nombres et calculs",IF('EDT-2niveaux'!C79="GM","MATHEMATIQUES"&amp;CHAR(10)&amp;"Grand. et mes.",IF('EDT-2niveaux'!C79="S","Sciences et technologie",IF('EDT-2niveaux'!C79="H","Histoire",IF('EDT-2niveaux'!C79="Geo","Géographie",IF('EDT-2niveaux'!C79="EMC","Enseig. mor. et civ.",IF('EDT-2niveaux'!C79="EPS","Educ. phys. et sportive",IF('EDT-2niveaux'!C79="EM","Educ. musicale",IF('EDT-2niveaux'!C79="AP","Arts plastiques",IF('EDT-2niveaux'!C79="HDA","Hist. des arts",IF('EDT-2niveaux'!C79="QM","Questionner le monde",IF('EDT-2niveaux'!C79="LV","Langue vivante",IF('EDT-2niveaux'!C79="APC","APC",""))))))))))))))))))))))))))</f>
        <v/>
      </c>
      <c r="G75" s="14" t="str">
        <f t="shared" si="14"/>
        <v/>
      </c>
      <c r="H75" s="101">
        <f>'EDT-2niveaux'!D79</f>
        <v>0</v>
      </c>
      <c r="I75" s="14" t="str">
        <f>IF('EDT-2niveaux'!D79="O","FRANCAIS"&amp;CHAR(10)&amp;"Orthographe",IF('EDT-2niveaux'!D79="rec","RECREATION",IF('EDT-2niveaux'!D79="p","Pause méridienne",IF('EDT-2niveaux'!D79="G","FRANCAIS"&amp;CHAR(10)&amp;"Grammaire",IF('EDT-2niveaux'!D79="LC","FRANCAIS"&amp;CHAR(10)&amp;"Lect. et comp.de l'écrit",IF('EDT-2niveaux'!D79="M","MATHEMATIQUES",IF('EDT-2niveaux'!D79="CLA","FRANCAIS"&amp;CHAR(10)&amp;"Culture litt. et art.",IF('EDT-2niveaux'!D79="F","FRANCAIS",IF('EDT-2niveaux'!D79="E","FRANCAIS"&amp;CHAR(10)&amp;"Ecriture",IF('EDT-2niveaux'!D79="L","FRANCAIS"&amp;CHAR(10)&amp;"Lexique",IF('EDT-2niveaux'!D79="LO","FRANCAIS"&amp;CHAR(10)&amp;"Langage oral",IF('EDT-2niveaux'!D79="CM","MATHEMATIQUES"&amp;CHAR(10)&amp;"Calcul mental",IF('EDT-2niveaux'!D79="EG","MATHEMATIQUES"&amp;CHAR(10)&amp;"Espace et Géométrie",IF('EDT-2niveaux'!D79="NC","MATHEMATIQUES"&amp;CHAR(10)&amp;"Nombres et calculs",IF('EDT-2niveaux'!D79="GM","MATHEMATIQUES"&amp;CHAR(10)&amp;"Grand. et mes.",IF('EDT-2niveaux'!D79="S","Sciences et technologie",IF('EDT-2niveaux'!D79="H","Histoire",IF('EDT-2niveaux'!D79="Geo","Géographie",IF('EDT-2niveaux'!D79="EMC","Enseig. mor. et civ.",IF('EDT-2niveaux'!D79="EPS","Educ. phys. et sportive",IF('EDT-2niveaux'!D79="EM","Educ. musicale",IF('EDT-2niveaux'!D79="AP","Arts plastiques",IF('EDT-2niveaux'!D79="HDA","Hist. des arts",IF('EDT-2niveaux'!D79="QM","Questionner le monde",IF('EDT-2niveaux'!D79="LV","Langue vivante",IF('EDT-2niveaux'!D79="APC","APC",""))))))))))))))))))))))))))</f>
        <v/>
      </c>
      <c r="J75" s="14" t="str">
        <f t="shared" si="15"/>
        <v/>
      </c>
      <c r="K75" s="101">
        <f>'EDT-2niveaux'!E79</f>
        <v>0</v>
      </c>
      <c r="L75" s="14" t="str">
        <f>IF('EDT-2niveaux'!E79="O","FRANCAIS"&amp;CHAR(10)&amp;"Orthographe",IF('EDT-2niveaux'!E79="rec","RECREATION",IF('EDT-2niveaux'!E79="p","Pause méridienne",IF('EDT-2niveaux'!E79="G","FRANCAIS"&amp;CHAR(10)&amp;"Grammaire",IF('EDT-2niveaux'!E79="LC","FRANCAIS"&amp;CHAR(10)&amp;"Lect. et comp.de l'écrit",IF('EDT-2niveaux'!E79="M","MATHEMATIQUES",IF('EDT-2niveaux'!E79="CLA","FRANCAIS"&amp;CHAR(10)&amp;"Culture litt. et art.",IF('EDT-2niveaux'!E79="F","FRANCAIS",IF('EDT-2niveaux'!E79="E","FRANCAIS"&amp;CHAR(10)&amp;"Ecriture",IF('EDT-2niveaux'!E79="L","FRANCAIS"&amp;CHAR(10)&amp;"Lexique",IF('EDT-2niveaux'!E79="LO","FRANCAIS"&amp;CHAR(10)&amp;"Langage oral",IF('EDT-2niveaux'!E79="CM","MATHEMATIQUES"&amp;CHAR(10)&amp;"Calcul mental",IF('EDT-2niveaux'!E79="EG","MATHEMATIQUES"&amp;CHAR(10)&amp;"Espace et Géométrie",IF('EDT-2niveaux'!E79="NC","MATHEMATIQUES"&amp;CHAR(10)&amp;"Nombres et calculs",IF('EDT-2niveaux'!E79="GM","MATHEMATIQUES"&amp;CHAR(10)&amp;"Grand. et mes.",IF('EDT-2niveaux'!E79="S","Sciences et technologie",IF('EDT-2niveaux'!E79="H","Histoire",IF('EDT-2niveaux'!E79="Geo","Géographie",IF('EDT-2niveaux'!E79="EMC","Enseig. mor. et civ.",IF('EDT-2niveaux'!E79="EPS","Educ. phys. et sportive",IF('EDT-2niveaux'!E79="EM","Educ. musicale",IF('EDT-2niveaux'!E79="AP","Arts plastiques",IF('EDT-2niveaux'!E79="HDA","Hist. des arts",IF('EDT-2niveaux'!E79="QM","Questionner le monde",IF('EDT-2niveaux'!E79="LV","Langue vivante",IF('EDT-2niveaux'!E79="APC","APC",""))))))))))))))))))))))))))</f>
        <v/>
      </c>
      <c r="M75" s="14" t="str">
        <f t="shared" si="16"/>
        <v/>
      </c>
      <c r="N75" s="101">
        <f>'EDT-2niveaux'!F79</f>
        <v>0</v>
      </c>
      <c r="O75" s="14" t="str">
        <f>IF('EDT-2niveaux'!F79="O","FRANCAIS"&amp;CHAR(10)&amp;"Orthographe",IF('EDT-2niveaux'!F79="rec","RECREATION",IF('EDT-2niveaux'!F79="p","Pause méridienne",IF('EDT-2niveaux'!F79="G","FRANCAIS"&amp;CHAR(10)&amp;"Grammaire",IF('EDT-2niveaux'!F79="LC","FRANCAIS"&amp;CHAR(10)&amp;"Lect. et comp.de l'écrit",IF('EDT-2niveaux'!F79="M","MATHEMATIQUES",IF('EDT-2niveaux'!F79="CLA","FRANCAIS"&amp;CHAR(10)&amp;"Culture litt. et art.",IF('EDT-2niveaux'!F79="F","FRANCAIS",IF('EDT-2niveaux'!F79="E","FRANCAIS"&amp;CHAR(10)&amp;"Ecriture",IF('EDT-2niveaux'!F79="L","FRANCAIS"&amp;CHAR(10)&amp;"Lexique",IF('EDT-2niveaux'!F79="LO","FRANCAIS"&amp;CHAR(10)&amp;"Langage oral",IF('EDT-2niveaux'!F79="CM","MATHEMATIQUES"&amp;CHAR(10)&amp;"Calcul mental",IF('EDT-2niveaux'!F79="EG","MATHEMATIQUES"&amp;CHAR(10)&amp;"Espace et Géométrie",IF('EDT-2niveaux'!F79="NC","MATHEMATIQUES"&amp;CHAR(10)&amp;"Nombres et calculs",IF('EDT-2niveaux'!F79="GM","MATHEMATIQUES"&amp;CHAR(10)&amp;"Grand. et mes.",IF('EDT-2niveaux'!F79="S","Sciences et technologie",IF('EDT-2niveaux'!F79="H","Histoire",IF('EDT-2niveaux'!F79="Geo","Géographie",IF('EDT-2niveaux'!F79="EMC","Enseig. mor. et civ.",IF('EDT-2niveaux'!F79="EPS","Educ. phys. et sportive",IF('EDT-2niveaux'!F79="EM","Educ. musicale",IF('EDT-2niveaux'!F79="AP","Arts plastiques",IF('EDT-2niveaux'!F79="HDA","Hist. des arts",IF('EDT-2niveaux'!F79="QM","Questionner le monde",IF('EDT-2niveaux'!F79="LV","Langue vivante",IF('EDT-2niveaux'!F79="APC","APC",""))))))))))))))))))))))))))</f>
        <v/>
      </c>
      <c r="P75" s="14" t="str">
        <f t="shared" si="17"/>
        <v/>
      </c>
      <c r="Q75" s="101">
        <f>'EDT-2niveaux'!G79</f>
        <v>0</v>
      </c>
      <c r="R75" s="14" t="str">
        <f>IF('EDT-2niveaux'!G79="O","FRANCAIS"&amp;CHAR(10)&amp;"Orthographe",IF('EDT-2niveaux'!G79="rec","RECREATION",IF('EDT-2niveaux'!G79="p","Pause méridienne",IF('EDT-2niveaux'!G79="G","FRANCAIS"&amp;CHAR(10)&amp;"Grammaire",IF('EDT-2niveaux'!G79="LC","FRANCAIS"&amp;CHAR(10)&amp;"Lect. et comp.de l'écrit",IF('EDT-2niveaux'!G79="M","MATHEMATIQUES",IF('EDT-2niveaux'!G79="CLA","FRANCAIS"&amp;CHAR(10)&amp;"Culture litt. et art.",IF('EDT-2niveaux'!G79="F","FRANCAIS",IF('EDT-2niveaux'!G79="E","FRANCAIS"&amp;CHAR(10)&amp;"Ecriture",IF('EDT-2niveaux'!G79="L","FRANCAIS"&amp;CHAR(10)&amp;"Lexique",IF('EDT-2niveaux'!G79="LO","FRANCAIS"&amp;CHAR(10)&amp;"Langage oral",IF('EDT-2niveaux'!G79="CM","MATHEMATIQUES"&amp;CHAR(10)&amp;"Calcul mental",IF('EDT-2niveaux'!G79="EG","MATHEMATIQUES"&amp;CHAR(10)&amp;"Espace et Géométrie",IF('EDT-2niveaux'!G79="NC","MATHEMATIQUES"&amp;CHAR(10)&amp;"Nombres et calculs",IF('EDT-2niveaux'!G79="GM","MATHEMATIQUES"&amp;CHAR(10)&amp;"Grand. et mes.",IF('EDT-2niveaux'!G79="S","Sciences et technologie",IF('EDT-2niveaux'!G79="H","Histoire",IF('EDT-2niveaux'!G79="Geo","Géographie",IF('EDT-2niveaux'!G79="EMC","Enseig. mor. et civ.",IF('EDT-2niveaux'!G79="EPS","Educ. phys. et sportive",IF('EDT-2niveaux'!G79="EM","Educ. musicale",IF('EDT-2niveaux'!G79="AP","Arts plastiques",IF('EDT-2niveaux'!G79="HDA","Hist. des arts",IF('EDT-2niveaux'!G79="QM","Questionner le monde",IF('EDT-2niveaux'!G79="LV","Langue vivante",IF('EDT-2niveaux'!G79="APC","APC",""))))))))))))))))))))))))))</f>
        <v/>
      </c>
      <c r="S75" s="148" t="str">
        <f t="shared" si="18"/>
        <v/>
      </c>
      <c r="T75" s="101">
        <f>'EDT-2niveaux'!H79</f>
        <v>0</v>
      </c>
      <c r="U75" s="14" t="str">
        <f>IF('EDT-2niveaux'!H79="O","FRANCAIS"&amp;CHAR(10)&amp;"Orthographe",IF('EDT-2niveaux'!H79="rec","RECREATION",IF('EDT-2niveaux'!H79="p","Pause méridienne",IF('EDT-2niveaux'!H79="G","FRANCAIS"&amp;CHAR(10)&amp;"Grammaire",IF('EDT-2niveaux'!H79="LC","FRANCAIS"&amp;CHAR(10)&amp;"Lect. et comp.de l'écrit",IF('EDT-2niveaux'!H79="M","MATHEMATIQUES",IF('EDT-2niveaux'!H79="CLA","FRANCAIS"&amp;CHAR(10)&amp;"Culture litt. et art.",IF('EDT-2niveaux'!H79="F","FRANCAIS",IF('EDT-2niveaux'!H79="E","FRANCAIS"&amp;CHAR(10)&amp;"Ecriture",IF('EDT-2niveaux'!H79="L","FRANCAIS"&amp;CHAR(10)&amp;"Lexique",IF('EDT-2niveaux'!H79="LO","FRANCAIS"&amp;CHAR(10)&amp;"Langage oral",IF('EDT-2niveaux'!H79="CM","MATHEMATIQUES"&amp;CHAR(10)&amp;"Calcul mental",IF('EDT-2niveaux'!H79="EG","MATHEMATIQUES"&amp;CHAR(10)&amp;"Espace et Géométrie",IF('EDT-2niveaux'!H79="NC","MATHEMATIQUES"&amp;CHAR(10)&amp;"Nombres et calculs",IF('EDT-2niveaux'!H79="GM","MATHEMATIQUES"&amp;CHAR(10)&amp;"Grand. et mes.",IF('EDT-2niveaux'!H79="S","Sciences et technologie",IF('EDT-2niveaux'!H79="H","Histoire",IF('EDT-2niveaux'!H79="Geo","Géographie",IF('EDT-2niveaux'!H79="EMC","Enseig. mor. et civ.",IF('EDT-2niveaux'!H79="EPS","Educ. phys. et sportive",IF('EDT-2niveaux'!H79="EM","Educ. musicale",IF('EDT-2niveaux'!H79="AP","Arts plastiques",IF('EDT-2niveaux'!H79="HDA","Hist. des arts",IF('EDT-2niveaux'!H79="QM","Questionner le monde",IF('EDT-2niveaux'!H79="LV","Langue vivante",IF('EDT-2niveaux'!H79="APC","APC",""))))))))))))))))))))))))))</f>
        <v/>
      </c>
      <c r="V75" s="14" t="str">
        <f t="shared" si="19"/>
        <v/>
      </c>
      <c r="W75" s="101">
        <f>'EDT-2niveaux'!I79</f>
        <v>0</v>
      </c>
      <c r="X75" s="14" t="str">
        <f>IF('EDT-2niveaux'!I79="O","FRANCAIS"&amp;CHAR(10)&amp;"Orthographe",IF('EDT-2niveaux'!I79="rec","RECREATION",IF('EDT-2niveaux'!I79="p","Pause méridienne",IF('EDT-2niveaux'!I79="G","FRANCAIS"&amp;CHAR(10)&amp;"Grammaire",IF('EDT-2niveaux'!I79="LC","FRANCAIS"&amp;CHAR(10)&amp;"Lect. et comp.de l'écrit",IF('EDT-2niveaux'!I79="M","MATHEMATIQUES",IF('EDT-2niveaux'!I79="CLA","FRANCAIS"&amp;CHAR(10)&amp;"Culture litt. et art.",IF('EDT-2niveaux'!I79="F","FRANCAIS",IF('EDT-2niveaux'!I79="E","FRANCAIS"&amp;CHAR(10)&amp;"Ecriture",IF('EDT-2niveaux'!I79="L","FRANCAIS"&amp;CHAR(10)&amp;"Lexique",IF('EDT-2niveaux'!I79="LO","FRANCAIS"&amp;CHAR(10)&amp;"Langage oral",IF('EDT-2niveaux'!I79="CM","MATHEMATIQUES"&amp;CHAR(10)&amp;"Calcul mental",IF('EDT-2niveaux'!I79="EG","MATHEMATIQUES"&amp;CHAR(10)&amp;"Espace et Géométrie",IF('EDT-2niveaux'!I79="NC","MATHEMATIQUES"&amp;CHAR(10)&amp;"Nombres et calculs",IF('EDT-2niveaux'!I79="GM","MATHEMATIQUES"&amp;CHAR(10)&amp;"Grand. et mes.",IF('EDT-2niveaux'!I79="S","Sciences et technologie",IF('EDT-2niveaux'!I79="H","Histoire",IF('EDT-2niveaux'!I79="Geo","Géographie",IF('EDT-2niveaux'!I79="EMC","Enseig. mor. et civ.",IF('EDT-2niveaux'!I79="EPS","Educ. phys. et sportive",IF('EDT-2niveaux'!I79="EM","Educ. musicale",IF('EDT-2niveaux'!I79="AP","Arts plastiques",IF('EDT-2niveaux'!I79="HDA","Hist. des arts",IF('EDT-2niveaux'!I79="QM","Questionner le monde",IF('EDT-2niveaux'!I79="LV","Langue vivante",IF('EDT-2niveaux'!I79="APC","APC",""))))))))))))))))))))))))))</f>
        <v/>
      </c>
      <c r="Y75" s="14" t="str">
        <f t="shared" si="20"/>
        <v/>
      </c>
      <c r="Z75" s="101">
        <f>'EDT-2niveaux'!J79</f>
        <v>0</v>
      </c>
      <c r="AA75" s="14" t="str">
        <f>IF('EDT-2niveaux'!J79="O","FRANCAIS"&amp;CHAR(10)&amp;"Orthographe",IF('EDT-2niveaux'!J79="rec","RECREATION",IF('EDT-2niveaux'!J79="p","Pause méridienne",IF('EDT-2niveaux'!J79="G","FRANCAIS"&amp;CHAR(10)&amp;"Grammaire",IF('EDT-2niveaux'!J79="LC","FRANCAIS"&amp;CHAR(10)&amp;"Lect. et comp.de l'écrit",IF('EDT-2niveaux'!J79="M","MATHEMATIQUES",IF('EDT-2niveaux'!J79="CLA","FRANCAIS"&amp;CHAR(10)&amp;"Culture littéraire et artistiqueCulture litt. et art.",IF('EDT-2niveaux'!J79="F","FRANCAIS",IF('EDT-2niveaux'!J79="E","FRANCAIS"&amp;CHAR(10)&amp;"Ecriture",IF('EDT-2niveaux'!J79="L","FRANCAIS"&amp;CHAR(10)&amp;"Lexique",IF('EDT-2niveaux'!J79="LO","FRANCAIS"&amp;CHAR(10)&amp;"Langage oral",IF('EDT-2niveaux'!J79="CM","MATHEMATIQUES"&amp;CHAR(10)&amp;"Calcul mental",IF('EDT-2niveaux'!J79="EG","MATHEMATIQUES"&amp;CHAR(10)&amp;"Espace et Géométrie",IF('EDT-2niveaux'!J79="NC","MATHEMATIQUES"&amp;CHAR(10)&amp;"Nombres et calculs",IF('EDT-2niveaux'!J79="GM","MATHEMATIQUES"&amp;CHAR(10)&amp;"Grand. et mes.",IF('EDT-2niveaux'!J79="S","Sciences et technologie",IF('EDT-2niveaux'!J79="H","Histoire",IF('EDT-2niveaux'!J79="Geo","Géographie",IF('EDT-2niveaux'!J79="EMC","Enseig. mor. et civ.",IF('EDT-2niveaux'!J79="EPS","Educ. phys. et sportive",IF('EDT-2niveaux'!J79="EM","Educ. musicale",IF('EDT-2niveaux'!J79="AP","Arts plastiques",IF('EDT-2niveaux'!J79="HDA","Hist. des arts",IF('EDT-2niveaux'!J79="QM","Questionner le monde",IF('EDT-2niveaux'!J79="LV","Langue vivante",IF('EDT-2niveaux'!J79="APC","APC",""))))))))))))))))))))))))))</f>
        <v/>
      </c>
      <c r="AB75" s="49" t="str">
        <f t="shared" si="21"/>
        <v/>
      </c>
      <c r="AC75" s="101">
        <f>'EDT-2niveaux'!K79</f>
        <v>0</v>
      </c>
      <c r="AD75" s="14" t="str">
        <f>IF('EDT-2niveaux'!K79="O","FRANCAIS"&amp;CHAR(10)&amp;"Orthographe",IF('EDT-2niveaux'!K79="rec","RECREATION",IF('EDT-2niveaux'!K79="p","Pause méridienne",IF('EDT-2niveaux'!K79="G","FRANCAIS"&amp;CHAR(10)&amp;"Grammaire",IF('EDT-2niveaux'!K79="LC","FRANCAIS"&amp;CHAR(10)&amp;"Lect. et comp.de l'écrit",IF('EDT-2niveaux'!K79="M","MATHEMATIQUES",IF('EDT-2niveaux'!K79="CLA","FRANCAIS"&amp;CHAR(10)&amp;"Culture litt. et art.",IF('EDT-2niveaux'!K79="F","FRANCAIS",IF('EDT-2niveaux'!K79="E","FRANCAIS"&amp;CHAR(10)&amp;"Ecriture",IF('EDT-2niveaux'!K79="L","FRANCAIS"&amp;CHAR(10)&amp;"Lexique",IF('EDT-2niveaux'!K79="LO","FRANCAIS"&amp;CHAR(10)&amp;"Langage oral",IF('EDT-2niveaux'!K79="CM","MATHEMATIQUES"&amp;CHAR(10)&amp;"Calcul mental",IF('EDT-2niveaux'!K79="EG","MATHEMATIQUES"&amp;CHAR(10)&amp;"Espace et Géométrie",IF('EDT-2niveaux'!K79="NC","MATHEMATIQUES"&amp;CHAR(10)&amp;"Nombres et calculs",IF('EDT-2niveaux'!K79="GM","MATHEMATIQUES"&amp;CHAR(10)&amp;"Grand. et mes.",IF('EDT-2niveaux'!K79="S","Sciences et technologie",IF('EDT-2niveaux'!K79="H","Histoire",IF('EDT-2niveaux'!K79="Geo","Géographie",IF('EDT-2niveaux'!K79="EMC","Enseig. mor. et civ.",IF('EDT-2niveaux'!K79="EPS","Educ. phys. et sportive",IF('EDT-2niveaux'!K79="EM","Educ. musicale",IF('EDT-2niveaux'!K79="AP","Arts plastiques",IF('EDT-2niveaux'!K79="HDA","Hist. des arts",IF('EDT-2niveaux'!K79="QM","Questionner le monde",IF('EDT-2niveaux'!K79="LV","Langue vivante",IF('EDT-2niveaux'!K79="APC","APC",""))))))))))))))))))))))))))</f>
        <v/>
      </c>
      <c r="AE75" s="49" t="str">
        <f t="shared" si="22"/>
        <v/>
      </c>
    </row>
    <row r="76" spans="1:31" x14ac:dyDescent="0.3">
      <c r="A76" s="4" t="e">
        <f>IF('POUR COMMENCER'!$E$14&gt;=A75,A75+'POUR COMMENCER'!$H$29,"")</f>
        <v>#VALUE!</v>
      </c>
      <c r="B76" s="101">
        <f>'EDT-2niveaux'!B80</f>
        <v>0</v>
      </c>
      <c r="C76" s="14" t="str">
        <f>IF('EDT-2niveaux'!B80="O","FRANCAIS"&amp;CHAR(10)&amp;"Orthographe",IF('EDT-2niveaux'!B80="rec","RECREATION",IF('EDT-2niveaux'!B80="p","Pause méridienne",IF('EDT-2niveaux'!B80="G","FRANCAIS"&amp;CHAR(10)&amp;"Grammaire",IF('EDT-2niveaux'!B80="LC","FRANCAIS"&amp;CHAR(10)&amp;"Lect. et comp.de l'écrit",IF('EDT-2niveaux'!B80="M","MATHEMATIQUES",IF('EDT-2niveaux'!B80="CLA","FRANCAIS"&amp;CHAR(10)&amp;"Culture litt. et art.",IF('EDT-2niveaux'!B80="F","FRANCAIS",IF('EDT-2niveaux'!B80="E","FRANCAIS"&amp;CHAR(10)&amp;"Ecriture",IF('EDT-2niveaux'!B80="L","FRANCAIS"&amp;CHAR(10)&amp;"Lexique",IF('EDT-2niveaux'!B80="LO","FRANCAIS"&amp;CHAR(10)&amp;"Langage oral",IF('EDT-2niveaux'!B80="CM","MATHEMATIQUES"&amp;CHAR(10)&amp;"Calcul mental",IF('EDT-2niveaux'!B80="EG","MATHEMATIQUES"&amp;CHAR(10)&amp;"Espace et Géométrie",IF('EDT-2niveaux'!B80="NC","MATHEMATIQUES"&amp;CHAR(10)&amp;"Nombres et calculs",IF('EDT-2niveaux'!B80="GM","MATHEMATIQUES"&amp;CHAR(10)&amp;"Grand. et mes.",IF('EDT-2niveaux'!B80="S","Sciences et technologie",IF('EDT-2niveaux'!B80="H","Histoire",IF('EDT-2niveaux'!B80="Geo","Géographie",IF('EDT-2niveaux'!B80="EMC","Enseig. mor. et civ.",IF('EDT-2niveaux'!B80="EPS","Educ. phys. et sportive",IF('EDT-2niveaux'!B80="EM","Educ. musicale",IF('EDT-2niveaux'!B80="AP","Arts plastiques",IF('EDT-2niveaux'!B80="HDA","Hist. des arts",IF('EDT-2niveaux'!B80="QM","Questionner le monde",IF('EDT-2niveaux'!B80="LV","Langue vivante",IF('EDT-2niveaux'!B80="APC","APC",""))))))))))))))))))))))))))</f>
        <v/>
      </c>
      <c r="D76" s="14" t="str">
        <f t="shared" si="13"/>
        <v/>
      </c>
      <c r="E76" s="101">
        <f>'EDT-2niveaux'!C80</f>
        <v>0</v>
      </c>
      <c r="F76" s="14" t="str">
        <f>IF('EDT-2niveaux'!C80="O","FRANCAIS"&amp;CHAR(10)&amp;"Orthographe",IF('EDT-2niveaux'!C80="rec","RECREATION",IF('EDT-2niveaux'!C80="p","Pause méridienne",IF('EDT-2niveaux'!C80="G","FRANCAIS"&amp;CHAR(10)&amp;"Grammaire",IF('EDT-2niveaux'!C80="LC","FRANCAIS"&amp;CHAR(10)&amp;"Lect. et comp.de l'écrit",IF('EDT-2niveaux'!C80="M","MATHEMATIQUES",IF('EDT-2niveaux'!C80="CLA","FRANCAIS"&amp;CHAR(10)&amp;"Culture littéraire et artistiqueCulture litt. et art.",IF('EDT-2niveaux'!C80="F","FRANCAIS",IF('EDT-2niveaux'!C80="E","FRANCAIS"&amp;CHAR(10)&amp;"Ecriture",IF('EDT-2niveaux'!C80="L","FRANCAIS"&amp;CHAR(10)&amp;"Lexique",IF('EDT-2niveaux'!C80="LO","FRANCAIS"&amp;CHAR(10)&amp;"Langage oral",IF('EDT-2niveaux'!C80="CM","MATHEMATIQUES"&amp;CHAR(10)&amp;"Calcul mental",IF('EDT-2niveaux'!C80="EG","MATHEMATIQUES"&amp;CHAR(10)&amp;"Espace et Géométrie",IF('EDT-2niveaux'!C80="NC","MATHEMATIQUES"&amp;CHAR(10)&amp;"Nombres et calculs",IF('EDT-2niveaux'!C80="GM","MATHEMATIQUES"&amp;CHAR(10)&amp;"Grand. et mes.",IF('EDT-2niveaux'!C80="S","Sciences et technologie",IF('EDT-2niveaux'!C80="H","Histoire",IF('EDT-2niveaux'!C80="Geo","Géographie",IF('EDT-2niveaux'!C80="EMC","Enseig. mor. et civ.",IF('EDT-2niveaux'!C80="EPS","Educ. phys. et sportive",IF('EDT-2niveaux'!C80="EM","Educ. musicale",IF('EDT-2niveaux'!C80="AP","Arts plastiques",IF('EDT-2niveaux'!C80="HDA","Hist. des arts",IF('EDT-2niveaux'!C80="QM","Questionner le monde",IF('EDT-2niveaux'!C80="LV","Langue vivante",IF('EDT-2niveaux'!C80="APC","APC",""))))))))))))))))))))))))))</f>
        <v/>
      </c>
      <c r="G76" s="14" t="str">
        <f t="shared" si="14"/>
        <v/>
      </c>
      <c r="H76" s="101">
        <f>'EDT-2niveaux'!D80</f>
        <v>0</v>
      </c>
      <c r="I76" s="14" t="str">
        <f>IF('EDT-2niveaux'!D80="O","FRANCAIS"&amp;CHAR(10)&amp;"Orthographe",IF('EDT-2niveaux'!D80="rec","RECREATION",IF('EDT-2niveaux'!D80="p","Pause méridienne",IF('EDT-2niveaux'!D80="G","FRANCAIS"&amp;CHAR(10)&amp;"Grammaire",IF('EDT-2niveaux'!D80="LC","FRANCAIS"&amp;CHAR(10)&amp;"Lect. et comp.de l'écrit",IF('EDT-2niveaux'!D80="M","MATHEMATIQUES",IF('EDT-2niveaux'!D80="CLA","FRANCAIS"&amp;CHAR(10)&amp;"Culture litt. et art.",IF('EDT-2niveaux'!D80="F","FRANCAIS",IF('EDT-2niveaux'!D80="E","FRANCAIS"&amp;CHAR(10)&amp;"Ecriture",IF('EDT-2niveaux'!D80="L","FRANCAIS"&amp;CHAR(10)&amp;"Lexique",IF('EDT-2niveaux'!D80="LO","FRANCAIS"&amp;CHAR(10)&amp;"Langage oral",IF('EDT-2niveaux'!D80="CM","MATHEMATIQUES"&amp;CHAR(10)&amp;"Calcul mental",IF('EDT-2niveaux'!D80="EG","MATHEMATIQUES"&amp;CHAR(10)&amp;"Espace et Géométrie",IF('EDT-2niveaux'!D80="NC","MATHEMATIQUES"&amp;CHAR(10)&amp;"Nombres et calculs",IF('EDT-2niveaux'!D80="GM","MATHEMATIQUES"&amp;CHAR(10)&amp;"Grand. et mes.",IF('EDT-2niveaux'!D80="S","Sciences et technologie",IF('EDT-2niveaux'!D80="H","Histoire",IF('EDT-2niveaux'!D80="Geo","Géographie",IF('EDT-2niveaux'!D80="EMC","Enseig. mor. et civ.",IF('EDT-2niveaux'!D80="EPS","Educ. phys. et sportive",IF('EDT-2niveaux'!D80="EM","Educ. musicale",IF('EDT-2niveaux'!D80="AP","Arts plastiques",IF('EDT-2niveaux'!D80="HDA","Hist. des arts",IF('EDT-2niveaux'!D80="QM","Questionner le monde",IF('EDT-2niveaux'!D80="LV","Langue vivante",IF('EDT-2niveaux'!D80="APC","APC",""))))))))))))))))))))))))))</f>
        <v/>
      </c>
      <c r="J76" s="14" t="str">
        <f t="shared" si="15"/>
        <v/>
      </c>
      <c r="K76" s="101">
        <f>'EDT-2niveaux'!E80</f>
        <v>0</v>
      </c>
      <c r="L76" s="14" t="str">
        <f>IF('EDT-2niveaux'!E80="O","FRANCAIS"&amp;CHAR(10)&amp;"Orthographe",IF('EDT-2niveaux'!E80="rec","RECREATION",IF('EDT-2niveaux'!E80="p","Pause méridienne",IF('EDT-2niveaux'!E80="G","FRANCAIS"&amp;CHAR(10)&amp;"Grammaire",IF('EDT-2niveaux'!E80="LC","FRANCAIS"&amp;CHAR(10)&amp;"Lect. et comp.de l'écrit",IF('EDT-2niveaux'!E80="M","MATHEMATIQUES",IF('EDT-2niveaux'!E80="CLA","FRANCAIS"&amp;CHAR(10)&amp;"Culture litt. et art.",IF('EDT-2niveaux'!E80="F","FRANCAIS",IF('EDT-2niveaux'!E80="E","FRANCAIS"&amp;CHAR(10)&amp;"Ecriture",IF('EDT-2niveaux'!E80="L","FRANCAIS"&amp;CHAR(10)&amp;"Lexique",IF('EDT-2niveaux'!E80="LO","FRANCAIS"&amp;CHAR(10)&amp;"Langage oral",IF('EDT-2niveaux'!E80="CM","MATHEMATIQUES"&amp;CHAR(10)&amp;"Calcul mental",IF('EDT-2niveaux'!E80="EG","MATHEMATIQUES"&amp;CHAR(10)&amp;"Espace et Géométrie",IF('EDT-2niveaux'!E80="NC","MATHEMATIQUES"&amp;CHAR(10)&amp;"Nombres et calculs",IF('EDT-2niveaux'!E80="GM","MATHEMATIQUES"&amp;CHAR(10)&amp;"Grand. et mes.",IF('EDT-2niveaux'!E80="S","Sciences et technologie",IF('EDT-2niveaux'!E80="H","Histoire",IF('EDT-2niveaux'!E80="Geo","Géographie",IF('EDT-2niveaux'!E80="EMC","Enseig. mor. et civ.",IF('EDT-2niveaux'!E80="EPS","Educ. phys. et sportive",IF('EDT-2niveaux'!E80="EM","Educ. musicale",IF('EDT-2niveaux'!E80="AP","Arts plastiques",IF('EDT-2niveaux'!E80="HDA","Hist. des arts",IF('EDT-2niveaux'!E80="QM","Questionner le monde",IF('EDT-2niveaux'!E80="LV","Langue vivante",IF('EDT-2niveaux'!E80="APC","APC",""))))))))))))))))))))))))))</f>
        <v/>
      </c>
      <c r="M76" s="14" t="str">
        <f t="shared" si="16"/>
        <v/>
      </c>
      <c r="N76" s="101">
        <f>'EDT-2niveaux'!F80</f>
        <v>0</v>
      </c>
      <c r="O76" s="14" t="str">
        <f>IF('EDT-2niveaux'!F80="O","FRANCAIS"&amp;CHAR(10)&amp;"Orthographe",IF('EDT-2niveaux'!F80="rec","RECREATION",IF('EDT-2niveaux'!F80="p","Pause méridienne",IF('EDT-2niveaux'!F80="G","FRANCAIS"&amp;CHAR(10)&amp;"Grammaire",IF('EDT-2niveaux'!F80="LC","FRANCAIS"&amp;CHAR(10)&amp;"Lect. et comp.de l'écrit",IF('EDT-2niveaux'!F80="M","MATHEMATIQUES",IF('EDT-2niveaux'!F80="CLA","FRANCAIS"&amp;CHAR(10)&amp;"Culture litt. et art.",IF('EDT-2niveaux'!F80="F","FRANCAIS",IF('EDT-2niveaux'!F80="E","FRANCAIS"&amp;CHAR(10)&amp;"Ecriture",IF('EDT-2niveaux'!F80="L","FRANCAIS"&amp;CHAR(10)&amp;"Lexique",IF('EDT-2niveaux'!F80="LO","FRANCAIS"&amp;CHAR(10)&amp;"Langage oral",IF('EDT-2niveaux'!F80="CM","MATHEMATIQUES"&amp;CHAR(10)&amp;"Calcul mental",IF('EDT-2niveaux'!F80="EG","MATHEMATIQUES"&amp;CHAR(10)&amp;"Espace et Géométrie",IF('EDT-2niveaux'!F80="NC","MATHEMATIQUES"&amp;CHAR(10)&amp;"Nombres et calculs",IF('EDT-2niveaux'!F80="GM","MATHEMATIQUES"&amp;CHAR(10)&amp;"Grand. et mes.",IF('EDT-2niveaux'!F80="S","Sciences et technologie",IF('EDT-2niveaux'!F80="H","Histoire",IF('EDT-2niveaux'!F80="Geo","Géographie",IF('EDT-2niveaux'!F80="EMC","Enseig. mor. et civ.",IF('EDT-2niveaux'!F80="EPS","Educ. phys. et sportive",IF('EDT-2niveaux'!F80="EM","Educ. musicale",IF('EDT-2niveaux'!F80="AP","Arts plastiques",IF('EDT-2niveaux'!F80="HDA","Hist. des arts",IF('EDT-2niveaux'!F80="QM","Questionner le monde",IF('EDT-2niveaux'!F80="LV","Langue vivante",IF('EDT-2niveaux'!F80="APC","APC",""))))))))))))))))))))))))))</f>
        <v/>
      </c>
      <c r="P76" s="14" t="str">
        <f t="shared" si="17"/>
        <v/>
      </c>
      <c r="Q76" s="101">
        <f>'EDT-2niveaux'!G80</f>
        <v>0</v>
      </c>
      <c r="R76" s="14" t="str">
        <f>IF('EDT-2niveaux'!G80="O","FRANCAIS"&amp;CHAR(10)&amp;"Orthographe",IF('EDT-2niveaux'!G80="rec","RECREATION",IF('EDT-2niveaux'!G80="p","Pause méridienne",IF('EDT-2niveaux'!G80="G","FRANCAIS"&amp;CHAR(10)&amp;"Grammaire",IF('EDT-2niveaux'!G80="LC","FRANCAIS"&amp;CHAR(10)&amp;"Lect. et comp.de l'écrit",IF('EDT-2niveaux'!G80="M","MATHEMATIQUES",IF('EDT-2niveaux'!G80="CLA","FRANCAIS"&amp;CHAR(10)&amp;"Culture litt. et art.",IF('EDT-2niveaux'!G80="F","FRANCAIS",IF('EDT-2niveaux'!G80="E","FRANCAIS"&amp;CHAR(10)&amp;"Ecriture",IF('EDT-2niveaux'!G80="L","FRANCAIS"&amp;CHAR(10)&amp;"Lexique",IF('EDT-2niveaux'!G80="LO","FRANCAIS"&amp;CHAR(10)&amp;"Langage oral",IF('EDT-2niveaux'!G80="CM","MATHEMATIQUES"&amp;CHAR(10)&amp;"Calcul mental",IF('EDT-2niveaux'!G80="EG","MATHEMATIQUES"&amp;CHAR(10)&amp;"Espace et Géométrie",IF('EDT-2niveaux'!G80="NC","MATHEMATIQUES"&amp;CHAR(10)&amp;"Nombres et calculs",IF('EDT-2niveaux'!G80="GM","MATHEMATIQUES"&amp;CHAR(10)&amp;"Grand. et mes.",IF('EDT-2niveaux'!G80="S","Sciences et technologie",IF('EDT-2niveaux'!G80="H","Histoire",IF('EDT-2niveaux'!G80="Geo","Géographie",IF('EDT-2niveaux'!G80="EMC","Enseig. mor. et civ.",IF('EDT-2niveaux'!G80="EPS","Educ. phys. et sportive",IF('EDT-2niveaux'!G80="EM","Educ. musicale",IF('EDT-2niveaux'!G80="AP","Arts plastiques",IF('EDT-2niveaux'!G80="HDA","Hist. des arts",IF('EDT-2niveaux'!G80="QM","Questionner le monde",IF('EDT-2niveaux'!G80="LV","Langue vivante",IF('EDT-2niveaux'!G80="APC","APC",""))))))))))))))))))))))))))</f>
        <v/>
      </c>
      <c r="S76" s="148" t="str">
        <f t="shared" si="18"/>
        <v/>
      </c>
      <c r="T76" s="101">
        <f>'EDT-2niveaux'!H80</f>
        <v>0</v>
      </c>
      <c r="U76" s="14" t="str">
        <f>IF('EDT-2niveaux'!H80="O","FRANCAIS"&amp;CHAR(10)&amp;"Orthographe",IF('EDT-2niveaux'!H80="rec","RECREATION",IF('EDT-2niveaux'!H80="p","Pause méridienne",IF('EDT-2niveaux'!H80="G","FRANCAIS"&amp;CHAR(10)&amp;"Grammaire",IF('EDT-2niveaux'!H80="LC","FRANCAIS"&amp;CHAR(10)&amp;"Lect. et comp.de l'écrit",IF('EDT-2niveaux'!H80="M","MATHEMATIQUES",IF('EDT-2niveaux'!H80="CLA","FRANCAIS"&amp;CHAR(10)&amp;"Culture litt. et art.",IF('EDT-2niveaux'!H80="F","FRANCAIS",IF('EDT-2niveaux'!H80="E","FRANCAIS"&amp;CHAR(10)&amp;"Ecriture",IF('EDT-2niveaux'!H80="L","FRANCAIS"&amp;CHAR(10)&amp;"Lexique",IF('EDT-2niveaux'!H80="LO","FRANCAIS"&amp;CHAR(10)&amp;"Langage oral",IF('EDT-2niveaux'!H80="CM","MATHEMATIQUES"&amp;CHAR(10)&amp;"Calcul mental",IF('EDT-2niveaux'!H80="EG","MATHEMATIQUES"&amp;CHAR(10)&amp;"Espace et Géométrie",IF('EDT-2niveaux'!H80="NC","MATHEMATIQUES"&amp;CHAR(10)&amp;"Nombres et calculs",IF('EDT-2niveaux'!H80="GM","MATHEMATIQUES"&amp;CHAR(10)&amp;"Grand. et mes.",IF('EDT-2niveaux'!H80="S","Sciences et technologie",IF('EDT-2niveaux'!H80="H","Histoire",IF('EDT-2niveaux'!H80="Geo","Géographie",IF('EDT-2niveaux'!H80="EMC","Enseig. mor. et civ.",IF('EDT-2niveaux'!H80="EPS","Educ. phys. et sportive",IF('EDT-2niveaux'!H80="EM","Educ. musicale",IF('EDT-2niveaux'!H80="AP","Arts plastiques",IF('EDT-2niveaux'!H80="HDA","Hist. des arts",IF('EDT-2niveaux'!H80="QM","Questionner le monde",IF('EDT-2niveaux'!H80="LV","Langue vivante",IF('EDT-2niveaux'!H80="APC","APC",""))))))))))))))))))))))))))</f>
        <v/>
      </c>
      <c r="V76" s="14" t="str">
        <f t="shared" si="19"/>
        <v/>
      </c>
      <c r="W76" s="101">
        <f>'EDT-2niveaux'!I80</f>
        <v>0</v>
      </c>
      <c r="X76" s="14" t="str">
        <f>IF('EDT-2niveaux'!I80="O","FRANCAIS"&amp;CHAR(10)&amp;"Orthographe",IF('EDT-2niveaux'!I80="rec","RECREATION",IF('EDT-2niveaux'!I80="p","Pause méridienne",IF('EDT-2niveaux'!I80="G","FRANCAIS"&amp;CHAR(10)&amp;"Grammaire",IF('EDT-2niveaux'!I80="LC","FRANCAIS"&amp;CHAR(10)&amp;"Lect. et comp.de l'écrit",IF('EDT-2niveaux'!I80="M","MATHEMATIQUES",IF('EDT-2niveaux'!I80="CLA","FRANCAIS"&amp;CHAR(10)&amp;"Culture litt. et art.",IF('EDT-2niveaux'!I80="F","FRANCAIS",IF('EDT-2niveaux'!I80="E","FRANCAIS"&amp;CHAR(10)&amp;"Ecriture",IF('EDT-2niveaux'!I80="L","FRANCAIS"&amp;CHAR(10)&amp;"Lexique",IF('EDT-2niveaux'!I80="LO","FRANCAIS"&amp;CHAR(10)&amp;"Langage oral",IF('EDT-2niveaux'!I80="CM","MATHEMATIQUES"&amp;CHAR(10)&amp;"Calcul mental",IF('EDT-2niveaux'!I80="EG","MATHEMATIQUES"&amp;CHAR(10)&amp;"Espace et Géométrie",IF('EDT-2niveaux'!I80="NC","MATHEMATIQUES"&amp;CHAR(10)&amp;"Nombres et calculs",IF('EDT-2niveaux'!I80="GM","MATHEMATIQUES"&amp;CHAR(10)&amp;"Grand. et mes.",IF('EDT-2niveaux'!I80="S","Sciences et technologie",IF('EDT-2niveaux'!I80="H","Histoire",IF('EDT-2niveaux'!I80="Geo","Géographie",IF('EDT-2niveaux'!I80="EMC","Enseig. mor. et civ.",IF('EDT-2niveaux'!I80="EPS","Educ. phys. et sportive",IF('EDT-2niveaux'!I80="EM","Educ. musicale",IF('EDT-2niveaux'!I80="AP","Arts plastiques",IF('EDT-2niveaux'!I80="HDA","Hist. des arts",IF('EDT-2niveaux'!I80="QM","Questionner le monde",IF('EDT-2niveaux'!I80="LV","Langue vivante",IF('EDT-2niveaux'!I80="APC","APC",""))))))))))))))))))))))))))</f>
        <v/>
      </c>
      <c r="Y76" s="14" t="str">
        <f t="shared" si="20"/>
        <v/>
      </c>
      <c r="Z76" s="101">
        <f>'EDT-2niveaux'!J80</f>
        <v>0</v>
      </c>
      <c r="AA76" s="14" t="str">
        <f>IF('EDT-2niveaux'!J80="O","FRANCAIS"&amp;CHAR(10)&amp;"Orthographe",IF('EDT-2niveaux'!J80="rec","RECREATION",IF('EDT-2niveaux'!J80="p","Pause méridienne",IF('EDT-2niveaux'!J80="G","FRANCAIS"&amp;CHAR(10)&amp;"Grammaire",IF('EDT-2niveaux'!J80="LC","FRANCAIS"&amp;CHAR(10)&amp;"Lect. et comp.de l'écrit",IF('EDT-2niveaux'!J80="M","MATHEMATIQUES",IF('EDT-2niveaux'!J80="CLA","FRANCAIS"&amp;CHAR(10)&amp;"Culture littéraire et artistiqueCulture litt. et art.",IF('EDT-2niveaux'!J80="F","FRANCAIS",IF('EDT-2niveaux'!J80="E","FRANCAIS"&amp;CHAR(10)&amp;"Ecriture",IF('EDT-2niveaux'!J80="L","FRANCAIS"&amp;CHAR(10)&amp;"Lexique",IF('EDT-2niveaux'!J80="LO","FRANCAIS"&amp;CHAR(10)&amp;"Langage oral",IF('EDT-2niveaux'!J80="CM","MATHEMATIQUES"&amp;CHAR(10)&amp;"Calcul mental",IF('EDT-2niveaux'!J80="EG","MATHEMATIQUES"&amp;CHAR(10)&amp;"Espace et Géométrie",IF('EDT-2niveaux'!J80="NC","MATHEMATIQUES"&amp;CHAR(10)&amp;"Nombres et calculs",IF('EDT-2niveaux'!J80="GM","MATHEMATIQUES"&amp;CHAR(10)&amp;"Grand. et mes.",IF('EDT-2niveaux'!J80="S","Sciences et technologie",IF('EDT-2niveaux'!J80="H","Histoire",IF('EDT-2niveaux'!J80="Geo","Géographie",IF('EDT-2niveaux'!J80="EMC","Enseig. mor. et civ.",IF('EDT-2niveaux'!J80="EPS","Educ. phys. et sportive",IF('EDT-2niveaux'!J80="EM","Educ. musicale",IF('EDT-2niveaux'!J80="AP","Arts plastiques",IF('EDT-2niveaux'!J80="HDA","Hist. des arts",IF('EDT-2niveaux'!J80="QM","Questionner le monde",IF('EDT-2niveaux'!J80="LV","Langue vivante",IF('EDT-2niveaux'!J80="APC","APC",""))))))))))))))))))))))))))</f>
        <v/>
      </c>
      <c r="AB76" s="49" t="str">
        <f t="shared" si="21"/>
        <v/>
      </c>
      <c r="AC76" s="101">
        <f>'EDT-2niveaux'!K80</f>
        <v>0</v>
      </c>
      <c r="AD76" s="14" t="str">
        <f>IF('EDT-2niveaux'!K80="O","FRANCAIS"&amp;CHAR(10)&amp;"Orthographe",IF('EDT-2niveaux'!K80="rec","RECREATION",IF('EDT-2niveaux'!K80="p","Pause méridienne",IF('EDT-2niveaux'!K80="G","FRANCAIS"&amp;CHAR(10)&amp;"Grammaire",IF('EDT-2niveaux'!K80="LC","FRANCAIS"&amp;CHAR(10)&amp;"Lect. et comp.de l'écrit",IF('EDT-2niveaux'!K80="M","MATHEMATIQUES",IF('EDT-2niveaux'!K80="CLA","FRANCAIS"&amp;CHAR(10)&amp;"Culture litt. et art.",IF('EDT-2niveaux'!K80="F","FRANCAIS",IF('EDT-2niveaux'!K80="E","FRANCAIS"&amp;CHAR(10)&amp;"Ecriture",IF('EDT-2niveaux'!K80="L","FRANCAIS"&amp;CHAR(10)&amp;"Lexique",IF('EDT-2niveaux'!K80="LO","FRANCAIS"&amp;CHAR(10)&amp;"Langage oral",IF('EDT-2niveaux'!K80="CM","MATHEMATIQUES"&amp;CHAR(10)&amp;"Calcul mental",IF('EDT-2niveaux'!K80="EG","MATHEMATIQUES"&amp;CHAR(10)&amp;"Espace et Géométrie",IF('EDT-2niveaux'!K80="NC","MATHEMATIQUES"&amp;CHAR(10)&amp;"Nombres et calculs",IF('EDT-2niveaux'!K80="GM","MATHEMATIQUES"&amp;CHAR(10)&amp;"Grand. et mes.",IF('EDT-2niveaux'!K80="S","Sciences et technologie",IF('EDT-2niveaux'!K80="H","Histoire",IF('EDT-2niveaux'!K80="Geo","Géographie",IF('EDT-2niveaux'!K80="EMC","Enseig. mor. et civ.",IF('EDT-2niveaux'!K80="EPS","Educ. phys. et sportive",IF('EDT-2niveaux'!K80="EM","Educ. musicale",IF('EDT-2niveaux'!K80="AP","Arts plastiques",IF('EDT-2niveaux'!K80="HDA","Hist. des arts",IF('EDT-2niveaux'!K80="QM","Questionner le monde",IF('EDT-2niveaux'!K80="LV","Langue vivante",IF('EDT-2niveaux'!K80="APC","APC",""))))))))))))))))))))))))))</f>
        <v/>
      </c>
      <c r="AE76" s="49" t="str">
        <f t="shared" si="22"/>
        <v/>
      </c>
    </row>
    <row r="77" spans="1:31" x14ac:dyDescent="0.3">
      <c r="A77" s="4" t="e">
        <f>IF('POUR COMMENCER'!$E$14&gt;=A76,A76+'POUR COMMENCER'!$H$29,"")</f>
        <v>#VALUE!</v>
      </c>
      <c r="B77" s="101">
        <f>'EDT-2niveaux'!B81</f>
        <v>0</v>
      </c>
      <c r="C77" s="14" t="str">
        <f>IF('EDT-2niveaux'!B81="O","FRANCAIS"&amp;CHAR(10)&amp;"Orthographe",IF('EDT-2niveaux'!B81="rec","RECREATION",IF('EDT-2niveaux'!B81="p","Pause méridienne",IF('EDT-2niveaux'!B81="G","FRANCAIS"&amp;CHAR(10)&amp;"Grammaire",IF('EDT-2niveaux'!B81="LC","FRANCAIS"&amp;CHAR(10)&amp;"Lect. et comp.de l'écrit",IF('EDT-2niveaux'!B81="M","MATHEMATIQUES",IF('EDT-2niveaux'!B81="CLA","FRANCAIS"&amp;CHAR(10)&amp;"Culture litt. et art.",IF('EDT-2niveaux'!B81="F","FRANCAIS",IF('EDT-2niveaux'!B81="E","FRANCAIS"&amp;CHAR(10)&amp;"Ecriture",IF('EDT-2niveaux'!B81="L","FRANCAIS"&amp;CHAR(10)&amp;"Lexique",IF('EDT-2niveaux'!B81="LO","FRANCAIS"&amp;CHAR(10)&amp;"Langage oral",IF('EDT-2niveaux'!B81="CM","MATHEMATIQUES"&amp;CHAR(10)&amp;"Calcul mental",IF('EDT-2niveaux'!B81="EG","MATHEMATIQUES"&amp;CHAR(10)&amp;"Espace et Géométrie",IF('EDT-2niveaux'!B81="NC","MATHEMATIQUES"&amp;CHAR(10)&amp;"Nombres et calculs",IF('EDT-2niveaux'!B81="GM","MATHEMATIQUES"&amp;CHAR(10)&amp;"Grand. et mes.",IF('EDT-2niveaux'!B81="S","Sciences et technologie",IF('EDT-2niveaux'!B81="H","Histoire",IF('EDT-2niveaux'!B81="Geo","Géographie",IF('EDT-2niveaux'!B81="EMC","Enseig. mor. et civ.",IF('EDT-2niveaux'!B81="EPS","Educ. phys. et sportive",IF('EDT-2niveaux'!B81="EM","Educ. musicale",IF('EDT-2niveaux'!B81="AP","Arts plastiques",IF('EDT-2niveaux'!B81="HDA","Hist. des arts",IF('EDT-2niveaux'!B81="QM","Questionner le monde",IF('EDT-2niveaux'!B81="LV","Langue vivante",IF('EDT-2niveaux'!B81="APC","APC",""))))))))))))))))))))))))))</f>
        <v/>
      </c>
      <c r="D77" s="14" t="str">
        <f t="shared" si="13"/>
        <v/>
      </c>
      <c r="E77" s="101">
        <f>'EDT-2niveaux'!C81</f>
        <v>0</v>
      </c>
      <c r="F77" s="14" t="str">
        <f>IF('EDT-2niveaux'!C81="O","FRANCAIS"&amp;CHAR(10)&amp;"Orthographe",IF('EDT-2niveaux'!C81="rec","RECREATION",IF('EDT-2niveaux'!C81="p","Pause méridienne",IF('EDT-2niveaux'!C81="G","FRANCAIS"&amp;CHAR(10)&amp;"Grammaire",IF('EDT-2niveaux'!C81="LC","FRANCAIS"&amp;CHAR(10)&amp;"Lect. et comp.de l'écrit",IF('EDT-2niveaux'!C81="M","MATHEMATIQUES",IF('EDT-2niveaux'!C81="CLA","FRANCAIS"&amp;CHAR(10)&amp;"Culture littéraire et artistiqueCulture litt. et art.",IF('EDT-2niveaux'!C81="F","FRANCAIS",IF('EDT-2niveaux'!C81="E","FRANCAIS"&amp;CHAR(10)&amp;"Ecriture",IF('EDT-2niveaux'!C81="L","FRANCAIS"&amp;CHAR(10)&amp;"Lexique",IF('EDT-2niveaux'!C81="LO","FRANCAIS"&amp;CHAR(10)&amp;"Langage oral",IF('EDT-2niveaux'!C81="CM","MATHEMATIQUES"&amp;CHAR(10)&amp;"Calcul mental",IF('EDT-2niveaux'!C81="EG","MATHEMATIQUES"&amp;CHAR(10)&amp;"Espace et Géométrie",IF('EDT-2niveaux'!C81="NC","MATHEMATIQUES"&amp;CHAR(10)&amp;"Nombres et calculs",IF('EDT-2niveaux'!C81="GM","MATHEMATIQUES"&amp;CHAR(10)&amp;"Grand. et mes.",IF('EDT-2niveaux'!C81="S","Sciences et technologie",IF('EDT-2niveaux'!C81="H","Histoire",IF('EDT-2niveaux'!C81="Geo","Géographie",IF('EDT-2niveaux'!C81="EMC","Enseig. mor. et civ.",IF('EDT-2niveaux'!C81="EPS","Educ. phys. et sportive",IF('EDT-2niveaux'!C81="EM","Educ. musicale",IF('EDT-2niveaux'!C81="AP","Arts plastiques",IF('EDT-2niveaux'!C81="HDA","Hist. des arts",IF('EDT-2niveaux'!C81="QM","Questionner le monde",IF('EDT-2niveaux'!C81="LV","Langue vivante",IF('EDT-2niveaux'!C81="APC","APC",""))))))))))))))))))))))))))</f>
        <v/>
      </c>
      <c r="G77" s="14" t="str">
        <f t="shared" si="14"/>
        <v/>
      </c>
      <c r="H77" s="101">
        <f>'EDT-2niveaux'!D81</f>
        <v>0</v>
      </c>
      <c r="I77" s="14" t="str">
        <f>IF('EDT-2niveaux'!D81="O","FRANCAIS"&amp;CHAR(10)&amp;"Orthographe",IF('EDT-2niveaux'!D81="rec","RECREATION",IF('EDT-2niveaux'!D81="p","Pause méridienne",IF('EDT-2niveaux'!D81="G","FRANCAIS"&amp;CHAR(10)&amp;"Grammaire",IF('EDT-2niveaux'!D81="LC","FRANCAIS"&amp;CHAR(10)&amp;"Lect. et comp.de l'écrit",IF('EDT-2niveaux'!D81="M","MATHEMATIQUES",IF('EDT-2niveaux'!D81="CLA","FRANCAIS"&amp;CHAR(10)&amp;"Culture litt. et art.",IF('EDT-2niveaux'!D81="F","FRANCAIS",IF('EDT-2niveaux'!D81="E","FRANCAIS"&amp;CHAR(10)&amp;"Ecriture",IF('EDT-2niveaux'!D81="L","FRANCAIS"&amp;CHAR(10)&amp;"Lexique",IF('EDT-2niveaux'!D81="LO","FRANCAIS"&amp;CHAR(10)&amp;"Langage oral",IF('EDT-2niveaux'!D81="CM","MATHEMATIQUES"&amp;CHAR(10)&amp;"Calcul mental",IF('EDT-2niveaux'!D81="EG","MATHEMATIQUES"&amp;CHAR(10)&amp;"Espace et Géométrie",IF('EDT-2niveaux'!D81="NC","MATHEMATIQUES"&amp;CHAR(10)&amp;"Nombres et calculs",IF('EDT-2niveaux'!D81="GM","MATHEMATIQUES"&amp;CHAR(10)&amp;"Grand. et mes.",IF('EDT-2niveaux'!D81="S","Sciences et technologie",IF('EDT-2niveaux'!D81="H","Histoire",IF('EDT-2niveaux'!D81="Geo","Géographie",IF('EDT-2niveaux'!D81="EMC","Enseig. mor. et civ.",IF('EDT-2niveaux'!D81="EPS","Educ. phys. et sportive",IF('EDT-2niveaux'!D81="EM","Educ. musicale",IF('EDT-2niveaux'!D81="AP","Arts plastiques",IF('EDT-2niveaux'!D81="HDA","Hist. des arts",IF('EDT-2niveaux'!D81="QM","Questionner le monde",IF('EDT-2niveaux'!D81="LV","Langue vivante",IF('EDT-2niveaux'!D81="APC","APC",""))))))))))))))))))))))))))</f>
        <v/>
      </c>
      <c r="J77" s="14" t="str">
        <f t="shared" si="15"/>
        <v/>
      </c>
      <c r="K77" s="101">
        <f>'EDT-2niveaux'!E81</f>
        <v>0</v>
      </c>
      <c r="L77" s="14" t="str">
        <f>IF('EDT-2niveaux'!E81="O","FRANCAIS"&amp;CHAR(10)&amp;"Orthographe",IF('EDT-2niveaux'!E81="rec","RECREATION",IF('EDT-2niveaux'!E81="p","Pause méridienne",IF('EDT-2niveaux'!E81="G","FRANCAIS"&amp;CHAR(10)&amp;"Grammaire",IF('EDT-2niveaux'!E81="LC","FRANCAIS"&amp;CHAR(10)&amp;"Lect. et comp.de l'écrit",IF('EDT-2niveaux'!E81="M","MATHEMATIQUES",IF('EDT-2niveaux'!E81="CLA","FRANCAIS"&amp;CHAR(10)&amp;"Culture litt. et art.",IF('EDT-2niveaux'!E81="F","FRANCAIS",IF('EDT-2niveaux'!E81="E","FRANCAIS"&amp;CHAR(10)&amp;"Ecriture",IF('EDT-2niveaux'!E81="L","FRANCAIS"&amp;CHAR(10)&amp;"Lexique",IF('EDT-2niveaux'!E81="LO","FRANCAIS"&amp;CHAR(10)&amp;"Langage oral",IF('EDT-2niveaux'!E81="CM","MATHEMATIQUES"&amp;CHAR(10)&amp;"Calcul mental",IF('EDT-2niveaux'!E81="EG","MATHEMATIQUES"&amp;CHAR(10)&amp;"Espace et Géométrie",IF('EDT-2niveaux'!E81="NC","MATHEMATIQUES"&amp;CHAR(10)&amp;"Nombres et calculs",IF('EDT-2niveaux'!E81="GM","MATHEMATIQUES"&amp;CHAR(10)&amp;"Grand. et mes.",IF('EDT-2niveaux'!E81="S","Sciences et technologie",IF('EDT-2niveaux'!E81="H","Histoire",IF('EDT-2niveaux'!E81="Geo","Géographie",IF('EDT-2niveaux'!E81="EMC","Enseig. mor. et civ.",IF('EDT-2niveaux'!E81="EPS","Educ. phys. et sportive",IF('EDT-2niveaux'!E81="EM","Educ. musicale",IF('EDT-2niveaux'!E81="AP","Arts plastiques",IF('EDT-2niveaux'!E81="HDA","Hist. des arts",IF('EDT-2niveaux'!E81="QM","Questionner le monde",IF('EDT-2niveaux'!E81="LV","Langue vivante",IF('EDT-2niveaux'!E81="APC","APC",""))))))))))))))))))))))))))</f>
        <v/>
      </c>
      <c r="M77" s="14" t="str">
        <f t="shared" si="16"/>
        <v/>
      </c>
      <c r="N77" s="101">
        <f>'EDT-2niveaux'!F81</f>
        <v>0</v>
      </c>
      <c r="O77" s="14" t="str">
        <f>IF('EDT-2niveaux'!F81="O","FRANCAIS"&amp;CHAR(10)&amp;"Orthographe",IF('EDT-2niveaux'!F81="rec","RECREATION",IF('EDT-2niveaux'!F81="p","Pause méridienne",IF('EDT-2niveaux'!F81="G","FRANCAIS"&amp;CHAR(10)&amp;"Grammaire",IF('EDT-2niveaux'!F81="LC","FRANCAIS"&amp;CHAR(10)&amp;"Lect. et comp.de l'écrit",IF('EDT-2niveaux'!F81="M","MATHEMATIQUES",IF('EDT-2niveaux'!F81="CLA","FRANCAIS"&amp;CHAR(10)&amp;"Culture litt. et art.",IF('EDT-2niveaux'!F81="F","FRANCAIS",IF('EDT-2niveaux'!F81="E","FRANCAIS"&amp;CHAR(10)&amp;"Ecriture",IF('EDT-2niveaux'!F81="L","FRANCAIS"&amp;CHAR(10)&amp;"Lexique",IF('EDT-2niveaux'!F81="LO","FRANCAIS"&amp;CHAR(10)&amp;"Langage oral",IF('EDT-2niveaux'!F81="CM","MATHEMATIQUES"&amp;CHAR(10)&amp;"Calcul mental",IF('EDT-2niveaux'!F81="EG","MATHEMATIQUES"&amp;CHAR(10)&amp;"Espace et Géométrie",IF('EDT-2niveaux'!F81="NC","MATHEMATIQUES"&amp;CHAR(10)&amp;"Nombres et calculs",IF('EDT-2niveaux'!F81="GM","MATHEMATIQUES"&amp;CHAR(10)&amp;"Grand. et mes.",IF('EDT-2niveaux'!F81="S","Sciences et technologie",IF('EDT-2niveaux'!F81="H","Histoire",IF('EDT-2niveaux'!F81="Geo","Géographie",IF('EDT-2niveaux'!F81="EMC","Enseig. mor. et civ.",IF('EDT-2niveaux'!F81="EPS","Educ. phys. et sportive",IF('EDT-2niveaux'!F81="EM","Educ. musicale",IF('EDT-2niveaux'!F81="AP","Arts plastiques",IF('EDT-2niveaux'!F81="HDA","Hist. des arts",IF('EDT-2niveaux'!F81="QM","Questionner le monde",IF('EDT-2niveaux'!F81="LV","Langue vivante",IF('EDT-2niveaux'!F81="APC","APC",""))))))))))))))))))))))))))</f>
        <v/>
      </c>
      <c r="P77" s="14" t="str">
        <f t="shared" si="17"/>
        <v/>
      </c>
      <c r="Q77" s="101">
        <f>'EDT-2niveaux'!G81</f>
        <v>0</v>
      </c>
      <c r="R77" s="14" t="str">
        <f>IF('EDT-2niveaux'!G81="O","FRANCAIS"&amp;CHAR(10)&amp;"Orthographe",IF('EDT-2niveaux'!G81="rec","RECREATION",IF('EDT-2niveaux'!G81="p","Pause méridienne",IF('EDT-2niveaux'!G81="G","FRANCAIS"&amp;CHAR(10)&amp;"Grammaire",IF('EDT-2niveaux'!G81="LC","FRANCAIS"&amp;CHAR(10)&amp;"Lect. et comp.de l'écrit",IF('EDT-2niveaux'!G81="M","MATHEMATIQUES",IF('EDT-2niveaux'!G81="CLA","FRANCAIS"&amp;CHAR(10)&amp;"Culture litt. et art.",IF('EDT-2niveaux'!G81="F","FRANCAIS",IF('EDT-2niveaux'!G81="E","FRANCAIS"&amp;CHAR(10)&amp;"Ecriture",IF('EDT-2niveaux'!G81="L","FRANCAIS"&amp;CHAR(10)&amp;"Lexique",IF('EDT-2niveaux'!G81="LO","FRANCAIS"&amp;CHAR(10)&amp;"Langage oral",IF('EDT-2niveaux'!G81="CM","MATHEMATIQUES"&amp;CHAR(10)&amp;"Calcul mental",IF('EDT-2niveaux'!G81="EG","MATHEMATIQUES"&amp;CHAR(10)&amp;"Espace et Géométrie",IF('EDT-2niveaux'!G81="NC","MATHEMATIQUES"&amp;CHAR(10)&amp;"Nombres et calculs",IF('EDT-2niveaux'!G81="GM","MATHEMATIQUES"&amp;CHAR(10)&amp;"Grand. et mes.",IF('EDT-2niveaux'!G81="S","Sciences et technologie",IF('EDT-2niveaux'!G81="H","Histoire",IF('EDT-2niveaux'!G81="Geo","Géographie",IF('EDT-2niveaux'!G81="EMC","Enseig. mor. et civ.",IF('EDT-2niveaux'!G81="EPS","Educ. phys. et sportive",IF('EDT-2niveaux'!G81="EM","Educ. musicale",IF('EDT-2niveaux'!G81="AP","Arts plastiques",IF('EDT-2niveaux'!G81="HDA","Hist. des arts",IF('EDT-2niveaux'!G81="QM","Questionner le monde",IF('EDT-2niveaux'!G81="LV","Langue vivante",IF('EDT-2niveaux'!G81="APC","APC",""))))))))))))))))))))))))))</f>
        <v/>
      </c>
      <c r="S77" s="148" t="str">
        <f t="shared" si="18"/>
        <v/>
      </c>
      <c r="T77" s="101">
        <f>'EDT-2niveaux'!H81</f>
        <v>0</v>
      </c>
      <c r="U77" s="14" t="str">
        <f>IF('EDT-2niveaux'!H81="O","FRANCAIS"&amp;CHAR(10)&amp;"Orthographe",IF('EDT-2niveaux'!H81="rec","RECREATION",IF('EDT-2niveaux'!H81="p","Pause méridienne",IF('EDT-2niveaux'!H81="G","FRANCAIS"&amp;CHAR(10)&amp;"Grammaire",IF('EDT-2niveaux'!H81="LC","FRANCAIS"&amp;CHAR(10)&amp;"Lect. et comp.de l'écrit",IF('EDT-2niveaux'!H81="M","MATHEMATIQUES",IF('EDT-2niveaux'!H81="CLA","FRANCAIS"&amp;CHAR(10)&amp;"Culture litt. et art.",IF('EDT-2niveaux'!H81="F","FRANCAIS",IF('EDT-2niveaux'!H81="E","FRANCAIS"&amp;CHAR(10)&amp;"Ecriture",IF('EDT-2niveaux'!H81="L","FRANCAIS"&amp;CHAR(10)&amp;"Lexique",IF('EDT-2niveaux'!H81="LO","FRANCAIS"&amp;CHAR(10)&amp;"Langage oral",IF('EDT-2niveaux'!H81="CM","MATHEMATIQUES"&amp;CHAR(10)&amp;"Calcul mental",IF('EDT-2niveaux'!H81="EG","MATHEMATIQUES"&amp;CHAR(10)&amp;"Espace et Géométrie",IF('EDT-2niveaux'!H81="NC","MATHEMATIQUES"&amp;CHAR(10)&amp;"Nombres et calculs",IF('EDT-2niveaux'!H81="GM","MATHEMATIQUES"&amp;CHAR(10)&amp;"Grand. et mes.",IF('EDT-2niveaux'!H81="S","Sciences et technologie",IF('EDT-2niveaux'!H81="H","Histoire",IF('EDT-2niveaux'!H81="Geo","Géographie",IF('EDT-2niveaux'!H81="EMC","Enseig. mor. et civ.",IF('EDT-2niveaux'!H81="EPS","Educ. phys. et sportive",IF('EDT-2niveaux'!H81="EM","Educ. musicale",IF('EDT-2niveaux'!H81="AP","Arts plastiques",IF('EDT-2niveaux'!H81="HDA","Hist. des arts",IF('EDT-2niveaux'!H81="QM","Questionner le monde",IF('EDT-2niveaux'!H81="LV","Langue vivante",IF('EDT-2niveaux'!H81="APC","APC",""))))))))))))))))))))))))))</f>
        <v/>
      </c>
      <c r="V77" s="14" t="str">
        <f t="shared" si="19"/>
        <v/>
      </c>
      <c r="W77" s="101">
        <f>'EDT-2niveaux'!I81</f>
        <v>0</v>
      </c>
      <c r="X77" s="14" t="str">
        <f>IF('EDT-2niveaux'!I81="O","FRANCAIS"&amp;CHAR(10)&amp;"Orthographe",IF('EDT-2niveaux'!I81="rec","RECREATION",IF('EDT-2niveaux'!I81="p","Pause méridienne",IF('EDT-2niveaux'!I81="G","FRANCAIS"&amp;CHAR(10)&amp;"Grammaire",IF('EDT-2niveaux'!I81="LC","FRANCAIS"&amp;CHAR(10)&amp;"Lect. et comp.de l'écrit",IF('EDT-2niveaux'!I81="M","MATHEMATIQUES",IF('EDT-2niveaux'!I81="CLA","FRANCAIS"&amp;CHAR(10)&amp;"Culture litt. et art.",IF('EDT-2niveaux'!I81="F","FRANCAIS",IF('EDT-2niveaux'!I81="E","FRANCAIS"&amp;CHAR(10)&amp;"Ecriture",IF('EDT-2niveaux'!I81="L","FRANCAIS"&amp;CHAR(10)&amp;"Lexique",IF('EDT-2niveaux'!I81="LO","FRANCAIS"&amp;CHAR(10)&amp;"Langage oral",IF('EDT-2niveaux'!I81="CM","MATHEMATIQUES"&amp;CHAR(10)&amp;"Calcul mental",IF('EDT-2niveaux'!I81="EG","MATHEMATIQUES"&amp;CHAR(10)&amp;"Espace et Géométrie",IF('EDT-2niveaux'!I81="NC","MATHEMATIQUES"&amp;CHAR(10)&amp;"Nombres et calculs",IF('EDT-2niveaux'!I81="GM","MATHEMATIQUES"&amp;CHAR(10)&amp;"Grand. et mes.",IF('EDT-2niveaux'!I81="S","Sciences et technologie",IF('EDT-2niveaux'!I81="H","Histoire",IF('EDT-2niveaux'!I81="Geo","Géographie",IF('EDT-2niveaux'!I81="EMC","Enseig. mor. et civ.",IF('EDT-2niveaux'!I81="EPS","Educ. phys. et sportive",IF('EDT-2niveaux'!I81="EM","Educ. musicale",IF('EDT-2niveaux'!I81="AP","Arts plastiques",IF('EDT-2niveaux'!I81="HDA","Hist. des arts",IF('EDT-2niveaux'!I81="QM","Questionner le monde",IF('EDT-2niveaux'!I81="LV","Langue vivante",IF('EDT-2niveaux'!I81="APC","APC",""))))))))))))))))))))))))))</f>
        <v/>
      </c>
      <c r="Y77" s="14" t="str">
        <f t="shared" si="20"/>
        <v/>
      </c>
      <c r="Z77" s="101">
        <f>'EDT-2niveaux'!J81</f>
        <v>0</v>
      </c>
      <c r="AA77" s="14" t="str">
        <f>IF('EDT-2niveaux'!J81="O","FRANCAIS"&amp;CHAR(10)&amp;"Orthographe",IF('EDT-2niveaux'!J81="rec","RECREATION",IF('EDT-2niveaux'!J81="p","Pause méridienne",IF('EDT-2niveaux'!J81="G","FRANCAIS"&amp;CHAR(10)&amp;"Grammaire",IF('EDT-2niveaux'!J81="LC","FRANCAIS"&amp;CHAR(10)&amp;"Lect. et comp.de l'écrit",IF('EDT-2niveaux'!J81="M","MATHEMATIQUES",IF('EDT-2niveaux'!J81="CLA","FRANCAIS"&amp;CHAR(10)&amp;"Culture littéraire et artistiqueCulture litt. et art.",IF('EDT-2niveaux'!J81="F","FRANCAIS",IF('EDT-2niveaux'!J81="E","FRANCAIS"&amp;CHAR(10)&amp;"Ecriture",IF('EDT-2niveaux'!J81="L","FRANCAIS"&amp;CHAR(10)&amp;"Lexique",IF('EDT-2niveaux'!J81="LO","FRANCAIS"&amp;CHAR(10)&amp;"Langage oral",IF('EDT-2niveaux'!J81="CM","MATHEMATIQUES"&amp;CHAR(10)&amp;"Calcul mental",IF('EDT-2niveaux'!J81="EG","MATHEMATIQUES"&amp;CHAR(10)&amp;"Espace et Géométrie",IF('EDT-2niveaux'!J81="NC","MATHEMATIQUES"&amp;CHAR(10)&amp;"Nombres et calculs",IF('EDT-2niveaux'!J81="GM","MATHEMATIQUES"&amp;CHAR(10)&amp;"Grand. et mes.",IF('EDT-2niveaux'!J81="S","Sciences et technologie",IF('EDT-2niveaux'!J81="H","Histoire",IF('EDT-2niveaux'!J81="Geo","Géographie",IF('EDT-2niveaux'!J81="EMC","Enseig. mor. et civ.",IF('EDT-2niveaux'!J81="EPS","Educ. phys. et sportive",IF('EDT-2niveaux'!J81="EM","Educ. musicale",IF('EDT-2niveaux'!J81="AP","Arts plastiques",IF('EDT-2niveaux'!J81="HDA","Hist. des arts",IF('EDT-2niveaux'!J81="QM","Questionner le monde",IF('EDT-2niveaux'!J81="LV","Langue vivante",IF('EDT-2niveaux'!J81="APC","APC",""))))))))))))))))))))))))))</f>
        <v/>
      </c>
      <c r="AB77" s="49" t="str">
        <f t="shared" si="21"/>
        <v/>
      </c>
      <c r="AC77" s="101">
        <f>'EDT-2niveaux'!K81</f>
        <v>0</v>
      </c>
      <c r="AD77" s="14" t="str">
        <f>IF('EDT-2niveaux'!K81="O","FRANCAIS"&amp;CHAR(10)&amp;"Orthographe",IF('EDT-2niveaux'!K81="rec","RECREATION",IF('EDT-2niveaux'!K81="p","Pause méridienne",IF('EDT-2niveaux'!K81="G","FRANCAIS"&amp;CHAR(10)&amp;"Grammaire",IF('EDT-2niveaux'!K81="LC","FRANCAIS"&amp;CHAR(10)&amp;"Lect. et comp.de l'écrit",IF('EDT-2niveaux'!K81="M","MATHEMATIQUES",IF('EDT-2niveaux'!K81="CLA","FRANCAIS"&amp;CHAR(10)&amp;"Culture litt. et art.",IF('EDT-2niveaux'!K81="F","FRANCAIS",IF('EDT-2niveaux'!K81="E","FRANCAIS"&amp;CHAR(10)&amp;"Ecriture",IF('EDT-2niveaux'!K81="L","FRANCAIS"&amp;CHAR(10)&amp;"Lexique",IF('EDT-2niveaux'!K81="LO","FRANCAIS"&amp;CHAR(10)&amp;"Langage oral",IF('EDT-2niveaux'!K81="CM","MATHEMATIQUES"&amp;CHAR(10)&amp;"Calcul mental",IF('EDT-2niveaux'!K81="EG","MATHEMATIQUES"&amp;CHAR(10)&amp;"Espace et Géométrie",IF('EDT-2niveaux'!K81="NC","MATHEMATIQUES"&amp;CHAR(10)&amp;"Nombres et calculs",IF('EDT-2niveaux'!K81="GM","MATHEMATIQUES"&amp;CHAR(10)&amp;"Grand. et mes.",IF('EDT-2niveaux'!K81="S","Sciences et technologie",IF('EDT-2niveaux'!K81="H","Histoire",IF('EDT-2niveaux'!K81="Geo","Géographie",IF('EDT-2niveaux'!K81="EMC","Enseig. mor. et civ.",IF('EDT-2niveaux'!K81="EPS","Educ. phys. et sportive",IF('EDT-2niveaux'!K81="EM","Educ. musicale",IF('EDT-2niveaux'!K81="AP","Arts plastiques",IF('EDT-2niveaux'!K81="HDA","Hist. des arts",IF('EDT-2niveaux'!K81="QM","Questionner le monde",IF('EDT-2niveaux'!K81="LV","Langue vivante",IF('EDT-2niveaux'!K81="APC","APC",""))))))))))))))))))))))))))</f>
        <v/>
      </c>
      <c r="AE77" s="49" t="str">
        <f t="shared" si="22"/>
        <v/>
      </c>
    </row>
    <row r="78" spans="1:31" x14ac:dyDescent="0.3">
      <c r="A78" s="4" t="e">
        <f>IF('POUR COMMENCER'!$E$14&gt;=A77,A77+'POUR COMMENCER'!$H$29,"")</f>
        <v>#VALUE!</v>
      </c>
      <c r="B78" s="101">
        <f>'EDT-2niveaux'!B82</f>
        <v>0</v>
      </c>
      <c r="C78" s="14" t="str">
        <f>IF('EDT-2niveaux'!B82="O","FRANCAIS"&amp;CHAR(10)&amp;"Orthographe",IF('EDT-2niveaux'!B82="rec","RECREATION",IF('EDT-2niveaux'!B82="p","Pause méridienne",IF('EDT-2niveaux'!B82="G","FRANCAIS"&amp;CHAR(10)&amp;"Grammaire",IF('EDT-2niveaux'!B82="LC","FRANCAIS"&amp;CHAR(10)&amp;"Lect. et comp.de l'écrit",IF('EDT-2niveaux'!B82="M","MATHEMATIQUES",IF('EDT-2niveaux'!B82="CLA","FRANCAIS"&amp;CHAR(10)&amp;"Culture litt. et art.",IF('EDT-2niveaux'!B82="F","FRANCAIS",IF('EDT-2niveaux'!B82="E","FRANCAIS"&amp;CHAR(10)&amp;"Ecriture",IF('EDT-2niveaux'!B82="L","FRANCAIS"&amp;CHAR(10)&amp;"Lexique",IF('EDT-2niveaux'!B82="LO","FRANCAIS"&amp;CHAR(10)&amp;"Langage oral",IF('EDT-2niveaux'!B82="CM","MATHEMATIQUES"&amp;CHAR(10)&amp;"Calcul mental",IF('EDT-2niveaux'!B82="EG","MATHEMATIQUES"&amp;CHAR(10)&amp;"Espace et Géométrie",IF('EDT-2niveaux'!B82="NC","MATHEMATIQUES"&amp;CHAR(10)&amp;"Nombres et calculs",IF('EDT-2niveaux'!B82="GM","MATHEMATIQUES"&amp;CHAR(10)&amp;"Grand. et mes.",IF('EDT-2niveaux'!B82="S","Sciences et technologie",IF('EDT-2niveaux'!B82="H","Histoire",IF('EDT-2niveaux'!B82="Geo","Géographie",IF('EDT-2niveaux'!B82="EMC","Enseig. mor. et civ.",IF('EDT-2niveaux'!B82="EPS","Educ. phys. et sportive",IF('EDT-2niveaux'!B82="EM","Educ. musicale",IF('EDT-2niveaux'!B82="AP","Arts plastiques",IF('EDT-2niveaux'!B82="HDA","Hist. des arts",IF('EDT-2niveaux'!B82="QM","Questionner le monde",IF('EDT-2niveaux'!B82="LV","Langue vivante",IF('EDT-2niveaux'!B82="APC","APC",""))))))))))))))))))))))))))</f>
        <v/>
      </c>
      <c r="D78" s="14" t="str">
        <f t="shared" si="13"/>
        <v/>
      </c>
      <c r="E78" s="101">
        <f>'EDT-2niveaux'!C82</f>
        <v>0</v>
      </c>
      <c r="F78" s="14" t="str">
        <f>IF('EDT-2niveaux'!C82="O","FRANCAIS"&amp;CHAR(10)&amp;"Orthographe",IF('EDT-2niveaux'!C82="rec","RECREATION",IF('EDT-2niveaux'!C82="p","Pause méridienne",IF('EDT-2niveaux'!C82="G","FRANCAIS"&amp;CHAR(10)&amp;"Grammaire",IF('EDT-2niveaux'!C82="LC","FRANCAIS"&amp;CHAR(10)&amp;"Lect. et comp.de l'écrit",IF('EDT-2niveaux'!C82="M","MATHEMATIQUES",IF('EDT-2niveaux'!C82="CLA","FRANCAIS"&amp;CHAR(10)&amp;"Culture littéraire et artistiqueCulture litt. et art.",IF('EDT-2niveaux'!C82="F","FRANCAIS",IF('EDT-2niveaux'!C82="E","FRANCAIS"&amp;CHAR(10)&amp;"Ecriture",IF('EDT-2niveaux'!C82="L","FRANCAIS"&amp;CHAR(10)&amp;"Lexique",IF('EDT-2niveaux'!C82="LO","FRANCAIS"&amp;CHAR(10)&amp;"Langage oral",IF('EDT-2niveaux'!C82="CM","MATHEMATIQUES"&amp;CHAR(10)&amp;"Calcul mental",IF('EDT-2niveaux'!C82="EG","MATHEMATIQUES"&amp;CHAR(10)&amp;"Espace et Géométrie",IF('EDT-2niveaux'!C82="NC","MATHEMATIQUES"&amp;CHAR(10)&amp;"Nombres et calculs",IF('EDT-2niveaux'!C82="GM","MATHEMATIQUES"&amp;CHAR(10)&amp;"Grand. et mes.",IF('EDT-2niveaux'!C82="S","Sciences et technologie",IF('EDT-2niveaux'!C82="H","Histoire",IF('EDT-2niveaux'!C82="Geo","Géographie",IF('EDT-2niveaux'!C82="EMC","Enseig. mor. et civ.",IF('EDT-2niveaux'!C82="EPS","Educ. phys. et sportive",IF('EDT-2niveaux'!C82="EM","Educ. musicale",IF('EDT-2niveaux'!C82="AP","Arts plastiques",IF('EDT-2niveaux'!C82="HDA","Hist. des arts",IF('EDT-2niveaux'!C82="QM","Questionner le monde",IF('EDT-2niveaux'!C82="LV","Langue vivante",IF('EDT-2niveaux'!C82="APC","APC",""))))))))))))))))))))))))))</f>
        <v/>
      </c>
      <c r="G78" s="14" t="str">
        <f t="shared" si="14"/>
        <v/>
      </c>
      <c r="H78" s="101">
        <f>'EDT-2niveaux'!D82</f>
        <v>0</v>
      </c>
      <c r="I78" s="14" t="str">
        <f>IF('EDT-2niveaux'!D82="O","FRANCAIS"&amp;CHAR(10)&amp;"Orthographe",IF('EDT-2niveaux'!D82="rec","RECREATION",IF('EDT-2niveaux'!D82="p","Pause méridienne",IF('EDT-2niveaux'!D82="G","FRANCAIS"&amp;CHAR(10)&amp;"Grammaire",IF('EDT-2niveaux'!D82="LC","FRANCAIS"&amp;CHAR(10)&amp;"Lect. et comp.de l'écrit",IF('EDT-2niveaux'!D82="M","MATHEMATIQUES",IF('EDT-2niveaux'!D82="CLA","FRANCAIS"&amp;CHAR(10)&amp;"Culture litt. et art.",IF('EDT-2niveaux'!D82="F","FRANCAIS",IF('EDT-2niveaux'!D82="E","FRANCAIS"&amp;CHAR(10)&amp;"Ecriture",IF('EDT-2niveaux'!D82="L","FRANCAIS"&amp;CHAR(10)&amp;"Lexique",IF('EDT-2niveaux'!D82="LO","FRANCAIS"&amp;CHAR(10)&amp;"Langage oral",IF('EDT-2niveaux'!D82="CM","MATHEMATIQUES"&amp;CHAR(10)&amp;"Calcul mental",IF('EDT-2niveaux'!D82="EG","MATHEMATIQUES"&amp;CHAR(10)&amp;"Espace et Géométrie",IF('EDT-2niveaux'!D82="NC","MATHEMATIQUES"&amp;CHAR(10)&amp;"Nombres et calculs",IF('EDT-2niveaux'!D82="GM","MATHEMATIQUES"&amp;CHAR(10)&amp;"Grand. et mes.",IF('EDT-2niveaux'!D82="S","Sciences et technologie",IF('EDT-2niveaux'!D82="H","Histoire",IF('EDT-2niveaux'!D82="Geo","Géographie",IF('EDT-2niveaux'!D82="EMC","Enseig. mor. et civ.",IF('EDT-2niveaux'!D82="EPS","Educ. phys. et sportive",IF('EDT-2niveaux'!D82="EM","Educ. musicale",IF('EDT-2niveaux'!D82="AP","Arts plastiques",IF('EDT-2niveaux'!D82="HDA","Hist. des arts",IF('EDT-2niveaux'!D82="QM","Questionner le monde",IF('EDT-2niveaux'!D82="LV","Langue vivante",IF('EDT-2niveaux'!D82="APC","APC",""))))))))))))))))))))))))))</f>
        <v/>
      </c>
      <c r="J78" s="14" t="str">
        <f t="shared" si="15"/>
        <v/>
      </c>
      <c r="K78" s="101">
        <f>'EDT-2niveaux'!E82</f>
        <v>0</v>
      </c>
      <c r="L78" s="14" t="str">
        <f>IF('EDT-2niveaux'!E82="O","FRANCAIS"&amp;CHAR(10)&amp;"Orthographe",IF('EDT-2niveaux'!E82="rec","RECREATION",IF('EDT-2niveaux'!E82="p","Pause méridienne",IF('EDT-2niveaux'!E82="G","FRANCAIS"&amp;CHAR(10)&amp;"Grammaire",IF('EDT-2niveaux'!E82="LC","FRANCAIS"&amp;CHAR(10)&amp;"Lect. et comp.de l'écrit",IF('EDT-2niveaux'!E82="M","MATHEMATIQUES",IF('EDT-2niveaux'!E82="CLA","FRANCAIS"&amp;CHAR(10)&amp;"Culture litt. et art.",IF('EDT-2niveaux'!E82="F","FRANCAIS",IF('EDT-2niveaux'!E82="E","FRANCAIS"&amp;CHAR(10)&amp;"Ecriture",IF('EDT-2niveaux'!E82="L","FRANCAIS"&amp;CHAR(10)&amp;"Lexique",IF('EDT-2niveaux'!E82="LO","FRANCAIS"&amp;CHAR(10)&amp;"Langage oral",IF('EDT-2niveaux'!E82="CM","MATHEMATIQUES"&amp;CHAR(10)&amp;"Calcul mental",IF('EDT-2niveaux'!E82="EG","MATHEMATIQUES"&amp;CHAR(10)&amp;"Espace et Géométrie",IF('EDT-2niveaux'!E82="NC","MATHEMATIQUES"&amp;CHAR(10)&amp;"Nombres et calculs",IF('EDT-2niveaux'!E82="GM","MATHEMATIQUES"&amp;CHAR(10)&amp;"Grand. et mes.",IF('EDT-2niveaux'!E82="S","Sciences et technologie",IF('EDT-2niveaux'!E82="H","Histoire",IF('EDT-2niveaux'!E82="Geo","Géographie",IF('EDT-2niveaux'!E82="EMC","Enseig. mor. et civ.",IF('EDT-2niveaux'!E82="EPS","Educ. phys. et sportive",IF('EDT-2niveaux'!E82="EM","Educ. musicale",IF('EDT-2niveaux'!E82="AP","Arts plastiques",IF('EDT-2niveaux'!E82="HDA","Hist. des arts",IF('EDT-2niveaux'!E82="QM","Questionner le monde",IF('EDT-2niveaux'!E82="LV","Langue vivante",IF('EDT-2niveaux'!E82="APC","APC",""))))))))))))))))))))))))))</f>
        <v/>
      </c>
      <c r="M78" s="14" t="str">
        <f t="shared" si="16"/>
        <v/>
      </c>
      <c r="N78" s="101">
        <f>'EDT-2niveaux'!F82</f>
        <v>0</v>
      </c>
      <c r="O78" s="14" t="str">
        <f>IF('EDT-2niveaux'!F82="O","FRANCAIS"&amp;CHAR(10)&amp;"Orthographe",IF('EDT-2niveaux'!F82="rec","RECREATION",IF('EDT-2niveaux'!F82="p","Pause méridienne",IF('EDT-2niveaux'!F82="G","FRANCAIS"&amp;CHAR(10)&amp;"Grammaire",IF('EDT-2niveaux'!F82="LC","FRANCAIS"&amp;CHAR(10)&amp;"Lect. et comp.de l'écrit",IF('EDT-2niveaux'!F82="M","MATHEMATIQUES",IF('EDT-2niveaux'!F82="CLA","FRANCAIS"&amp;CHAR(10)&amp;"Culture litt. et art.",IF('EDT-2niveaux'!F82="F","FRANCAIS",IF('EDT-2niveaux'!F82="E","FRANCAIS"&amp;CHAR(10)&amp;"Ecriture",IF('EDT-2niveaux'!F82="L","FRANCAIS"&amp;CHAR(10)&amp;"Lexique",IF('EDT-2niveaux'!F82="LO","FRANCAIS"&amp;CHAR(10)&amp;"Langage oral",IF('EDT-2niveaux'!F82="CM","MATHEMATIQUES"&amp;CHAR(10)&amp;"Calcul mental",IF('EDT-2niveaux'!F82="EG","MATHEMATIQUES"&amp;CHAR(10)&amp;"Espace et Géométrie",IF('EDT-2niveaux'!F82="NC","MATHEMATIQUES"&amp;CHAR(10)&amp;"Nombres et calculs",IF('EDT-2niveaux'!F82="GM","MATHEMATIQUES"&amp;CHAR(10)&amp;"Grand. et mes.",IF('EDT-2niveaux'!F82="S","Sciences et technologie",IF('EDT-2niveaux'!F82="H","Histoire",IF('EDT-2niveaux'!F82="Geo","Géographie",IF('EDT-2niveaux'!F82="EMC","Enseig. mor. et civ.",IF('EDT-2niveaux'!F82="EPS","Educ. phys. et sportive",IF('EDT-2niveaux'!F82="EM","Educ. musicale",IF('EDT-2niveaux'!F82="AP","Arts plastiques",IF('EDT-2niveaux'!F82="HDA","Hist. des arts",IF('EDT-2niveaux'!F82="QM","Questionner le monde",IF('EDT-2niveaux'!F82="LV","Langue vivante",IF('EDT-2niveaux'!F82="APC","APC",""))))))))))))))))))))))))))</f>
        <v/>
      </c>
      <c r="P78" s="14" t="str">
        <f t="shared" si="17"/>
        <v/>
      </c>
      <c r="Q78" s="101">
        <f>'EDT-2niveaux'!G82</f>
        <v>0</v>
      </c>
      <c r="R78" s="14" t="str">
        <f>IF('EDT-2niveaux'!G82="O","FRANCAIS"&amp;CHAR(10)&amp;"Orthographe",IF('EDT-2niveaux'!G82="rec","RECREATION",IF('EDT-2niveaux'!G82="p","Pause méridienne",IF('EDT-2niveaux'!G82="G","FRANCAIS"&amp;CHAR(10)&amp;"Grammaire",IF('EDT-2niveaux'!G82="LC","FRANCAIS"&amp;CHAR(10)&amp;"Lect. et comp.de l'écrit",IF('EDT-2niveaux'!G82="M","MATHEMATIQUES",IF('EDT-2niveaux'!G82="CLA","FRANCAIS"&amp;CHAR(10)&amp;"Culture litt. et art.",IF('EDT-2niveaux'!G82="F","FRANCAIS",IF('EDT-2niveaux'!G82="E","FRANCAIS"&amp;CHAR(10)&amp;"Ecriture",IF('EDT-2niveaux'!G82="L","FRANCAIS"&amp;CHAR(10)&amp;"Lexique",IF('EDT-2niveaux'!G82="LO","FRANCAIS"&amp;CHAR(10)&amp;"Langage oral",IF('EDT-2niveaux'!G82="CM","MATHEMATIQUES"&amp;CHAR(10)&amp;"Calcul mental",IF('EDT-2niveaux'!G82="EG","MATHEMATIQUES"&amp;CHAR(10)&amp;"Espace et Géométrie",IF('EDT-2niveaux'!G82="NC","MATHEMATIQUES"&amp;CHAR(10)&amp;"Nombres et calculs",IF('EDT-2niveaux'!G82="GM","MATHEMATIQUES"&amp;CHAR(10)&amp;"Grand. et mes.",IF('EDT-2niveaux'!G82="S","Sciences et technologie",IF('EDT-2niveaux'!G82="H","Histoire",IF('EDT-2niveaux'!G82="Geo","Géographie",IF('EDT-2niveaux'!G82="EMC","Enseig. mor. et civ.",IF('EDT-2niveaux'!G82="EPS","Educ. phys. et sportive",IF('EDT-2niveaux'!G82="EM","Educ. musicale",IF('EDT-2niveaux'!G82="AP","Arts plastiques",IF('EDT-2niveaux'!G82="HDA","Hist. des arts",IF('EDT-2niveaux'!G82="QM","Questionner le monde",IF('EDT-2niveaux'!G82="LV","Langue vivante",IF('EDT-2niveaux'!G82="APC","APC",""))))))))))))))))))))))))))</f>
        <v/>
      </c>
      <c r="S78" s="148" t="str">
        <f t="shared" si="18"/>
        <v/>
      </c>
      <c r="T78" s="101">
        <f>'EDT-2niveaux'!H82</f>
        <v>0</v>
      </c>
      <c r="U78" s="14" t="str">
        <f>IF('EDT-2niveaux'!H82="O","FRANCAIS"&amp;CHAR(10)&amp;"Orthographe",IF('EDT-2niveaux'!H82="rec","RECREATION",IF('EDT-2niveaux'!H82="p","Pause méridienne",IF('EDT-2niveaux'!H82="G","FRANCAIS"&amp;CHAR(10)&amp;"Grammaire",IF('EDT-2niveaux'!H82="LC","FRANCAIS"&amp;CHAR(10)&amp;"Lect. et comp.de l'écrit",IF('EDT-2niveaux'!H82="M","MATHEMATIQUES",IF('EDT-2niveaux'!H82="CLA","FRANCAIS"&amp;CHAR(10)&amp;"Culture litt. et art.",IF('EDT-2niveaux'!H82="F","FRANCAIS",IF('EDT-2niveaux'!H82="E","FRANCAIS"&amp;CHAR(10)&amp;"Ecriture",IF('EDT-2niveaux'!H82="L","FRANCAIS"&amp;CHAR(10)&amp;"Lexique",IF('EDT-2niveaux'!H82="LO","FRANCAIS"&amp;CHAR(10)&amp;"Langage oral",IF('EDT-2niveaux'!H82="CM","MATHEMATIQUES"&amp;CHAR(10)&amp;"Calcul mental",IF('EDT-2niveaux'!H82="EG","MATHEMATIQUES"&amp;CHAR(10)&amp;"Espace et Géométrie",IF('EDT-2niveaux'!H82="NC","MATHEMATIQUES"&amp;CHAR(10)&amp;"Nombres et calculs",IF('EDT-2niveaux'!H82="GM","MATHEMATIQUES"&amp;CHAR(10)&amp;"Grand. et mes.",IF('EDT-2niveaux'!H82="S","Sciences et technologie",IF('EDT-2niveaux'!H82="H","Histoire",IF('EDT-2niveaux'!H82="Geo","Géographie",IF('EDT-2niveaux'!H82="EMC","Enseig. mor. et civ.",IF('EDT-2niveaux'!H82="EPS","Educ. phys. et sportive",IF('EDT-2niveaux'!H82="EM","Educ. musicale",IF('EDT-2niveaux'!H82="AP","Arts plastiques",IF('EDT-2niveaux'!H82="HDA","Hist. des arts",IF('EDT-2niveaux'!H82="QM","Questionner le monde",IF('EDT-2niveaux'!H82="LV","Langue vivante",IF('EDT-2niveaux'!H82="APC","APC",""))))))))))))))))))))))))))</f>
        <v/>
      </c>
      <c r="V78" s="14" t="str">
        <f t="shared" si="19"/>
        <v/>
      </c>
      <c r="W78" s="101">
        <f>'EDT-2niveaux'!I82</f>
        <v>0</v>
      </c>
      <c r="X78" s="14" t="str">
        <f>IF('EDT-2niveaux'!I82="O","FRANCAIS"&amp;CHAR(10)&amp;"Orthographe",IF('EDT-2niveaux'!I82="rec","RECREATION",IF('EDT-2niveaux'!I82="p","Pause méridienne",IF('EDT-2niveaux'!I82="G","FRANCAIS"&amp;CHAR(10)&amp;"Grammaire",IF('EDT-2niveaux'!I82="LC","FRANCAIS"&amp;CHAR(10)&amp;"Lect. et comp.de l'écrit",IF('EDT-2niveaux'!I82="M","MATHEMATIQUES",IF('EDT-2niveaux'!I82="CLA","FRANCAIS"&amp;CHAR(10)&amp;"Culture litt. et art.",IF('EDT-2niveaux'!I82="F","FRANCAIS",IF('EDT-2niveaux'!I82="E","FRANCAIS"&amp;CHAR(10)&amp;"Ecriture",IF('EDT-2niveaux'!I82="L","FRANCAIS"&amp;CHAR(10)&amp;"Lexique",IF('EDT-2niveaux'!I82="LO","FRANCAIS"&amp;CHAR(10)&amp;"Langage oral",IF('EDT-2niveaux'!I82="CM","MATHEMATIQUES"&amp;CHAR(10)&amp;"Calcul mental",IF('EDT-2niveaux'!I82="EG","MATHEMATIQUES"&amp;CHAR(10)&amp;"Espace et Géométrie",IF('EDT-2niveaux'!I82="NC","MATHEMATIQUES"&amp;CHAR(10)&amp;"Nombres et calculs",IF('EDT-2niveaux'!I82="GM","MATHEMATIQUES"&amp;CHAR(10)&amp;"Grand. et mes.",IF('EDT-2niveaux'!I82="S","Sciences et technologie",IF('EDT-2niveaux'!I82="H","Histoire",IF('EDT-2niveaux'!I82="Geo","Géographie",IF('EDT-2niveaux'!I82="EMC","Enseig. mor. et civ.",IF('EDT-2niveaux'!I82="EPS","Educ. phys. et sportive",IF('EDT-2niveaux'!I82="EM","Educ. musicale",IF('EDT-2niveaux'!I82="AP","Arts plastiques",IF('EDT-2niveaux'!I82="HDA","Hist. des arts",IF('EDT-2niveaux'!I82="QM","Questionner le monde",IF('EDT-2niveaux'!I82="LV","Langue vivante",IF('EDT-2niveaux'!I82="APC","APC",""))))))))))))))))))))))))))</f>
        <v/>
      </c>
      <c r="Y78" s="14" t="str">
        <f t="shared" si="20"/>
        <v/>
      </c>
      <c r="Z78" s="101">
        <f>'EDT-2niveaux'!J82</f>
        <v>0</v>
      </c>
      <c r="AA78" s="14" t="str">
        <f>IF('EDT-2niveaux'!J82="O","FRANCAIS"&amp;CHAR(10)&amp;"Orthographe",IF('EDT-2niveaux'!J82="rec","RECREATION",IF('EDT-2niveaux'!J82="p","Pause méridienne",IF('EDT-2niveaux'!J82="G","FRANCAIS"&amp;CHAR(10)&amp;"Grammaire",IF('EDT-2niveaux'!J82="LC","FRANCAIS"&amp;CHAR(10)&amp;"Lect. et comp.de l'écrit",IF('EDT-2niveaux'!J82="M","MATHEMATIQUES",IF('EDT-2niveaux'!J82="CLA","FRANCAIS"&amp;CHAR(10)&amp;"Culture littéraire et artistiqueCulture litt. et art.",IF('EDT-2niveaux'!J82="F","FRANCAIS",IF('EDT-2niveaux'!J82="E","FRANCAIS"&amp;CHAR(10)&amp;"Ecriture",IF('EDT-2niveaux'!J82="L","FRANCAIS"&amp;CHAR(10)&amp;"Lexique",IF('EDT-2niveaux'!J82="LO","FRANCAIS"&amp;CHAR(10)&amp;"Langage oral",IF('EDT-2niveaux'!J82="CM","MATHEMATIQUES"&amp;CHAR(10)&amp;"Calcul mental",IF('EDT-2niveaux'!J82="EG","MATHEMATIQUES"&amp;CHAR(10)&amp;"Espace et Géométrie",IF('EDT-2niveaux'!J82="NC","MATHEMATIQUES"&amp;CHAR(10)&amp;"Nombres et calculs",IF('EDT-2niveaux'!J82="GM","MATHEMATIQUES"&amp;CHAR(10)&amp;"Grand. et mes.",IF('EDT-2niveaux'!J82="S","Sciences et technologie",IF('EDT-2niveaux'!J82="H","Histoire",IF('EDT-2niveaux'!J82="Geo","Géographie",IF('EDT-2niveaux'!J82="EMC","Enseig. mor. et civ.",IF('EDT-2niveaux'!J82="EPS","Educ. phys. et sportive",IF('EDT-2niveaux'!J82="EM","Educ. musicale",IF('EDT-2niveaux'!J82="AP","Arts plastiques",IF('EDT-2niveaux'!J82="HDA","Hist. des arts",IF('EDT-2niveaux'!J82="QM","Questionner le monde",IF('EDT-2niveaux'!J82="LV","Langue vivante",IF('EDT-2niveaux'!J82="APC","APC",""))))))))))))))))))))))))))</f>
        <v/>
      </c>
      <c r="AB78" s="49" t="str">
        <f t="shared" si="21"/>
        <v/>
      </c>
      <c r="AC78" s="101">
        <f>'EDT-2niveaux'!K82</f>
        <v>0</v>
      </c>
      <c r="AD78" s="14" t="str">
        <f>IF('EDT-2niveaux'!K82="O","FRANCAIS"&amp;CHAR(10)&amp;"Orthographe",IF('EDT-2niveaux'!K82="rec","RECREATION",IF('EDT-2niveaux'!K82="p","Pause méridienne",IF('EDT-2niveaux'!K82="G","FRANCAIS"&amp;CHAR(10)&amp;"Grammaire",IF('EDT-2niveaux'!K82="LC","FRANCAIS"&amp;CHAR(10)&amp;"Lect. et comp.de l'écrit",IF('EDT-2niveaux'!K82="M","MATHEMATIQUES",IF('EDT-2niveaux'!K82="CLA","FRANCAIS"&amp;CHAR(10)&amp;"Culture litt. et art.",IF('EDT-2niveaux'!K82="F","FRANCAIS",IF('EDT-2niveaux'!K82="E","FRANCAIS"&amp;CHAR(10)&amp;"Ecriture",IF('EDT-2niveaux'!K82="L","FRANCAIS"&amp;CHAR(10)&amp;"Lexique",IF('EDT-2niveaux'!K82="LO","FRANCAIS"&amp;CHAR(10)&amp;"Langage oral",IF('EDT-2niveaux'!K82="CM","MATHEMATIQUES"&amp;CHAR(10)&amp;"Calcul mental",IF('EDT-2niveaux'!K82="EG","MATHEMATIQUES"&amp;CHAR(10)&amp;"Espace et Géométrie",IF('EDT-2niveaux'!K82="NC","MATHEMATIQUES"&amp;CHAR(10)&amp;"Nombres et calculs",IF('EDT-2niveaux'!K82="GM","MATHEMATIQUES"&amp;CHAR(10)&amp;"Grand. et mes.",IF('EDT-2niveaux'!K82="S","Sciences et technologie",IF('EDT-2niveaux'!K82="H","Histoire",IF('EDT-2niveaux'!K82="Geo","Géographie",IF('EDT-2niveaux'!K82="EMC","Enseig. mor. et civ.",IF('EDT-2niveaux'!K82="EPS","Educ. phys. et sportive",IF('EDT-2niveaux'!K82="EM","Educ. musicale",IF('EDT-2niveaux'!K82="AP","Arts plastiques",IF('EDT-2niveaux'!K82="HDA","Hist. des arts",IF('EDT-2niveaux'!K82="QM","Questionner le monde",IF('EDT-2niveaux'!K82="LV","Langue vivante",IF('EDT-2niveaux'!K82="APC","APC",""))))))))))))))))))))))))))</f>
        <v/>
      </c>
      <c r="AE78" s="49" t="str">
        <f t="shared" si="22"/>
        <v/>
      </c>
    </row>
    <row r="79" spans="1:31" x14ac:dyDescent="0.3">
      <c r="A79" s="4" t="e">
        <f>IF('POUR COMMENCER'!$E$14&gt;=A78,A78+'POUR COMMENCER'!$H$29,"")</f>
        <v>#VALUE!</v>
      </c>
      <c r="B79" s="101">
        <f>'EDT-2niveaux'!B83</f>
        <v>0</v>
      </c>
      <c r="C79" s="14" t="str">
        <f>IF('EDT-2niveaux'!B83="O","FRANCAIS"&amp;CHAR(10)&amp;"Orthographe",IF('EDT-2niveaux'!B83="rec","RECREATION",IF('EDT-2niveaux'!B83="p","Pause méridienne",IF('EDT-2niveaux'!B83="G","FRANCAIS"&amp;CHAR(10)&amp;"Grammaire",IF('EDT-2niveaux'!B83="LC","FRANCAIS"&amp;CHAR(10)&amp;"Lect. et comp.de l'écrit",IF('EDT-2niveaux'!B83="M","MATHEMATIQUES",IF('EDT-2niveaux'!B83="CLA","FRANCAIS"&amp;CHAR(10)&amp;"Culture litt. et art.",IF('EDT-2niveaux'!B83="F","FRANCAIS",IF('EDT-2niveaux'!B83="E","FRANCAIS"&amp;CHAR(10)&amp;"Ecriture",IF('EDT-2niveaux'!B83="L","FRANCAIS"&amp;CHAR(10)&amp;"Lexique",IF('EDT-2niveaux'!B83="LO","FRANCAIS"&amp;CHAR(10)&amp;"Langage oral",IF('EDT-2niveaux'!B83="CM","MATHEMATIQUES"&amp;CHAR(10)&amp;"Calcul mental",IF('EDT-2niveaux'!B83="EG","MATHEMATIQUES"&amp;CHAR(10)&amp;"Espace et Géométrie",IF('EDT-2niveaux'!B83="NC","MATHEMATIQUES"&amp;CHAR(10)&amp;"Nombres et calculs",IF('EDT-2niveaux'!B83="GM","MATHEMATIQUES"&amp;CHAR(10)&amp;"Grand. et mes.",IF('EDT-2niveaux'!B83="S","Sciences et technologie",IF('EDT-2niveaux'!B83="H","Histoire",IF('EDT-2niveaux'!B83="Geo","Géographie",IF('EDT-2niveaux'!B83="EMC","Enseig. mor. et civ.",IF('EDT-2niveaux'!B83="EPS","Educ. phys. et sportive",IF('EDT-2niveaux'!B83="EM","Educ. musicale",IF('EDT-2niveaux'!B83="AP","Arts plastiques",IF('EDT-2niveaux'!B83="HDA","Hist. des arts",IF('EDT-2niveaux'!B83="QM","Questionner le monde",IF('EDT-2niveaux'!B83="LV","Langue vivante",IF('EDT-2niveaux'!B83="APC","APC",""))))))))))))))))))))))))))</f>
        <v/>
      </c>
      <c r="D79" s="14" t="str">
        <f t="shared" si="13"/>
        <v/>
      </c>
      <c r="E79" s="101">
        <f>'EDT-2niveaux'!C83</f>
        <v>0</v>
      </c>
      <c r="F79" s="14" t="str">
        <f>IF('EDT-2niveaux'!C83="O","FRANCAIS"&amp;CHAR(10)&amp;"Orthographe",IF('EDT-2niveaux'!C83="rec","RECREATION",IF('EDT-2niveaux'!C83="p","Pause méridienne",IF('EDT-2niveaux'!C83="G","FRANCAIS"&amp;CHAR(10)&amp;"Grammaire",IF('EDT-2niveaux'!C83="LC","FRANCAIS"&amp;CHAR(10)&amp;"Lect. et comp.de l'écrit",IF('EDT-2niveaux'!C83="M","MATHEMATIQUES",IF('EDT-2niveaux'!C83="CLA","FRANCAIS"&amp;CHAR(10)&amp;"Culture littéraire et artistiqueCulture litt. et art.",IF('EDT-2niveaux'!C83="F","FRANCAIS",IF('EDT-2niveaux'!C83="E","FRANCAIS"&amp;CHAR(10)&amp;"Ecriture",IF('EDT-2niveaux'!C83="L","FRANCAIS"&amp;CHAR(10)&amp;"Lexique",IF('EDT-2niveaux'!C83="LO","FRANCAIS"&amp;CHAR(10)&amp;"Langage oral",IF('EDT-2niveaux'!C83="CM","MATHEMATIQUES"&amp;CHAR(10)&amp;"Calcul mental",IF('EDT-2niveaux'!C83="EG","MATHEMATIQUES"&amp;CHAR(10)&amp;"Espace et Géométrie",IF('EDT-2niveaux'!C83="NC","MATHEMATIQUES"&amp;CHAR(10)&amp;"Nombres et calculs",IF('EDT-2niveaux'!C83="GM","MATHEMATIQUES"&amp;CHAR(10)&amp;"Grand. et mes.",IF('EDT-2niveaux'!C83="S","Sciences et technologie",IF('EDT-2niveaux'!C83="H","Histoire",IF('EDT-2niveaux'!C83="Geo","Géographie",IF('EDT-2niveaux'!C83="EMC","Enseig. mor. et civ.",IF('EDT-2niveaux'!C83="EPS","Educ. phys. et sportive",IF('EDT-2niveaux'!C83="EM","Educ. musicale",IF('EDT-2niveaux'!C83="AP","Arts plastiques",IF('EDT-2niveaux'!C83="HDA","Hist. des arts",IF('EDT-2niveaux'!C83="QM","Questionner le monde",IF('EDT-2niveaux'!C83="LV","Langue vivante",IF('EDT-2niveaux'!C83="APC","APC",""))))))))))))))))))))))))))</f>
        <v/>
      </c>
      <c r="G79" s="14" t="str">
        <f t="shared" si="14"/>
        <v/>
      </c>
      <c r="H79" s="101">
        <f>'EDT-2niveaux'!D83</f>
        <v>0</v>
      </c>
      <c r="I79" s="14" t="str">
        <f>IF('EDT-2niveaux'!D83="O","FRANCAIS"&amp;CHAR(10)&amp;"Orthographe",IF('EDT-2niveaux'!D83="rec","RECREATION",IF('EDT-2niveaux'!D83="p","Pause méridienne",IF('EDT-2niveaux'!D83="G","FRANCAIS"&amp;CHAR(10)&amp;"Grammaire",IF('EDT-2niveaux'!D83="LC","FRANCAIS"&amp;CHAR(10)&amp;"Lect. et comp.de l'écrit",IF('EDT-2niveaux'!D83="M","MATHEMATIQUES",IF('EDT-2niveaux'!D83="CLA","FRANCAIS"&amp;CHAR(10)&amp;"Culture litt. et art.",IF('EDT-2niveaux'!D83="F","FRANCAIS",IF('EDT-2niveaux'!D83="E","FRANCAIS"&amp;CHAR(10)&amp;"Ecriture",IF('EDT-2niveaux'!D83="L","FRANCAIS"&amp;CHAR(10)&amp;"Lexique",IF('EDT-2niveaux'!D83="LO","FRANCAIS"&amp;CHAR(10)&amp;"Langage oral",IF('EDT-2niveaux'!D83="CM","MATHEMATIQUES"&amp;CHAR(10)&amp;"Calcul mental",IF('EDT-2niveaux'!D83="EG","MATHEMATIQUES"&amp;CHAR(10)&amp;"Espace et Géométrie",IF('EDT-2niveaux'!D83="NC","MATHEMATIQUES"&amp;CHAR(10)&amp;"Nombres et calculs",IF('EDT-2niveaux'!D83="GM","MATHEMATIQUES"&amp;CHAR(10)&amp;"Grand. et mes.",IF('EDT-2niveaux'!D83="S","Sciences et technologie",IF('EDT-2niveaux'!D83="H","Histoire",IF('EDT-2niveaux'!D83="Geo","Géographie",IF('EDT-2niveaux'!D83="EMC","Enseig. mor. et civ.",IF('EDT-2niveaux'!D83="EPS","Educ. phys. et sportive",IF('EDT-2niveaux'!D83="EM","Educ. musicale",IF('EDT-2niveaux'!D83="AP","Arts plastiques",IF('EDT-2niveaux'!D83="HDA","Hist. des arts",IF('EDT-2niveaux'!D83="QM","Questionner le monde",IF('EDT-2niveaux'!D83="LV","Langue vivante",IF('EDT-2niveaux'!D83="APC","APC",""))))))))))))))))))))))))))</f>
        <v/>
      </c>
      <c r="J79" s="14" t="str">
        <f t="shared" si="15"/>
        <v/>
      </c>
      <c r="K79" s="101">
        <f>'EDT-2niveaux'!E83</f>
        <v>0</v>
      </c>
      <c r="L79" s="14" t="str">
        <f>IF('EDT-2niveaux'!E83="O","FRANCAIS"&amp;CHAR(10)&amp;"Orthographe",IF('EDT-2niveaux'!E83="rec","RECREATION",IF('EDT-2niveaux'!E83="p","Pause méridienne",IF('EDT-2niveaux'!E83="G","FRANCAIS"&amp;CHAR(10)&amp;"Grammaire",IF('EDT-2niveaux'!E83="LC","FRANCAIS"&amp;CHAR(10)&amp;"Lect. et comp.de l'écrit",IF('EDT-2niveaux'!E83="M","MATHEMATIQUES",IF('EDT-2niveaux'!E83="CLA","FRANCAIS"&amp;CHAR(10)&amp;"Culture litt. et art.",IF('EDT-2niveaux'!E83="F","FRANCAIS",IF('EDT-2niveaux'!E83="E","FRANCAIS"&amp;CHAR(10)&amp;"Ecriture",IF('EDT-2niveaux'!E83="L","FRANCAIS"&amp;CHAR(10)&amp;"Lexique",IF('EDT-2niveaux'!E83="LO","FRANCAIS"&amp;CHAR(10)&amp;"Langage oral",IF('EDT-2niveaux'!E83="CM","MATHEMATIQUES"&amp;CHAR(10)&amp;"Calcul mental",IF('EDT-2niveaux'!E83="EG","MATHEMATIQUES"&amp;CHAR(10)&amp;"Espace et Géométrie",IF('EDT-2niveaux'!E83="NC","MATHEMATIQUES"&amp;CHAR(10)&amp;"Nombres et calculs",IF('EDT-2niveaux'!E83="GM","MATHEMATIQUES"&amp;CHAR(10)&amp;"Grand. et mes.",IF('EDT-2niveaux'!E83="S","Sciences et technologie",IF('EDT-2niveaux'!E83="H","Histoire",IF('EDT-2niveaux'!E83="Geo","Géographie",IF('EDT-2niveaux'!E83="EMC","Enseig. mor. et civ.",IF('EDT-2niveaux'!E83="EPS","Educ. phys. et sportive",IF('EDT-2niveaux'!E83="EM","Educ. musicale",IF('EDT-2niveaux'!E83="AP","Arts plastiques",IF('EDT-2niveaux'!E83="HDA","Hist. des arts",IF('EDT-2niveaux'!E83="QM","Questionner le monde",IF('EDT-2niveaux'!E83="LV","Langue vivante",IF('EDT-2niveaux'!E83="APC","APC",""))))))))))))))))))))))))))</f>
        <v/>
      </c>
      <c r="M79" s="14" t="str">
        <f t="shared" si="16"/>
        <v/>
      </c>
      <c r="N79" s="101">
        <f>'EDT-2niveaux'!F83</f>
        <v>0</v>
      </c>
      <c r="O79" s="14" t="str">
        <f>IF('EDT-2niveaux'!F83="O","FRANCAIS"&amp;CHAR(10)&amp;"Orthographe",IF('EDT-2niveaux'!F83="rec","RECREATION",IF('EDT-2niveaux'!F83="p","Pause méridienne",IF('EDT-2niveaux'!F83="G","FRANCAIS"&amp;CHAR(10)&amp;"Grammaire",IF('EDT-2niveaux'!F83="LC","FRANCAIS"&amp;CHAR(10)&amp;"Lect. et comp.de l'écrit",IF('EDT-2niveaux'!F83="M","MATHEMATIQUES",IF('EDT-2niveaux'!F83="CLA","FRANCAIS"&amp;CHAR(10)&amp;"Culture litt. et art.",IF('EDT-2niveaux'!F83="F","FRANCAIS",IF('EDT-2niveaux'!F83="E","FRANCAIS"&amp;CHAR(10)&amp;"Ecriture",IF('EDT-2niveaux'!F83="L","FRANCAIS"&amp;CHAR(10)&amp;"Lexique",IF('EDT-2niveaux'!F83="LO","FRANCAIS"&amp;CHAR(10)&amp;"Langage oral",IF('EDT-2niveaux'!F83="CM","MATHEMATIQUES"&amp;CHAR(10)&amp;"Calcul mental",IF('EDT-2niveaux'!F83="EG","MATHEMATIQUES"&amp;CHAR(10)&amp;"Espace et Géométrie",IF('EDT-2niveaux'!F83="NC","MATHEMATIQUES"&amp;CHAR(10)&amp;"Nombres et calculs",IF('EDT-2niveaux'!F83="GM","MATHEMATIQUES"&amp;CHAR(10)&amp;"Grand. et mes.",IF('EDT-2niveaux'!F83="S","Sciences et technologie",IF('EDT-2niveaux'!F83="H","Histoire",IF('EDT-2niveaux'!F83="Geo","Géographie",IF('EDT-2niveaux'!F83="EMC","Enseig. mor. et civ.",IF('EDT-2niveaux'!F83="EPS","Educ. phys. et sportive",IF('EDT-2niveaux'!F83="EM","Educ. musicale",IF('EDT-2niveaux'!F83="AP","Arts plastiques",IF('EDT-2niveaux'!F83="HDA","Hist. des arts",IF('EDT-2niveaux'!F83="QM","Questionner le monde",IF('EDT-2niveaux'!F83="LV","Langue vivante",IF('EDT-2niveaux'!F83="APC","APC",""))))))))))))))))))))))))))</f>
        <v/>
      </c>
      <c r="P79" s="14" t="str">
        <f t="shared" si="17"/>
        <v/>
      </c>
      <c r="Q79" s="101">
        <f>'EDT-2niveaux'!G83</f>
        <v>0</v>
      </c>
      <c r="R79" s="14" t="str">
        <f>IF('EDT-2niveaux'!G83="O","FRANCAIS"&amp;CHAR(10)&amp;"Orthographe",IF('EDT-2niveaux'!G83="rec","RECREATION",IF('EDT-2niveaux'!G83="p","Pause méridienne",IF('EDT-2niveaux'!G83="G","FRANCAIS"&amp;CHAR(10)&amp;"Grammaire",IF('EDT-2niveaux'!G83="LC","FRANCAIS"&amp;CHAR(10)&amp;"Lect. et comp.de l'écrit",IF('EDT-2niveaux'!G83="M","MATHEMATIQUES",IF('EDT-2niveaux'!G83="CLA","FRANCAIS"&amp;CHAR(10)&amp;"Culture litt. et art.",IF('EDT-2niveaux'!G83="F","FRANCAIS",IF('EDT-2niveaux'!G83="E","FRANCAIS"&amp;CHAR(10)&amp;"Ecriture",IF('EDT-2niveaux'!G83="L","FRANCAIS"&amp;CHAR(10)&amp;"Lexique",IF('EDT-2niveaux'!G83="LO","FRANCAIS"&amp;CHAR(10)&amp;"Langage oral",IF('EDT-2niveaux'!G83="CM","MATHEMATIQUES"&amp;CHAR(10)&amp;"Calcul mental",IF('EDT-2niveaux'!G83="EG","MATHEMATIQUES"&amp;CHAR(10)&amp;"Espace et Géométrie",IF('EDT-2niveaux'!G83="NC","MATHEMATIQUES"&amp;CHAR(10)&amp;"Nombres et calculs",IF('EDT-2niveaux'!G83="GM","MATHEMATIQUES"&amp;CHAR(10)&amp;"Grand. et mes.",IF('EDT-2niveaux'!G83="S","Sciences et technologie",IF('EDT-2niveaux'!G83="H","Histoire",IF('EDT-2niveaux'!G83="Geo","Géographie",IF('EDT-2niveaux'!G83="EMC","Enseig. mor. et civ.",IF('EDT-2niveaux'!G83="EPS","Educ. phys. et sportive",IF('EDT-2niveaux'!G83="EM","Educ. musicale",IF('EDT-2niveaux'!G83="AP","Arts plastiques",IF('EDT-2niveaux'!G83="HDA","Hist. des arts",IF('EDT-2niveaux'!G83="QM","Questionner le monde",IF('EDT-2niveaux'!G83="LV","Langue vivante",IF('EDT-2niveaux'!G83="APC","APC",""))))))))))))))))))))))))))</f>
        <v/>
      </c>
      <c r="S79" s="148" t="str">
        <f t="shared" si="18"/>
        <v/>
      </c>
      <c r="T79" s="101">
        <f>'EDT-2niveaux'!H83</f>
        <v>0</v>
      </c>
      <c r="U79" s="14" t="str">
        <f>IF('EDT-2niveaux'!H83="O","FRANCAIS"&amp;CHAR(10)&amp;"Orthographe",IF('EDT-2niveaux'!H83="rec","RECREATION",IF('EDT-2niveaux'!H83="p","Pause méridienne",IF('EDT-2niveaux'!H83="G","FRANCAIS"&amp;CHAR(10)&amp;"Grammaire",IF('EDT-2niveaux'!H83="LC","FRANCAIS"&amp;CHAR(10)&amp;"Lect. et comp.de l'écrit",IF('EDT-2niveaux'!H83="M","MATHEMATIQUES",IF('EDT-2niveaux'!H83="CLA","FRANCAIS"&amp;CHAR(10)&amp;"Culture litt. et art.",IF('EDT-2niveaux'!H83="F","FRANCAIS",IF('EDT-2niveaux'!H83="E","FRANCAIS"&amp;CHAR(10)&amp;"Ecriture",IF('EDT-2niveaux'!H83="L","FRANCAIS"&amp;CHAR(10)&amp;"Lexique",IF('EDT-2niveaux'!H83="LO","FRANCAIS"&amp;CHAR(10)&amp;"Langage oral",IF('EDT-2niveaux'!H83="CM","MATHEMATIQUES"&amp;CHAR(10)&amp;"Calcul mental",IF('EDT-2niveaux'!H83="EG","MATHEMATIQUES"&amp;CHAR(10)&amp;"Espace et Géométrie",IF('EDT-2niveaux'!H83="NC","MATHEMATIQUES"&amp;CHAR(10)&amp;"Nombres et calculs",IF('EDT-2niveaux'!H83="GM","MATHEMATIQUES"&amp;CHAR(10)&amp;"Grand. et mes.",IF('EDT-2niveaux'!H83="S","Sciences et technologie",IF('EDT-2niveaux'!H83="H","Histoire",IF('EDT-2niveaux'!H83="Geo","Géographie",IF('EDT-2niveaux'!H83="EMC","Enseig. mor. et civ.",IF('EDT-2niveaux'!H83="EPS","Educ. phys. et sportive",IF('EDT-2niveaux'!H83="EM","Educ. musicale",IF('EDT-2niveaux'!H83="AP","Arts plastiques",IF('EDT-2niveaux'!H83="HDA","Hist. des arts",IF('EDT-2niveaux'!H83="QM","Questionner le monde",IF('EDT-2niveaux'!H83="LV","Langue vivante",IF('EDT-2niveaux'!H83="APC","APC",""))))))))))))))))))))))))))</f>
        <v/>
      </c>
      <c r="V79" s="14" t="str">
        <f t="shared" si="19"/>
        <v/>
      </c>
      <c r="W79" s="101">
        <f>'EDT-2niveaux'!I83</f>
        <v>0</v>
      </c>
      <c r="X79" s="14" t="str">
        <f>IF('EDT-2niveaux'!I83="O","FRANCAIS"&amp;CHAR(10)&amp;"Orthographe",IF('EDT-2niveaux'!I83="rec","RECREATION",IF('EDT-2niveaux'!I83="p","Pause méridienne",IF('EDT-2niveaux'!I83="G","FRANCAIS"&amp;CHAR(10)&amp;"Grammaire",IF('EDT-2niveaux'!I83="LC","FRANCAIS"&amp;CHAR(10)&amp;"Lect. et comp.de l'écrit",IF('EDT-2niveaux'!I83="M","MATHEMATIQUES",IF('EDT-2niveaux'!I83="CLA","FRANCAIS"&amp;CHAR(10)&amp;"Culture litt. et art.",IF('EDT-2niveaux'!I83="F","FRANCAIS",IF('EDT-2niveaux'!I83="E","FRANCAIS"&amp;CHAR(10)&amp;"Ecriture",IF('EDT-2niveaux'!I83="L","FRANCAIS"&amp;CHAR(10)&amp;"Lexique",IF('EDT-2niveaux'!I83="LO","FRANCAIS"&amp;CHAR(10)&amp;"Langage oral",IF('EDT-2niveaux'!I83="CM","MATHEMATIQUES"&amp;CHAR(10)&amp;"Calcul mental",IF('EDT-2niveaux'!I83="EG","MATHEMATIQUES"&amp;CHAR(10)&amp;"Espace et Géométrie",IF('EDT-2niveaux'!I83="NC","MATHEMATIQUES"&amp;CHAR(10)&amp;"Nombres et calculs",IF('EDT-2niveaux'!I83="GM","MATHEMATIQUES"&amp;CHAR(10)&amp;"Grand. et mes.",IF('EDT-2niveaux'!I83="S","Sciences et technologie",IF('EDT-2niveaux'!I83="H","Histoire",IF('EDT-2niveaux'!I83="Geo","Géographie",IF('EDT-2niveaux'!I83="EMC","Enseig. mor. et civ.",IF('EDT-2niveaux'!I83="EPS","Educ. phys. et sportive",IF('EDT-2niveaux'!I83="EM","Educ. musicale",IF('EDT-2niveaux'!I83="AP","Arts plastiques",IF('EDT-2niveaux'!I83="HDA","Hist. des arts",IF('EDT-2niveaux'!I83="QM","Questionner le monde",IF('EDT-2niveaux'!I83="LV","Langue vivante",IF('EDT-2niveaux'!I83="APC","APC",""))))))))))))))))))))))))))</f>
        <v/>
      </c>
      <c r="Y79" s="14" t="str">
        <f t="shared" si="20"/>
        <v/>
      </c>
      <c r="Z79" s="101">
        <f>'EDT-2niveaux'!J83</f>
        <v>0</v>
      </c>
      <c r="AA79" s="14" t="str">
        <f>IF('EDT-2niveaux'!J83="O","FRANCAIS"&amp;CHAR(10)&amp;"Orthographe",IF('EDT-2niveaux'!J83="rec","RECREATION",IF('EDT-2niveaux'!J83="p","Pause méridienne",IF('EDT-2niveaux'!J83="G","FRANCAIS"&amp;CHAR(10)&amp;"Grammaire",IF('EDT-2niveaux'!J83="LC","FRANCAIS"&amp;CHAR(10)&amp;"Lect. et comp.de l'écrit",IF('EDT-2niveaux'!J83="M","MATHEMATIQUES",IF('EDT-2niveaux'!J83="CLA","FRANCAIS"&amp;CHAR(10)&amp;"Culture littéraire et artistiqueCulture litt. et art.",IF('EDT-2niveaux'!J83="F","FRANCAIS",IF('EDT-2niveaux'!J83="E","FRANCAIS"&amp;CHAR(10)&amp;"Ecriture",IF('EDT-2niveaux'!J83="L","FRANCAIS"&amp;CHAR(10)&amp;"Lexique",IF('EDT-2niveaux'!J83="LO","FRANCAIS"&amp;CHAR(10)&amp;"Langage oral",IF('EDT-2niveaux'!J83="CM","MATHEMATIQUES"&amp;CHAR(10)&amp;"Calcul mental",IF('EDT-2niveaux'!J83="EG","MATHEMATIQUES"&amp;CHAR(10)&amp;"Espace et Géométrie",IF('EDT-2niveaux'!J83="NC","MATHEMATIQUES"&amp;CHAR(10)&amp;"Nombres et calculs",IF('EDT-2niveaux'!J83="GM","MATHEMATIQUES"&amp;CHAR(10)&amp;"Grand. et mes.",IF('EDT-2niveaux'!J83="S","Sciences et technologie",IF('EDT-2niveaux'!J83="H","Histoire",IF('EDT-2niveaux'!J83="Geo","Géographie",IF('EDT-2niveaux'!J83="EMC","Enseig. mor. et civ.",IF('EDT-2niveaux'!J83="EPS","Educ. phys. et sportive",IF('EDT-2niveaux'!J83="EM","Educ. musicale",IF('EDT-2niveaux'!J83="AP","Arts plastiques",IF('EDT-2niveaux'!J83="HDA","Hist. des arts",IF('EDT-2niveaux'!J83="QM","Questionner le monde",IF('EDT-2niveaux'!J83="LV","Langue vivante",IF('EDT-2niveaux'!J83="APC","APC",""))))))))))))))))))))))))))</f>
        <v/>
      </c>
      <c r="AB79" s="49" t="str">
        <f t="shared" si="21"/>
        <v/>
      </c>
      <c r="AC79" s="101">
        <f>'EDT-2niveaux'!K83</f>
        <v>0</v>
      </c>
      <c r="AD79" s="14" t="str">
        <f>IF('EDT-2niveaux'!K83="O","FRANCAIS"&amp;CHAR(10)&amp;"Orthographe",IF('EDT-2niveaux'!K83="rec","RECREATION",IF('EDT-2niveaux'!K83="p","Pause méridienne",IF('EDT-2niveaux'!K83="G","FRANCAIS"&amp;CHAR(10)&amp;"Grammaire",IF('EDT-2niveaux'!K83="LC","FRANCAIS"&amp;CHAR(10)&amp;"Lect. et comp.de l'écrit",IF('EDT-2niveaux'!K83="M","MATHEMATIQUES",IF('EDT-2niveaux'!K83="CLA","FRANCAIS"&amp;CHAR(10)&amp;"Culture litt. et art.",IF('EDT-2niveaux'!K83="F","FRANCAIS",IF('EDT-2niveaux'!K83="E","FRANCAIS"&amp;CHAR(10)&amp;"Ecriture",IF('EDT-2niveaux'!K83="L","FRANCAIS"&amp;CHAR(10)&amp;"Lexique",IF('EDT-2niveaux'!K83="LO","FRANCAIS"&amp;CHAR(10)&amp;"Langage oral",IF('EDT-2niveaux'!K83="CM","MATHEMATIQUES"&amp;CHAR(10)&amp;"Calcul mental",IF('EDT-2niveaux'!K83="EG","MATHEMATIQUES"&amp;CHAR(10)&amp;"Espace et Géométrie",IF('EDT-2niveaux'!K83="NC","MATHEMATIQUES"&amp;CHAR(10)&amp;"Nombres et calculs",IF('EDT-2niveaux'!K83="GM","MATHEMATIQUES"&amp;CHAR(10)&amp;"Grand. et mes.",IF('EDT-2niveaux'!K83="S","Sciences et technologie",IF('EDT-2niveaux'!K83="H","Histoire",IF('EDT-2niveaux'!K83="Geo","Géographie",IF('EDT-2niveaux'!K83="EMC","Enseig. mor. et civ.",IF('EDT-2niveaux'!K83="EPS","Educ. phys. et sportive",IF('EDT-2niveaux'!K83="EM","Educ. musicale",IF('EDT-2niveaux'!K83="AP","Arts plastiques",IF('EDT-2niveaux'!K83="HDA","Hist. des arts",IF('EDT-2niveaux'!K83="QM","Questionner le monde",IF('EDT-2niveaux'!K83="LV","Langue vivante",IF('EDT-2niveaux'!K83="APC","APC",""))))))))))))))))))))))))))</f>
        <v/>
      </c>
      <c r="AE79" s="49" t="str">
        <f t="shared" si="22"/>
        <v/>
      </c>
    </row>
    <row r="80" spans="1:31" x14ac:dyDescent="0.3">
      <c r="A80" s="4" t="e">
        <f>IF('POUR COMMENCER'!$E$14&gt;=A79,A79+'POUR COMMENCER'!$H$29,"")</f>
        <v>#VALUE!</v>
      </c>
      <c r="B80" s="101">
        <f>'EDT-2niveaux'!B84</f>
        <v>0</v>
      </c>
      <c r="C80" s="14" t="str">
        <f>IF('EDT-2niveaux'!B84="O","FRANCAIS"&amp;CHAR(10)&amp;"Orthographe",IF('EDT-2niveaux'!B84="rec","RECREATION",IF('EDT-2niveaux'!B84="p","Pause méridienne",IF('EDT-2niveaux'!B84="G","FRANCAIS"&amp;CHAR(10)&amp;"Grammaire",IF('EDT-2niveaux'!B84="LC","FRANCAIS"&amp;CHAR(10)&amp;"Lect. et comp.de l'écrit",IF('EDT-2niveaux'!B84="M","MATHEMATIQUES",IF('EDT-2niveaux'!B84="CLA","FRANCAIS"&amp;CHAR(10)&amp;"Culture litt. et art.",IF('EDT-2niveaux'!B84="F","FRANCAIS",IF('EDT-2niveaux'!B84="E","FRANCAIS"&amp;CHAR(10)&amp;"Ecriture",IF('EDT-2niveaux'!B84="L","FRANCAIS"&amp;CHAR(10)&amp;"Lexique",IF('EDT-2niveaux'!B84="LO","FRANCAIS"&amp;CHAR(10)&amp;"Langage oral",IF('EDT-2niveaux'!B84="CM","MATHEMATIQUES"&amp;CHAR(10)&amp;"Calcul mental",IF('EDT-2niveaux'!B84="EG","MATHEMATIQUES"&amp;CHAR(10)&amp;"Espace et Géométrie",IF('EDT-2niveaux'!B84="NC","MATHEMATIQUES"&amp;CHAR(10)&amp;"Nombres et calculs",IF('EDT-2niveaux'!B84="GM","MATHEMATIQUES"&amp;CHAR(10)&amp;"Grand. et mes.",IF('EDT-2niveaux'!B84="S","Sciences et technologie",IF('EDT-2niveaux'!B84="H","Histoire",IF('EDT-2niveaux'!B84="Geo","Géographie",IF('EDT-2niveaux'!B84="EMC","Enseig. mor. et civ.",IF('EDT-2niveaux'!B84="EPS","Educ. phys. et sportive",IF('EDT-2niveaux'!B84="EM","Educ. musicale",IF('EDT-2niveaux'!B84="AP","Arts plastiques",IF('EDT-2niveaux'!B84="HDA","Hist. des arts",IF('EDT-2niveaux'!B84="QM","Questionner le monde",IF('EDT-2niveaux'!B84="LV","Langue vivante",IF('EDT-2niveaux'!B84="APC","APC",""))))))))))))))))))))))))))</f>
        <v/>
      </c>
      <c r="D80" s="14" t="str">
        <f t="shared" si="13"/>
        <v/>
      </c>
      <c r="E80" s="101">
        <f>'EDT-2niveaux'!C84</f>
        <v>0</v>
      </c>
      <c r="F80" s="14" t="str">
        <f>IF('EDT-2niveaux'!C84="O","FRANCAIS"&amp;CHAR(10)&amp;"Orthographe",IF('EDT-2niveaux'!C84="rec","RECREATION",IF('EDT-2niveaux'!C84="p","Pause méridienne",IF('EDT-2niveaux'!C84="G","FRANCAIS"&amp;CHAR(10)&amp;"Grammaire",IF('EDT-2niveaux'!C84="LC","FRANCAIS"&amp;CHAR(10)&amp;"Lect. et comp.de l'écrit",IF('EDT-2niveaux'!C84="M","MATHEMATIQUES",IF('EDT-2niveaux'!C84="CLA","FRANCAIS"&amp;CHAR(10)&amp;"Culture littéraire et artistiqueCulture litt. et art.",IF('EDT-2niveaux'!C84="F","FRANCAIS",IF('EDT-2niveaux'!C84="E","FRANCAIS"&amp;CHAR(10)&amp;"Ecriture",IF('EDT-2niveaux'!C84="L","FRANCAIS"&amp;CHAR(10)&amp;"Lexique",IF('EDT-2niveaux'!C84="LO","FRANCAIS"&amp;CHAR(10)&amp;"Langage oral",IF('EDT-2niveaux'!C84="CM","MATHEMATIQUES"&amp;CHAR(10)&amp;"Calcul mental",IF('EDT-2niveaux'!C84="EG","MATHEMATIQUES"&amp;CHAR(10)&amp;"Espace et Géométrie",IF('EDT-2niveaux'!C84="NC","MATHEMATIQUES"&amp;CHAR(10)&amp;"Nombres et calculs",IF('EDT-2niveaux'!C84="GM","MATHEMATIQUES"&amp;CHAR(10)&amp;"Grand. et mes.",IF('EDT-2niveaux'!C84="S","Sciences et technologie",IF('EDT-2niveaux'!C84="H","Histoire",IF('EDT-2niveaux'!C84="Geo","Géographie",IF('EDT-2niveaux'!C84="EMC","Enseig. mor. et civ.",IF('EDT-2niveaux'!C84="EPS","Educ. phys. et sportive",IF('EDT-2niveaux'!C84="EM","Educ. musicale",IF('EDT-2niveaux'!C84="AP","Arts plastiques",IF('EDT-2niveaux'!C84="HDA","Hist. des arts",IF('EDT-2niveaux'!C84="QM","Questionner le monde",IF('EDT-2niveaux'!C84="LV","Langue vivante",IF('EDT-2niveaux'!C84="APC","APC",""))))))))))))))))))))))))))</f>
        <v/>
      </c>
      <c r="G80" s="14" t="str">
        <f t="shared" si="14"/>
        <v/>
      </c>
      <c r="H80" s="101">
        <f>'EDT-2niveaux'!D84</f>
        <v>0</v>
      </c>
      <c r="I80" s="14" t="str">
        <f>IF('EDT-2niveaux'!D84="O","FRANCAIS"&amp;CHAR(10)&amp;"Orthographe",IF('EDT-2niveaux'!D84="rec","RECREATION",IF('EDT-2niveaux'!D84="p","Pause méridienne",IF('EDT-2niveaux'!D84="G","FRANCAIS"&amp;CHAR(10)&amp;"Grammaire",IF('EDT-2niveaux'!D84="LC","FRANCAIS"&amp;CHAR(10)&amp;"Lect. et comp.de l'écrit",IF('EDT-2niveaux'!D84="M","MATHEMATIQUES",IF('EDT-2niveaux'!D84="CLA","FRANCAIS"&amp;CHAR(10)&amp;"Culture litt. et art.",IF('EDT-2niveaux'!D84="F","FRANCAIS",IF('EDT-2niveaux'!D84="E","FRANCAIS"&amp;CHAR(10)&amp;"Ecriture",IF('EDT-2niveaux'!D84="L","FRANCAIS"&amp;CHAR(10)&amp;"Lexique",IF('EDT-2niveaux'!D84="LO","FRANCAIS"&amp;CHAR(10)&amp;"Langage oral",IF('EDT-2niveaux'!D84="CM","MATHEMATIQUES"&amp;CHAR(10)&amp;"Calcul mental",IF('EDT-2niveaux'!D84="EG","MATHEMATIQUES"&amp;CHAR(10)&amp;"Espace et Géométrie",IF('EDT-2niveaux'!D84="NC","MATHEMATIQUES"&amp;CHAR(10)&amp;"Nombres et calculs",IF('EDT-2niveaux'!D84="GM","MATHEMATIQUES"&amp;CHAR(10)&amp;"Grand. et mes.",IF('EDT-2niveaux'!D84="S","Sciences et technologie",IF('EDT-2niveaux'!D84="H","Histoire",IF('EDT-2niveaux'!D84="Geo","Géographie",IF('EDT-2niveaux'!D84="EMC","Enseig. mor. et civ.",IF('EDT-2niveaux'!D84="EPS","Educ. phys. et sportive",IF('EDT-2niveaux'!D84="EM","Educ. musicale",IF('EDT-2niveaux'!D84="AP","Arts plastiques",IF('EDT-2niveaux'!D84="HDA","Hist. des arts",IF('EDT-2niveaux'!D84="QM","Questionner le monde",IF('EDT-2niveaux'!D84="LV","Langue vivante",IF('EDT-2niveaux'!D84="APC","APC",""))))))))))))))))))))))))))</f>
        <v/>
      </c>
      <c r="J80" s="14" t="str">
        <f t="shared" si="15"/>
        <v/>
      </c>
      <c r="K80" s="101">
        <f>'EDT-2niveaux'!E84</f>
        <v>0</v>
      </c>
      <c r="L80" s="14" t="str">
        <f>IF('EDT-2niveaux'!E84="O","FRANCAIS"&amp;CHAR(10)&amp;"Orthographe",IF('EDT-2niveaux'!E84="rec","RECREATION",IF('EDT-2niveaux'!E84="p","Pause méridienne",IF('EDT-2niveaux'!E84="G","FRANCAIS"&amp;CHAR(10)&amp;"Grammaire",IF('EDT-2niveaux'!E84="LC","FRANCAIS"&amp;CHAR(10)&amp;"Lect. et comp.de l'écrit",IF('EDT-2niveaux'!E84="M","MATHEMATIQUES",IF('EDT-2niveaux'!E84="CLA","FRANCAIS"&amp;CHAR(10)&amp;"Culture litt. et art.",IF('EDT-2niveaux'!E84="F","FRANCAIS",IF('EDT-2niveaux'!E84="E","FRANCAIS"&amp;CHAR(10)&amp;"Ecriture",IF('EDT-2niveaux'!E84="L","FRANCAIS"&amp;CHAR(10)&amp;"Lexique",IF('EDT-2niveaux'!E84="LO","FRANCAIS"&amp;CHAR(10)&amp;"Langage oral",IF('EDT-2niveaux'!E84="CM","MATHEMATIQUES"&amp;CHAR(10)&amp;"Calcul mental",IF('EDT-2niveaux'!E84="EG","MATHEMATIQUES"&amp;CHAR(10)&amp;"Espace et Géométrie",IF('EDT-2niveaux'!E84="NC","MATHEMATIQUES"&amp;CHAR(10)&amp;"Nombres et calculs",IF('EDT-2niveaux'!E84="GM","MATHEMATIQUES"&amp;CHAR(10)&amp;"Grand. et mes.",IF('EDT-2niveaux'!E84="S","Sciences et technologie",IF('EDT-2niveaux'!E84="H","Histoire",IF('EDT-2niveaux'!E84="Geo","Géographie",IF('EDT-2niveaux'!E84="EMC","Enseig. mor. et civ.",IF('EDT-2niveaux'!E84="EPS","Educ. phys. et sportive",IF('EDT-2niveaux'!E84="EM","Educ. musicale",IF('EDT-2niveaux'!E84="AP","Arts plastiques",IF('EDT-2niveaux'!E84="HDA","Hist. des arts",IF('EDT-2niveaux'!E84="QM","Questionner le monde",IF('EDT-2niveaux'!E84="LV","Langue vivante",IF('EDT-2niveaux'!E84="APC","APC",""))))))))))))))))))))))))))</f>
        <v/>
      </c>
      <c r="M80" s="14" t="str">
        <f t="shared" si="16"/>
        <v/>
      </c>
      <c r="N80" s="101">
        <f>'EDT-2niveaux'!F84</f>
        <v>0</v>
      </c>
      <c r="O80" s="14" t="str">
        <f>IF('EDT-2niveaux'!F84="O","FRANCAIS"&amp;CHAR(10)&amp;"Orthographe",IF('EDT-2niveaux'!F84="rec","RECREATION",IF('EDT-2niveaux'!F84="p","Pause méridienne",IF('EDT-2niveaux'!F84="G","FRANCAIS"&amp;CHAR(10)&amp;"Grammaire",IF('EDT-2niveaux'!F84="LC","FRANCAIS"&amp;CHAR(10)&amp;"Lect. et comp.de l'écrit",IF('EDT-2niveaux'!F84="M","MATHEMATIQUES",IF('EDT-2niveaux'!F84="CLA","FRANCAIS"&amp;CHAR(10)&amp;"Culture litt. et art.",IF('EDT-2niveaux'!F84="F","FRANCAIS",IF('EDT-2niveaux'!F84="E","FRANCAIS"&amp;CHAR(10)&amp;"Ecriture",IF('EDT-2niveaux'!F84="L","FRANCAIS"&amp;CHAR(10)&amp;"Lexique",IF('EDT-2niveaux'!F84="LO","FRANCAIS"&amp;CHAR(10)&amp;"Langage oral",IF('EDT-2niveaux'!F84="CM","MATHEMATIQUES"&amp;CHAR(10)&amp;"Calcul mental",IF('EDT-2niveaux'!F84="EG","MATHEMATIQUES"&amp;CHAR(10)&amp;"Espace et Géométrie",IF('EDT-2niveaux'!F84="NC","MATHEMATIQUES"&amp;CHAR(10)&amp;"Nombres et calculs",IF('EDT-2niveaux'!F84="GM","MATHEMATIQUES"&amp;CHAR(10)&amp;"Grand. et mes.",IF('EDT-2niveaux'!F84="S","Sciences et technologie",IF('EDT-2niveaux'!F84="H","Histoire",IF('EDT-2niveaux'!F84="Geo","Géographie",IF('EDT-2niveaux'!F84="EMC","Enseig. mor. et civ.",IF('EDT-2niveaux'!F84="EPS","Educ. phys. et sportive",IF('EDT-2niveaux'!F84="EM","Educ. musicale",IF('EDT-2niveaux'!F84="AP","Arts plastiques",IF('EDT-2niveaux'!F84="HDA","Hist. des arts",IF('EDT-2niveaux'!F84="QM","Questionner le monde",IF('EDT-2niveaux'!F84="LV","Langue vivante",IF('EDT-2niveaux'!F84="APC","APC",""))))))))))))))))))))))))))</f>
        <v/>
      </c>
      <c r="P80" s="14" t="str">
        <f t="shared" si="17"/>
        <v/>
      </c>
      <c r="Q80" s="101">
        <f>'EDT-2niveaux'!G84</f>
        <v>0</v>
      </c>
      <c r="R80" s="14" t="str">
        <f>IF('EDT-2niveaux'!G84="O","FRANCAIS"&amp;CHAR(10)&amp;"Orthographe",IF('EDT-2niveaux'!G84="rec","RECREATION",IF('EDT-2niveaux'!G84="p","Pause méridienne",IF('EDT-2niveaux'!G84="G","FRANCAIS"&amp;CHAR(10)&amp;"Grammaire",IF('EDT-2niveaux'!G84="LC","FRANCAIS"&amp;CHAR(10)&amp;"Lect. et comp.de l'écrit",IF('EDT-2niveaux'!G84="M","MATHEMATIQUES",IF('EDT-2niveaux'!G84="CLA","FRANCAIS"&amp;CHAR(10)&amp;"Culture litt. et art.",IF('EDT-2niveaux'!G84="F","FRANCAIS",IF('EDT-2niveaux'!G84="E","FRANCAIS"&amp;CHAR(10)&amp;"Ecriture",IF('EDT-2niveaux'!G84="L","FRANCAIS"&amp;CHAR(10)&amp;"Lexique",IF('EDT-2niveaux'!G84="LO","FRANCAIS"&amp;CHAR(10)&amp;"Langage oral",IF('EDT-2niveaux'!G84="CM","MATHEMATIQUES"&amp;CHAR(10)&amp;"Calcul mental",IF('EDT-2niveaux'!G84="EG","MATHEMATIQUES"&amp;CHAR(10)&amp;"Espace et Géométrie",IF('EDT-2niveaux'!G84="NC","MATHEMATIQUES"&amp;CHAR(10)&amp;"Nombres et calculs",IF('EDT-2niveaux'!G84="GM","MATHEMATIQUES"&amp;CHAR(10)&amp;"Grand. et mes.",IF('EDT-2niveaux'!G84="S","Sciences et technologie",IF('EDT-2niveaux'!G84="H","Histoire",IF('EDT-2niveaux'!G84="Geo","Géographie",IF('EDT-2niveaux'!G84="EMC","Enseig. mor. et civ.",IF('EDT-2niveaux'!G84="EPS","Educ. phys. et sportive",IF('EDT-2niveaux'!G84="EM","Educ. musicale",IF('EDT-2niveaux'!G84="AP","Arts plastiques",IF('EDT-2niveaux'!G84="HDA","Hist. des arts",IF('EDT-2niveaux'!G84="QM","Questionner le monde",IF('EDT-2niveaux'!G84="LV","Langue vivante",IF('EDT-2niveaux'!G84="APC","APC",""))))))))))))))))))))))))))</f>
        <v/>
      </c>
      <c r="S80" s="148" t="str">
        <f t="shared" si="18"/>
        <v/>
      </c>
      <c r="T80" s="101">
        <f>'EDT-2niveaux'!H84</f>
        <v>0</v>
      </c>
      <c r="U80" s="14" t="str">
        <f>IF('EDT-2niveaux'!H84="O","FRANCAIS"&amp;CHAR(10)&amp;"Orthographe",IF('EDT-2niveaux'!H84="rec","RECREATION",IF('EDT-2niveaux'!H84="p","Pause méridienne",IF('EDT-2niveaux'!H84="G","FRANCAIS"&amp;CHAR(10)&amp;"Grammaire",IF('EDT-2niveaux'!H84="LC","FRANCAIS"&amp;CHAR(10)&amp;"Lect. et comp.de l'écrit",IF('EDT-2niveaux'!H84="M","MATHEMATIQUES",IF('EDT-2niveaux'!H84="CLA","FRANCAIS"&amp;CHAR(10)&amp;"Culture litt. et art.",IF('EDT-2niveaux'!H84="F","FRANCAIS",IF('EDT-2niveaux'!H84="E","FRANCAIS"&amp;CHAR(10)&amp;"Ecriture",IF('EDT-2niveaux'!H84="L","FRANCAIS"&amp;CHAR(10)&amp;"Lexique",IF('EDT-2niveaux'!H84="LO","FRANCAIS"&amp;CHAR(10)&amp;"Langage oral",IF('EDT-2niveaux'!H84="CM","MATHEMATIQUES"&amp;CHAR(10)&amp;"Calcul mental",IF('EDT-2niveaux'!H84="EG","MATHEMATIQUES"&amp;CHAR(10)&amp;"Espace et Géométrie",IF('EDT-2niveaux'!H84="NC","MATHEMATIQUES"&amp;CHAR(10)&amp;"Nombres et calculs",IF('EDT-2niveaux'!H84="GM","MATHEMATIQUES"&amp;CHAR(10)&amp;"Grand. et mes.",IF('EDT-2niveaux'!H84="S","Sciences et technologie",IF('EDT-2niveaux'!H84="H","Histoire",IF('EDT-2niveaux'!H84="Geo","Géographie",IF('EDT-2niveaux'!H84="EMC","Enseig. mor. et civ.",IF('EDT-2niveaux'!H84="EPS","Educ. phys. et sportive",IF('EDT-2niveaux'!H84="EM","Educ. musicale",IF('EDT-2niveaux'!H84="AP","Arts plastiques",IF('EDT-2niveaux'!H84="HDA","Hist. des arts",IF('EDT-2niveaux'!H84="QM","Questionner le monde",IF('EDT-2niveaux'!H84="LV","Langue vivante",IF('EDT-2niveaux'!H84="APC","APC",""))))))))))))))))))))))))))</f>
        <v/>
      </c>
      <c r="V80" s="14" t="str">
        <f t="shared" si="19"/>
        <v/>
      </c>
      <c r="W80" s="101">
        <f>'EDT-2niveaux'!I84</f>
        <v>0</v>
      </c>
      <c r="X80" s="14" t="str">
        <f>IF('EDT-2niveaux'!I84="O","FRANCAIS"&amp;CHAR(10)&amp;"Orthographe",IF('EDT-2niveaux'!I84="rec","RECREATION",IF('EDT-2niveaux'!I84="p","Pause méridienne",IF('EDT-2niveaux'!I84="G","FRANCAIS"&amp;CHAR(10)&amp;"Grammaire",IF('EDT-2niveaux'!I84="LC","FRANCAIS"&amp;CHAR(10)&amp;"Lect. et comp.de l'écrit",IF('EDT-2niveaux'!I84="M","MATHEMATIQUES",IF('EDT-2niveaux'!I84="CLA","FRANCAIS"&amp;CHAR(10)&amp;"Culture litt. et art.",IF('EDT-2niveaux'!I84="F","FRANCAIS",IF('EDT-2niveaux'!I84="E","FRANCAIS"&amp;CHAR(10)&amp;"Ecriture",IF('EDT-2niveaux'!I84="L","FRANCAIS"&amp;CHAR(10)&amp;"Lexique",IF('EDT-2niveaux'!I84="LO","FRANCAIS"&amp;CHAR(10)&amp;"Langage oral",IF('EDT-2niveaux'!I84="CM","MATHEMATIQUES"&amp;CHAR(10)&amp;"Calcul mental",IF('EDT-2niveaux'!I84="EG","MATHEMATIQUES"&amp;CHAR(10)&amp;"Espace et Géométrie",IF('EDT-2niveaux'!I84="NC","MATHEMATIQUES"&amp;CHAR(10)&amp;"Nombres et calculs",IF('EDT-2niveaux'!I84="GM","MATHEMATIQUES"&amp;CHAR(10)&amp;"Grand. et mes.",IF('EDT-2niveaux'!I84="S","Sciences et technologie",IF('EDT-2niveaux'!I84="H","Histoire",IF('EDT-2niveaux'!I84="Geo","Géographie",IF('EDT-2niveaux'!I84="EMC","Enseig. mor. et civ.",IF('EDT-2niveaux'!I84="EPS","Educ. phys. et sportive",IF('EDT-2niveaux'!I84="EM","Educ. musicale",IF('EDT-2niveaux'!I84="AP","Arts plastiques",IF('EDT-2niveaux'!I84="HDA","Hist. des arts",IF('EDT-2niveaux'!I84="QM","Questionner le monde",IF('EDT-2niveaux'!I84="LV","Langue vivante",IF('EDT-2niveaux'!I84="APC","APC",""))))))))))))))))))))))))))</f>
        <v/>
      </c>
      <c r="Y80" s="14" t="str">
        <f t="shared" si="20"/>
        <v/>
      </c>
      <c r="Z80" s="101">
        <f>'EDT-2niveaux'!J84</f>
        <v>0</v>
      </c>
      <c r="AA80" s="14" t="str">
        <f>IF('EDT-2niveaux'!J84="O","FRANCAIS"&amp;CHAR(10)&amp;"Orthographe",IF('EDT-2niveaux'!J84="rec","RECREATION",IF('EDT-2niveaux'!J84="p","Pause méridienne",IF('EDT-2niveaux'!J84="G","FRANCAIS"&amp;CHAR(10)&amp;"Grammaire",IF('EDT-2niveaux'!J84="LC","FRANCAIS"&amp;CHAR(10)&amp;"Lect. et comp.de l'écrit",IF('EDT-2niveaux'!J84="M","MATHEMATIQUES",IF('EDT-2niveaux'!J84="CLA","FRANCAIS"&amp;CHAR(10)&amp;"Culture littéraire et artistiqueCulture litt. et art.",IF('EDT-2niveaux'!J84="F","FRANCAIS",IF('EDT-2niveaux'!J84="E","FRANCAIS"&amp;CHAR(10)&amp;"Ecriture",IF('EDT-2niveaux'!J84="L","FRANCAIS"&amp;CHAR(10)&amp;"Lexique",IF('EDT-2niveaux'!J84="LO","FRANCAIS"&amp;CHAR(10)&amp;"Langage oral",IF('EDT-2niveaux'!J84="CM","MATHEMATIQUES"&amp;CHAR(10)&amp;"Calcul mental",IF('EDT-2niveaux'!J84="EG","MATHEMATIQUES"&amp;CHAR(10)&amp;"Espace et Géométrie",IF('EDT-2niveaux'!J84="NC","MATHEMATIQUES"&amp;CHAR(10)&amp;"Nombres et calculs",IF('EDT-2niveaux'!J84="GM","MATHEMATIQUES"&amp;CHAR(10)&amp;"Grand. et mes.",IF('EDT-2niveaux'!J84="S","Sciences et technologie",IF('EDT-2niveaux'!J84="H","Histoire",IF('EDT-2niveaux'!J84="Geo","Géographie",IF('EDT-2niveaux'!J84="EMC","Enseig. mor. et civ.",IF('EDT-2niveaux'!J84="EPS","Educ. phys. et sportive",IF('EDT-2niveaux'!J84="EM","Educ. musicale",IF('EDT-2niveaux'!J84="AP","Arts plastiques",IF('EDT-2niveaux'!J84="HDA","Hist. des arts",IF('EDT-2niveaux'!J84="QM","Questionner le monde",IF('EDT-2niveaux'!J84="LV","Langue vivante",IF('EDT-2niveaux'!J84="APC","APC",""))))))))))))))))))))))))))</f>
        <v/>
      </c>
      <c r="AB80" s="49" t="str">
        <f t="shared" si="21"/>
        <v/>
      </c>
      <c r="AC80" s="101">
        <f>'EDT-2niveaux'!K84</f>
        <v>0</v>
      </c>
      <c r="AD80" s="14" t="str">
        <f>IF('EDT-2niveaux'!K84="O","FRANCAIS"&amp;CHAR(10)&amp;"Orthographe",IF('EDT-2niveaux'!K84="rec","RECREATION",IF('EDT-2niveaux'!K84="p","Pause méridienne",IF('EDT-2niveaux'!K84="G","FRANCAIS"&amp;CHAR(10)&amp;"Grammaire",IF('EDT-2niveaux'!K84="LC","FRANCAIS"&amp;CHAR(10)&amp;"Lect. et comp.de l'écrit",IF('EDT-2niveaux'!K84="M","MATHEMATIQUES",IF('EDT-2niveaux'!K84="CLA","FRANCAIS"&amp;CHAR(10)&amp;"Culture litt. et art.",IF('EDT-2niveaux'!K84="F","FRANCAIS",IF('EDT-2niveaux'!K84="E","FRANCAIS"&amp;CHAR(10)&amp;"Ecriture",IF('EDT-2niveaux'!K84="L","FRANCAIS"&amp;CHAR(10)&amp;"Lexique",IF('EDT-2niveaux'!K84="LO","FRANCAIS"&amp;CHAR(10)&amp;"Langage oral",IF('EDT-2niveaux'!K84="CM","MATHEMATIQUES"&amp;CHAR(10)&amp;"Calcul mental",IF('EDT-2niveaux'!K84="EG","MATHEMATIQUES"&amp;CHAR(10)&amp;"Espace et Géométrie",IF('EDT-2niveaux'!K84="NC","MATHEMATIQUES"&amp;CHAR(10)&amp;"Nombres et calculs",IF('EDT-2niveaux'!K84="GM","MATHEMATIQUES"&amp;CHAR(10)&amp;"Grand. et mes.",IF('EDT-2niveaux'!K84="S","Sciences et technologie",IF('EDT-2niveaux'!K84="H","Histoire",IF('EDT-2niveaux'!K84="Geo","Géographie",IF('EDT-2niveaux'!K84="EMC","Enseig. mor. et civ.",IF('EDT-2niveaux'!K84="EPS","Educ. phys. et sportive",IF('EDT-2niveaux'!K84="EM","Educ. musicale",IF('EDT-2niveaux'!K84="AP","Arts plastiques",IF('EDT-2niveaux'!K84="HDA","Hist. des arts",IF('EDT-2niveaux'!K84="QM","Questionner le monde",IF('EDT-2niveaux'!K84="LV","Langue vivante",IF('EDT-2niveaux'!K84="APC","APC",""))))))))))))))))))))))))))</f>
        <v/>
      </c>
      <c r="AE80" s="49" t="str">
        <f t="shared" si="22"/>
        <v/>
      </c>
    </row>
    <row r="81" spans="1:31" x14ac:dyDescent="0.3">
      <c r="A81" s="4" t="e">
        <f>IF('POUR COMMENCER'!$E$14&gt;=A80,A80+'POUR COMMENCER'!$H$29,"")</f>
        <v>#VALUE!</v>
      </c>
      <c r="B81" s="101">
        <f>'EDT-2niveaux'!B85</f>
        <v>0</v>
      </c>
      <c r="C81" s="14" t="str">
        <f>IF('EDT-2niveaux'!B85="O","FRANCAIS"&amp;CHAR(10)&amp;"Orthographe",IF('EDT-2niveaux'!B85="rec","RECREATION",IF('EDT-2niveaux'!B85="p","Pause méridienne",IF('EDT-2niveaux'!B85="G","FRANCAIS"&amp;CHAR(10)&amp;"Grammaire",IF('EDT-2niveaux'!B85="LC","FRANCAIS"&amp;CHAR(10)&amp;"Lect. et comp.de l'écrit",IF('EDT-2niveaux'!B85="M","MATHEMATIQUES",IF('EDT-2niveaux'!B85="CLA","FRANCAIS"&amp;CHAR(10)&amp;"Culture litt. et art.",IF('EDT-2niveaux'!B85="F","FRANCAIS",IF('EDT-2niveaux'!B85="E","FRANCAIS"&amp;CHAR(10)&amp;"Ecriture",IF('EDT-2niveaux'!B85="L","FRANCAIS"&amp;CHAR(10)&amp;"Lexique",IF('EDT-2niveaux'!B85="LO","FRANCAIS"&amp;CHAR(10)&amp;"Langage oral",IF('EDT-2niveaux'!B85="CM","MATHEMATIQUES"&amp;CHAR(10)&amp;"Calcul mental",IF('EDT-2niveaux'!B85="EG","MATHEMATIQUES"&amp;CHAR(10)&amp;"Espace et Géométrie",IF('EDT-2niveaux'!B85="NC","MATHEMATIQUES"&amp;CHAR(10)&amp;"Nombres et calculs",IF('EDT-2niveaux'!B85="GM","MATHEMATIQUES"&amp;CHAR(10)&amp;"Grand. et mes.",IF('EDT-2niveaux'!B85="S","Sciences et technologie",IF('EDT-2niveaux'!B85="H","Histoire",IF('EDT-2niveaux'!B85="Geo","Géographie",IF('EDT-2niveaux'!B85="EMC","Enseig. mor. et civ.",IF('EDT-2niveaux'!B85="EPS","Educ. phys. et sportive",IF('EDT-2niveaux'!B85="EM","Educ. musicale",IF('EDT-2niveaux'!B85="AP","Arts plastiques",IF('EDT-2niveaux'!B85="HDA","Hist. des arts",IF('EDT-2niveaux'!B85="QM","Questionner le monde",IF('EDT-2niveaux'!B85="LV","Langue vivante",IF('EDT-2niveaux'!B85="APC","APC",""))))))))))))))))))))))))))</f>
        <v/>
      </c>
      <c r="D81" s="14" t="str">
        <f t="shared" si="13"/>
        <v/>
      </c>
      <c r="E81" s="101">
        <f>'EDT-2niveaux'!C85</f>
        <v>0</v>
      </c>
      <c r="F81" s="14" t="str">
        <f>IF('EDT-2niveaux'!C85="O","FRANCAIS"&amp;CHAR(10)&amp;"Orthographe",IF('EDT-2niveaux'!C85="rec","RECREATION",IF('EDT-2niveaux'!C85="p","Pause méridienne",IF('EDT-2niveaux'!C85="G","FRANCAIS"&amp;CHAR(10)&amp;"Grammaire",IF('EDT-2niveaux'!C85="LC","FRANCAIS"&amp;CHAR(10)&amp;"Lect. et comp.de l'écrit",IF('EDT-2niveaux'!C85="M","MATHEMATIQUES",IF('EDT-2niveaux'!C85="CLA","FRANCAIS"&amp;CHAR(10)&amp;"Culture littéraire et artistiqueCulture litt. et art.",IF('EDT-2niveaux'!C85="F","FRANCAIS",IF('EDT-2niveaux'!C85="E","FRANCAIS"&amp;CHAR(10)&amp;"Ecriture",IF('EDT-2niveaux'!C85="L","FRANCAIS"&amp;CHAR(10)&amp;"Lexique",IF('EDT-2niveaux'!C85="LO","FRANCAIS"&amp;CHAR(10)&amp;"Langage oral",IF('EDT-2niveaux'!C85="CM","MATHEMATIQUES"&amp;CHAR(10)&amp;"Calcul mental",IF('EDT-2niveaux'!C85="EG","MATHEMATIQUES"&amp;CHAR(10)&amp;"Espace et Géométrie",IF('EDT-2niveaux'!C85="NC","MATHEMATIQUES"&amp;CHAR(10)&amp;"Nombres et calculs",IF('EDT-2niveaux'!C85="GM","MATHEMATIQUES"&amp;CHAR(10)&amp;"Grand. et mes.",IF('EDT-2niveaux'!C85="S","Sciences et technologie",IF('EDT-2niveaux'!C85="H","Histoire",IF('EDT-2niveaux'!C85="Geo","Géographie",IF('EDT-2niveaux'!C85="EMC","Enseig. mor. et civ.",IF('EDT-2niveaux'!C85="EPS","Educ. phys. et sportive",IF('EDT-2niveaux'!C85="EM","Educ. musicale",IF('EDT-2niveaux'!C85="AP","Arts plastiques",IF('EDT-2niveaux'!C85="HDA","Hist. des arts",IF('EDT-2niveaux'!C85="QM","Questionner le monde",IF('EDT-2niveaux'!C85="LV","Langue vivante",IF('EDT-2niveaux'!C85="APC","APC",""))))))))))))))))))))))))))</f>
        <v/>
      </c>
      <c r="G81" s="14" t="str">
        <f t="shared" si="14"/>
        <v/>
      </c>
      <c r="H81" s="101">
        <f>'EDT-2niveaux'!D85</f>
        <v>0</v>
      </c>
      <c r="I81" s="14" t="str">
        <f>IF('EDT-2niveaux'!D85="O","FRANCAIS"&amp;CHAR(10)&amp;"Orthographe",IF('EDT-2niveaux'!D85="rec","RECREATION",IF('EDT-2niveaux'!D85="p","Pause méridienne",IF('EDT-2niveaux'!D85="G","FRANCAIS"&amp;CHAR(10)&amp;"Grammaire",IF('EDT-2niveaux'!D85="LC","FRANCAIS"&amp;CHAR(10)&amp;"Lect. et comp.de l'écrit",IF('EDT-2niveaux'!D85="M","MATHEMATIQUES",IF('EDT-2niveaux'!D85="CLA","FRANCAIS"&amp;CHAR(10)&amp;"Culture litt. et art.",IF('EDT-2niveaux'!D85="F","FRANCAIS",IF('EDT-2niveaux'!D85="E","FRANCAIS"&amp;CHAR(10)&amp;"Ecriture",IF('EDT-2niveaux'!D85="L","FRANCAIS"&amp;CHAR(10)&amp;"Lexique",IF('EDT-2niveaux'!D85="LO","FRANCAIS"&amp;CHAR(10)&amp;"Langage oral",IF('EDT-2niveaux'!D85="CM","MATHEMATIQUES"&amp;CHAR(10)&amp;"Calcul mental",IF('EDT-2niveaux'!D85="EG","MATHEMATIQUES"&amp;CHAR(10)&amp;"Espace et Géométrie",IF('EDT-2niveaux'!D85="NC","MATHEMATIQUES"&amp;CHAR(10)&amp;"Nombres et calculs",IF('EDT-2niveaux'!D85="GM","MATHEMATIQUES"&amp;CHAR(10)&amp;"Grand. et mes.",IF('EDT-2niveaux'!D85="S","Sciences et technologie",IF('EDT-2niveaux'!D85="H","Histoire",IF('EDT-2niveaux'!D85="Geo","Géographie",IF('EDT-2niveaux'!D85="EMC","Enseig. mor. et civ.",IF('EDT-2niveaux'!D85="EPS","Educ. phys. et sportive",IF('EDT-2niveaux'!D85="EM","Educ. musicale",IF('EDT-2niveaux'!D85="AP","Arts plastiques",IF('EDT-2niveaux'!D85="HDA","Hist. des arts",IF('EDT-2niveaux'!D85="QM","Questionner le monde",IF('EDT-2niveaux'!D85="LV","Langue vivante",IF('EDT-2niveaux'!D85="APC","APC",""))))))))))))))))))))))))))</f>
        <v/>
      </c>
      <c r="J81" s="14" t="str">
        <f t="shared" si="15"/>
        <v/>
      </c>
      <c r="K81" s="101">
        <f>'EDT-2niveaux'!E85</f>
        <v>0</v>
      </c>
      <c r="L81" s="14" t="str">
        <f>IF('EDT-2niveaux'!E85="O","FRANCAIS"&amp;CHAR(10)&amp;"Orthographe",IF('EDT-2niveaux'!E85="rec","RECREATION",IF('EDT-2niveaux'!E85="p","Pause méridienne",IF('EDT-2niveaux'!E85="G","FRANCAIS"&amp;CHAR(10)&amp;"Grammaire",IF('EDT-2niveaux'!E85="LC","FRANCAIS"&amp;CHAR(10)&amp;"Lect. et comp.de l'écrit",IF('EDT-2niveaux'!E85="M","MATHEMATIQUES",IF('EDT-2niveaux'!E85="CLA","FRANCAIS"&amp;CHAR(10)&amp;"Culture litt. et art.",IF('EDT-2niveaux'!E85="F","FRANCAIS",IF('EDT-2niveaux'!E85="E","FRANCAIS"&amp;CHAR(10)&amp;"Ecriture",IF('EDT-2niveaux'!E85="L","FRANCAIS"&amp;CHAR(10)&amp;"Lexique",IF('EDT-2niveaux'!E85="LO","FRANCAIS"&amp;CHAR(10)&amp;"Langage oral",IF('EDT-2niveaux'!E85="CM","MATHEMATIQUES"&amp;CHAR(10)&amp;"Calcul mental",IF('EDT-2niveaux'!E85="EG","MATHEMATIQUES"&amp;CHAR(10)&amp;"Espace et Géométrie",IF('EDT-2niveaux'!E85="NC","MATHEMATIQUES"&amp;CHAR(10)&amp;"Nombres et calculs",IF('EDT-2niveaux'!E85="GM","MATHEMATIQUES"&amp;CHAR(10)&amp;"Grand. et mes.",IF('EDT-2niveaux'!E85="S","Sciences et technologie",IF('EDT-2niveaux'!E85="H","Histoire",IF('EDT-2niveaux'!E85="Geo","Géographie",IF('EDT-2niveaux'!E85="EMC","Enseig. mor. et civ.",IF('EDT-2niveaux'!E85="EPS","Educ. phys. et sportive",IF('EDT-2niveaux'!E85="EM","Educ. musicale",IF('EDT-2niveaux'!E85="AP","Arts plastiques",IF('EDT-2niveaux'!E85="HDA","Hist. des arts",IF('EDT-2niveaux'!E85="QM","Questionner le monde",IF('EDT-2niveaux'!E85="LV","Langue vivante",IF('EDT-2niveaux'!E85="APC","APC",""))))))))))))))))))))))))))</f>
        <v/>
      </c>
      <c r="M81" s="14" t="str">
        <f t="shared" si="16"/>
        <v/>
      </c>
      <c r="N81" s="101">
        <f>'EDT-2niveaux'!F85</f>
        <v>0</v>
      </c>
      <c r="O81" s="14" t="str">
        <f>IF('EDT-2niveaux'!F85="O","FRANCAIS"&amp;CHAR(10)&amp;"Orthographe",IF('EDT-2niveaux'!F85="rec","RECREATION",IF('EDT-2niveaux'!F85="p","Pause méridienne",IF('EDT-2niveaux'!F85="G","FRANCAIS"&amp;CHAR(10)&amp;"Grammaire",IF('EDT-2niveaux'!F85="LC","FRANCAIS"&amp;CHAR(10)&amp;"Lect. et comp.de l'écrit",IF('EDT-2niveaux'!F85="M","MATHEMATIQUES",IF('EDT-2niveaux'!F85="CLA","FRANCAIS"&amp;CHAR(10)&amp;"Culture litt. et art.",IF('EDT-2niveaux'!F85="F","FRANCAIS",IF('EDT-2niveaux'!F85="E","FRANCAIS"&amp;CHAR(10)&amp;"Ecriture",IF('EDT-2niveaux'!F85="L","FRANCAIS"&amp;CHAR(10)&amp;"Lexique",IF('EDT-2niveaux'!F85="LO","FRANCAIS"&amp;CHAR(10)&amp;"Langage oral",IF('EDT-2niveaux'!F85="CM","MATHEMATIQUES"&amp;CHAR(10)&amp;"Calcul mental",IF('EDT-2niveaux'!F85="EG","MATHEMATIQUES"&amp;CHAR(10)&amp;"Espace et Géométrie",IF('EDT-2niveaux'!F85="NC","MATHEMATIQUES"&amp;CHAR(10)&amp;"Nombres et calculs",IF('EDT-2niveaux'!F85="GM","MATHEMATIQUES"&amp;CHAR(10)&amp;"Grand. et mes.",IF('EDT-2niveaux'!F85="S","Sciences et technologie",IF('EDT-2niveaux'!F85="H","Histoire",IF('EDT-2niveaux'!F85="Geo","Géographie",IF('EDT-2niveaux'!F85="EMC","Enseig. mor. et civ.",IF('EDT-2niveaux'!F85="EPS","Educ. phys. et sportive",IF('EDT-2niveaux'!F85="EM","Educ. musicale",IF('EDT-2niveaux'!F85="AP","Arts plastiques",IF('EDT-2niveaux'!F85="HDA","Hist. des arts",IF('EDT-2niveaux'!F85="QM","Questionner le monde",IF('EDT-2niveaux'!F85="LV","Langue vivante",IF('EDT-2niveaux'!F85="APC","APC",""))))))))))))))))))))))))))</f>
        <v/>
      </c>
      <c r="P81" s="14" t="str">
        <f t="shared" si="17"/>
        <v/>
      </c>
      <c r="Q81" s="101">
        <f>'EDT-2niveaux'!G85</f>
        <v>0</v>
      </c>
      <c r="R81" s="14" t="str">
        <f>IF('EDT-2niveaux'!G85="O","FRANCAIS"&amp;CHAR(10)&amp;"Orthographe",IF('EDT-2niveaux'!G85="rec","RECREATION",IF('EDT-2niveaux'!G85="p","Pause méridienne",IF('EDT-2niveaux'!G85="G","FRANCAIS"&amp;CHAR(10)&amp;"Grammaire",IF('EDT-2niveaux'!G85="LC","FRANCAIS"&amp;CHAR(10)&amp;"Lect. et comp.de l'écrit",IF('EDT-2niveaux'!G85="M","MATHEMATIQUES",IF('EDT-2niveaux'!G85="CLA","FRANCAIS"&amp;CHAR(10)&amp;"Culture litt. et art.",IF('EDT-2niveaux'!G85="F","FRANCAIS",IF('EDT-2niveaux'!G85="E","FRANCAIS"&amp;CHAR(10)&amp;"Ecriture",IF('EDT-2niveaux'!G85="L","FRANCAIS"&amp;CHAR(10)&amp;"Lexique",IF('EDT-2niveaux'!G85="LO","FRANCAIS"&amp;CHAR(10)&amp;"Langage oral",IF('EDT-2niveaux'!G85="CM","MATHEMATIQUES"&amp;CHAR(10)&amp;"Calcul mental",IF('EDT-2niveaux'!G85="EG","MATHEMATIQUES"&amp;CHAR(10)&amp;"Espace et Géométrie",IF('EDT-2niveaux'!G85="NC","MATHEMATIQUES"&amp;CHAR(10)&amp;"Nombres et calculs",IF('EDT-2niveaux'!G85="GM","MATHEMATIQUES"&amp;CHAR(10)&amp;"Grand. et mes.",IF('EDT-2niveaux'!G85="S","Sciences et technologie",IF('EDT-2niveaux'!G85="H","Histoire",IF('EDT-2niveaux'!G85="Geo","Géographie",IF('EDT-2niveaux'!G85="EMC","Enseig. mor. et civ.",IF('EDT-2niveaux'!G85="EPS","Educ. phys. et sportive",IF('EDT-2niveaux'!G85="EM","Educ. musicale",IF('EDT-2niveaux'!G85="AP","Arts plastiques",IF('EDT-2niveaux'!G85="HDA","Hist. des arts",IF('EDT-2niveaux'!G85="QM","Questionner le monde",IF('EDT-2niveaux'!G85="LV","Langue vivante",IF('EDT-2niveaux'!G85="APC","APC",""))))))))))))))))))))))))))</f>
        <v/>
      </c>
      <c r="S81" s="148" t="str">
        <f t="shared" si="18"/>
        <v/>
      </c>
      <c r="T81" s="101">
        <f>'EDT-2niveaux'!H85</f>
        <v>0</v>
      </c>
      <c r="U81" s="14" t="str">
        <f>IF('EDT-2niveaux'!H85="O","FRANCAIS"&amp;CHAR(10)&amp;"Orthographe",IF('EDT-2niveaux'!H85="rec","RECREATION",IF('EDT-2niveaux'!H85="p","Pause méridienne",IF('EDT-2niveaux'!H85="G","FRANCAIS"&amp;CHAR(10)&amp;"Grammaire",IF('EDT-2niveaux'!H85="LC","FRANCAIS"&amp;CHAR(10)&amp;"Lect. et comp.de l'écrit",IF('EDT-2niveaux'!H85="M","MATHEMATIQUES",IF('EDT-2niveaux'!H85="CLA","FRANCAIS"&amp;CHAR(10)&amp;"Culture litt. et art.",IF('EDT-2niveaux'!H85="F","FRANCAIS",IF('EDT-2niveaux'!H85="E","FRANCAIS"&amp;CHAR(10)&amp;"Ecriture",IF('EDT-2niveaux'!H85="L","FRANCAIS"&amp;CHAR(10)&amp;"Lexique",IF('EDT-2niveaux'!H85="LO","FRANCAIS"&amp;CHAR(10)&amp;"Langage oral",IF('EDT-2niveaux'!H85="CM","MATHEMATIQUES"&amp;CHAR(10)&amp;"Calcul mental",IF('EDT-2niveaux'!H85="EG","MATHEMATIQUES"&amp;CHAR(10)&amp;"Espace et Géométrie",IF('EDT-2niveaux'!H85="NC","MATHEMATIQUES"&amp;CHAR(10)&amp;"Nombres et calculs",IF('EDT-2niveaux'!H85="GM","MATHEMATIQUES"&amp;CHAR(10)&amp;"Grand. et mes.",IF('EDT-2niveaux'!H85="S","Sciences et technologie",IF('EDT-2niveaux'!H85="H","Histoire",IF('EDT-2niveaux'!H85="Geo","Géographie",IF('EDT-2niveaux'!H85="EMC","Enseig. mor. et civ.",IF('EDT-2niveaux'!H85="EPS","Educ. phys. et sportive",IF('EDT-2niveaux'!H85="EM","Educ. musicale",IF('EDT-2niveaux'!H85="AP","Arts plastiques",IF('EDT-2niveaux'!H85="HDA","Hist. des arts",IF('EDT-2niveaux'!H85="QM","Questionner le monde",IF('EDT-2niveaux'!H85="LV","Langue vivante",IF('EDT-2niveaux'!H85="APC","APC",""))))))))))))))))))))))))))</f>
        <v/>
      </c>
      <c r="V81" s="14" t="str">
        <f t="shared" si="19"/>
        <v/>
      </c>
      <c r="W81" s="101">
        <f>'EDT-2niveaux'!I85</f>
        <v>0</v>
      </c>
      <c r="X81" s="14" t="str">
        <f>IF('EDT-2niveaux'!I85="O","FRANCAIS"&amp;CHAR(10)&amp;"Orthographe",IF('EDT-2niveaux'!I85="rec","RECREATION",IF('EDT-2niveaux'!I85="p","Pause méridienne",IF('EDT-2niveaux'!I85="G","FRANCAIS"&amp;CHAR(10)&amp;"Grammaire",IF('EDT-2niveaux'!I85="LC","FRANCAIS"&amp;CHAR(10)&amp;"Lect. et comp.de l'écrit",IF('EDT-2niveaux'!I85="M","MATHEMATIQUES",IF('EDT-2niveaux'!I85="CLA","FRANCAIS"&amp;CHAR(10)&amp;"Culture litt. et art.",IF('EDT-2niveaux'!I85="F","FRANCAIS",IF('EDT-2niveaux'!I85="E","FRANCAIS"&amp;CHAR(10)&amp;"Ecriture",IF('EDT-2niveaux'!I85="L","FRANCAIS"&amp;CHAR(10)&amp;"Lexique",IF('EDT-2niveaux'!I85="LO","FRANCAIS"&amp;CHAR(10)&amp;"Langage oral",IF('EDT-2niveaux'!I85="CM","MATHEMATIQUES"&amp;CHAR(10)&amp;"Calcul mental",IF('EDT-2niveaux'!I85="EG","MATHEMATIQUES"&amp;CHAR(10)&amp;"Espace et Géométrie",IF('EDT-2niveaux'!I85="NC","MATHEMATIQUES"&amp;CHAR(10)&amp;"Nombres et calculs",IF('EDT-2niveaux'!I85="GM","MATHEMATIQUES"&amp;CHAR(10)&amp;"Grand. et mes.",IF('EDT-2niveaux'!I85="S","Sciences et technologie",IF('EDT-2niveaux'!I85="H","Histoire",IF('EDT-2niveaux'!I85="Geo","Géographie",IF('EDT-2niveaux'!I85="EMC","Enseig. mor. et civ.",IF('EDT-2niveaux'!I85="EPS","Educ. phys. et sportive",IF('EDT-2niveaux'!I85="EM","Educ. musicale",IF('EDT-2niveaux'!I85="AP","Arts plastiques",IF('EDT-2niveaux'!I85="HDA","Hist. des arts",IF('EDT-2niveaux'!I85="QM","Questionner le monde",IF('EDT-2niveaux'!I85="LV","Langue vivante",IF('EDT-2niveaux'!I85="APC","APC",""))))))))))))))))))))))))))</f>
        <v/>
      </c>
      <c r="Y81" s="14" t="str">
        <f t="shared" si="20"/>
        <v/>
      </c>
      <c r="Z81" s="101">
        <f>'EDT-2niveaux'!J85</f>
        <v>0</v>
      </c>
      <c r="AA81" s="14" t="str">
        <f>IF('EDT-2niveaux'!J85="O","FRANCAIS"&amp;CHAR(10)&amp;"Orthographe",IF('EDT-2niveaux'!J85="rec","RECREATION",IF('EDT-2niveaux'!J85="p","Pause méridienne",IF('EDT-2niveaux'!J85="G","FRANCAIS"&amp;CHAR(10)&amp;"Grammaire",IF('EDT-2niveaux'!J85="LC","FRANCAIS"&amp;CHAR(10)&amp;"Lect. et comp.de l'écrit",IF('EDT-2niveaux'!J85="M","MATHEMATIQUES",IF('EDT-2niveaux'!J85="CLA","FRANCAIS"&amp;CHAR(10)&amp;"Culture littéraire et artistiqueCulture litt. et art.",IF('EDT-2niveaux'!J85="F","FRANCAIS",IF('EDT-2niveaux'!J85="E","FRANCAIS"&amp;CHAR(10)&amp;"Ecriture",IF('EDT-2niveaux'!J85="L","FRANCAIS"&amp;CHAR(10)&amp;"Lexique",IF('EDT-2niveaux'!J85="LO","FRANCAIS"&amp;CHAR(10)&amp;"Langage oral",IF('EDT-2niveaux'!J85="CM","MATHEMATIQUES"&amp;CHAR(10)&amp;"Calcul mental",IF('EDT-2niveaux'!J85="EG","MATHEMATIQUES"&amp;CHAR(10)&amp;"Espace et Géométrie",IF('EDT-2niveaux'!J85="NC","MATHEMATIQUES"&amp;CHAR(10)&amp;"Nombres et calculs",IF('EDT-2niveaux'!J85="GM","MATHEMATIQUES"&amp;CHAR(10)&amp;"Grand. et mes.",IF('EDT-2niveaux'!J85="S","Sciences et technologie",IF('EDT-2niveaux'!J85="H","Histoire",IF('EDT-2niveaux'!J85="Geo","Géographie",IF('EDT-2niveaux'!J85="EMC","Enseig. mor. et civ.",IF('EDT-2niveaux'!J85="EPS","Educ. phys. et sportive",IF('EDT-2niveaux'!J85="EM","Educ. musicale",IF('EDT-2niveaux'!J85="AP","Arts plastiques",IF('EDT-2niveaux'!J85="HDA","Hist. des arts",IF('EDT-2niveaux'!J85="QM","Questionner le monde",IF('EDT-2niveaux'!J85="LV","Langue vivante",IF('EDT-2niveaux'!J85="APC","APC",""))))))))))))))))))))))))))</f>
        <v/>
      </c>
      <c r="AB81" s="49" t="str">
        <f t="shared" si="21"/>
        <v/>
      </c>
      <c r="AC81" s="101">
        <f>'EDT-2niveaux'!K85</f>
        <v>0</v>
      </c>
      <c r="AD81" s="14" t="str">
        <f>IF('EDT-2niveaux'!K85="O","FRANCAIS"&amp;CHAR(10)&amp;"Orthographe",IF('EDT-2niveaux'!K85="rec","RECREATION",IF('EDT-2niveaux'!K85="p","Pause méridienne",IF('EDT-2niveaux'!K85="G","FRANCAIS"&amp;CHAR(10)&amp;"Grammaire",IF('EDT-2niveaux'!K85="LC","FRANCAIS"&amp;CHAR(10)&amp;"Lect. et comp.de l'écrit",IF('EDT-2niveaux'!K85="M","MATHEMATIQUES",IF('EDT-2niveaux'!K85="CLA","FRANCAIS"&amp;CHAR(10)&amp;"Culture litt. et art.",IF('EDT-2niveaux'!K85="F","FRANCAIS",IF('EDT-2niveaux'!K85="E","FRANCAIS"&amp;CHAR(10)&amp;"Ecriture",IF('EDT-2niveaux'!K85="L","FRANCAIS"&amp;CHAR(10)&amp;"Lexique",IF('EDT-2niveaux'!K85="LO","FRANCAIS"&amp;CHAR(10)&amp;"Langage oral",IF('EDT-2niveaux'!K85="CM","MATHEMATIQUES"&amp;CHAR(10)&amp;"Calcul mental",IF('EDT-2niveaux'!K85="EG","MATHEMATIQUES"&amp;CHAR(10)&amp;"Espace et Géométrie",IF('EDT-2niveaux'!K85="NC","MATHEMATIQUES"&amp;CHAR(10)&amp;"Nombres et calculs",IF('EDT-2niveaux'!K85="GM","MATHEMATIQUES"&amp;CHAR(10)&amp;"Grand. et mes.",IF('EDT-2niveaux'!K85="S","Sciences et technologie",IF('EDT-2niveaux'!K85="H","Histoire",IF('EDT-2niveaux'!K85="Geo","Géographie",IF('EDT-2niveaux'!K85="EMC","Enseig. mor. et civ.",IF('EDT-2niveaux'!K85="EPS","Educ. phys. et sportive",IF('EDT-2niveaux'!K85="EM","Educ. musicale",IF('EDT-2niveaux'!K85="AP","Arts plastiques",IF('EDT-2niveaux'!K85="HDA","Hist. des arts",IF('EDT-2niveaux'!K85="QM","Questionner le monde",IF('EDT-2niveaux'!K85="LV","Langue vivante",IF('EDT-2niveaux'!K85="APC","APC",""))))))))))))))))))))))))))</f>
        <v/>
      </c>
      <c r="AE81" s="49" t="str">
        <f t="shared" si="22"/>
        <v/>
      </c>
    </row>
    <row r="82" spans="1:31" x14ac:dyDescent="0.3">
      <c r="A82" s="4" t="e">
        <f>IF('POUR COMMENCER'!$E$14&gt;=A81,A81+'POUR COMMENCER'!$H$29,"")</f>
        <v>#VALUE!</v>
      </c>
      <c r="B82" s="101">
        <f>'EDT-2niveaux'!B86</f>
        <v>0</v>
      </c>
      <c r="C82" s="14" t="str">
        <f>IF('EDT-2niveaux'!B86="O","FRANCAIS"&amp;CHAR(10)&amp;"Orthographe",IF('EDT-2niveaux'!B86="rec","RECREATION",IF('EDT-2niveaux'!B86="p","Pause méridienne",IF('EDT-2niveaux'!B86="G","FRANCAIS"&amp;CHAR(10)&amp;"Grammaire",IF('EDT-2niveaux'!B86="LC","FRANCAIS"&amp;CHAR(10)&amp;"Lect. et comp.de l'écrit",IF('EDT-2niveaux'!B86="M","MATHEMATIQUES",IF('EDT-2niveaux'!B86="CLA","FRANCAIS"&amp;CHAR(10)&amp;"Culture litt. et art.",IF('EDT-2niveaux'!B86="F","FRANCAIS",IF('EDT-2niveaux'!B86="E","FRANCAIS"&amp;CHAR(10)&amp;"Ecriture",IF('EDT-2niveaux'!B86="L","FRANCAIS"&amp;CHAR(10)&amp;"Lexique",IF('EDT-2niveaux'!B86="LO","FRANCAIS"&amp;CHAR(10)&amp;"Langage oral",IF('EDT-2niveaux'!B86="CM","MATHEMATIQUES"&amp;CHAR(10)&amp;"Calcul mental",IF('EDT-2niveaux'!B86="EG","MATHEMATIQUES"&amp;CHAR(10)&amp;"Espace et Géométrie",IF('EDT-2niveaux'!B86="NC","MATHEMATIQUES"&amp;CHAR(10)&amp;"Nombres et calculs",IF('EDT-2niveaux'!B86="GM","MATHEMATIQUES"&amp;CHAR(10)&amp;"Grand. et mes.",IF('EDT-2niveaux'!B86="S","Sciences et technologie",IF('EDT-2niveaux'!B86="H","Histoire",IF('EDT-2niveaux'!B86="Geo","Géographie",IF('EDT-2niveaux'!B86="EMC","Enseig. mor. et civ.",IF('EDT-2niveaux'!B86="EPS","Educ. phys. et sportive",IF('EDT-2niveaux'!B86="EM","Educ. musicale",IF('EDT-2niveaux'!B86="AP","Arts plastiques",IF('EDT-2niveaux'!B86="HDA","Hist. des arts",IF('EDT-2niveaux'!B86="QM","Questionner le monde",IF('EDT-2niveaux'!B86="LV","Langue vivante",IF('EDT-2niveaux'!B86="APC","APC",""))))))))))))))))))))))))))</f>
        <v/>
      </c>
      <c r="D82" s="14" t="str">
        <f t="shared" si="13"/>
        <v/>
      </c>
      <c r="E82" s="101">
        <f>'EDT-2niveaux'!C86</f>
        <v>0</v>
      </c>
      <c r="F82" s="14" t="str">
        <f>IF('EDT-2niveaux'!C86="O","FRANCAIS"&amp;CHAR(10)&amp;"Orthographe",IF('EDT-2niveaux'!C86="rec","RECREATION",IF('EDT-2niveaux'!C86="p","Pause méridienne",IF('EDT-2niveaux'!C86="G","FRANCAIS"&amp;CHAR(10)&amp;"Grammaire",IF('EDT-2niveaux'!C86="LC","FRANCAIS"&amp;CHAR(10)&amp;"Lect. et comp.de l'écrit",IF('EDT-2niveaux'!C86="M","MATHEMATIQUES",IF('EDT-2niveaux'!C86="CLA","FRANCAIS"&amp;CHAR(10)&amp;"Culture littéraire et artistiqueCulture litt. et art.",IF('EDT-2niveaux'!C86="F","FRANCAIS",IF('EDT-2niveaux'!C86="E","FRANCAIS"&amp;CHAR(10)&amp;"Ecriture",IF('EDT-2niveaux'!C86="L","FRANCAIS"&amp;CHAR(10)&amp;"Lexique",IF('EDT-2niveaux'!C86="LO","FRANCAIS"&amp;CHAR(10)&amp;"Langage oral",IF('EDT-2niveaux'!C86="CM","MATHEMATIQUES"&amp;CHAR(10)&amp;"Calcul mental",IF('EDT-2niveaux'!C86="EG","MATHEMATIQUES"&amp;CHAR(10)&amp;"Espace et Géométrie",IF('EDT-2niveaux'!C86="NC","MATHEMATIQUES"&amp;CHAR(10)&amp;"Nombres et calculs",IF('EDT-2niveaux'!C86="GM","MATHEMATIQUES"&amp;CHAR(10)&amp;"Grand. et mes.",IF('EDT-2niveaux'!C86="S","Sciences et technologie",IF('EDT-2niveaux'!C86="H","Histoire",IF('EDT-2niveaux'!C86="Geo","Géographie",IF('EDT-2niveaux'!C86="EMC","Enseig. mor. et civ.",IF('EDT-2niveaux'!C86="EPS","Educ. phys. et sportive",IF('EDT-2niveaux'!C86="EM","Educ. musicale",IF('EDT-2niveaux'!C86="AP","Arts plastiques",IF('EDT-2niveaux'!C86="HDA","Hist. des arts",IF('EDT-2niveaux'!C86="QM","Questionner le monde",IF('EDT-2niveaux'!C86="LV","Langue vivante",IF('EDT-2niveaux'!C86="APC","APC",""))))))))))))))))))))))))))</f>
        <v/>
      </c>
      <c r="G82" s="14" t="str">
        <f t="shared" si="14"/>
        <v/>
      </c>
      <c r="H82" s="101">
        <f>'EDT-2niveaux'!D86</f>
        <v>0</v>
      </c>
      <c r="I82" s="14" t="str">
        <f>IF('EDT-2niveaux'!D86="O","FRANCAIS"&amp;CHAR(10)&amp;"Orthographe",IF('EDT-2niveaux'!D86="rec","RECREATION",IF('EDT-2niveaux'!D86="p","Pause méridienne",IF('EDT-2niveaux'!D86="G","FRANCAIS"&amp;CHAR(10)&amp;"Grammaire",IF('EDT-2niveaux'!D86="LC","FRANCAIS"&amp;CHAR(10)&amp;"Lect. et comp.de l'écrit",IF('EDT-2niveaux'!D86="M","MATHEMATIQUES",IF('EDT-2niveaux'!D86="CLA","FRANCAIS"&amp;CHAR(10)&amp;"Culture litt. et art.",IF('EDT-2niveaux'!D86="F","FRANCAIS",IF('EDT-2niveaux'!D86="E","FRANCAIS"&amp;CHAR(10)&amp;"Ecriture",IF('EDT-2niveaux'!D86="L","FRANCAIS"&amp;CHAR(10)&amp;"Lexique",IF('EDT-2niveaux'!D86="LO","FRANCAIS"&amp;CHAR(10)&amp;"Langage oral",IF('EDT-2niveaux'!D86="CM","MATHEMATIQUES"&amp;CHAR(10)&amp;"Calcul mental",IF('EDT-2niveaux'!D86="EG","MATHEMATIQUES"&amp;CHAR(10)&amp;"Espace et Géométrie",IF('EDT-2niveaux'!D86="NC","MATHEMATIQUES"&amp;CHAR(10)&amp;"Nombres et calculs",IF('EDT-2niveaux'!D86="GM","MATHEMATIQUES"&amp;CHAR(10)&amp;"Grand. et mes.",IF('EDT-2niveaux'!D86="S","Sciences et technologie",IF('EDT-2niveaux'!D86="H","Histoire",IF('EDT-2niveaux'!D86="Geo","Géographie",IF('EDT-2niveaux'!D86="EMC","Enseig. mor. et civ.",IF('EDT-2niveaux'!D86="EPS","Educ. phys. et sportive",IF('EDT-2niveaux'!D86="EM","Educ. musicale",IF('EDT-2niveaux'!D86="AP","Arts plastiques",IF('EDT-2niveaux'!D86="HDA","Hist. des arts",IF('EDT-2niveaux'!D86="QM","Questionner le monde",IF('EDT-2niveaux'!D86="LV","Langue vivante",IF('EDT-2niveaux'!D86="APC","APC",""))))))))))))))))))))))))))</f>
        <v/>
      </c>
      <c r="J82" s="14" t="str">
        <f t="shared" si="15"/>
        <v/>
      </c>
      <c r="K82" s="101">
        <f>'EDT-2niveaux'!E86</f>
        <v>0</v>
      </c>
      <c r="L82" s="14" t="str">
        <f>IF('EDT-2niveaux'!E86="O","FRANCAIS"&amp;CHAR(10)&amp;"Orthographe",IF('EDT-2niveaux'!E86="rec","RECREATION",IF('EDT-2niveaux'!E86="p","Pause méridienne",IF('EDT-2niveaux'!E86="G","FRANCAIS"&amp;CHAR(10)&amp;"Grammaire",IF('EDT-2niveaux'!E86="LC","FRANCAIS"&amp;CHAR(10)&amp;"Lect. et comp.de l'écrit",IF('EDT-2niveaux'!E86="M","MATHEMATIQUES",IF('EDT-2niveaux'!E86="CLA","FRANCAIS"&amp;CHAR(10)&amp;"Culture litt. et art.",IF('EDT-2niveaux'!E86="F","FRANCAIS",IF('EDT-2niveaux'!E86="E","FRANCAIS"&amp;CHAR(10)&amp;"Ecriture",IF('EDT-2niveaux'!E86="L","FRANCAIS"&amp;CHAR(10)&amp;"Lexique",IF('EDT-2niveaux'!E86="LO","FRANCAIS"&amp;CHAR(10)&amp;"Langage oral",IF('EDT-2niveaux'!E86="CM","MATHEMATIQUES"&amp;CHAR(10)&amp;"Calcul mental",IF('EDT-2niveaux'!E86="EG","MATHEMATIQUES"&amp;CHAR(10)&amp;"Espace et Géométrie",IF('EDT-2niveaux'!E86="NC","MATHEMATIQUES"&amp;CHAR(10)&amp;"Nombres et calculs",IF('EDT-2niveaux'!E86="GM","MATHEMATIQUES"&amp;CHAR(10)&amp;"Grand. et mes.",IF('EDT-2niveaux'!E86="S","Sciences et technologie",IF('EDT-2niveaux'!E86="H","Histoire",IF('EDT-2niveaux'!E86="Geo","Géographie",IF('EDT-2niveaux'!E86="EMC","Enseig. mor. et civ.",IF('EDT-2niveaux'!E86="EPS","Educ. phys. et sportive",IF('EDT-2niveaux'!E86="EM","Educ. musicale",IF('EDT-2niveaux'!E86="AP","Arts plastiques",IF('EDT-2niveaux'!E86="HDA","Hist. des arts",IF('EDT-2niveaux'!E86="QM","Questionner le monde",IF('EDT-2niveaux'!E86="LV","Langue vivante",IF('EDT-2niveaux'!E86="APC","APC",""))))))))))))))))))))))))))</f>
        <v/>
      </c>
      <c r="M82" s="14" t="str">
        <f t="shared" si="16"/>
        <v/>
      </c>
      <c r="N82" s="101">
        <f>'EDT-2niveaux'!F86</f>
        <v>0</v>
      </c>
      <c r="O82" s="14" t="str">
        <f>IF('EDT-2niveaux'!F86="O","FRANCAIS"&amp;CHAR(10)&amp;"Orthographe",IF('EDT-2niveaux'!F86="rec","RECREATION",IF('EDT-2niveaux'!F86="p","Pause méridienne",IF('EDT-2niveaux'!F86="G","FRANCAIS"&amp;CHAR(10)&amp;"Grammaire",IF('EDT-2niveaux'!F86="LC","FRANCAIS"&amp;CHAR(10)&amp;"Lect. et comp.de l'écrit",IF('EDT-2niveaux'!F86="M","MATHEMATIQUES",IF('EDT-2niveaux'!F86="CLA","FRANCAIS"&amp;CHAR(10)&amp;"Culture litt. et art.",IF('EDT-2niveaux'!F86="F","FRANCAIS",IF('EDT-2niveaux'!F86="E","FRANCAIS"&amp;CHAR(10)&amp;"Ecriture",IF('EDT-2niveaux'!F86="L","FRANCAIS"&amp;CHAR(10)&amp;"Lexique",IF('EDT-2niveaux'!F86="LO","FRANCAIS"&amp;CHAR(10)&amp;"Langage oral",IF('EDT-2niveaux'!F86="CM","MATHEMATIQUES"&amp;CHAR(10)&amp;"Calcul mental",IF('EDT-2niveaux'!F86="EG","MATHEMATIQUES"&amp;CHAR(10)&amp;"Espace et Géométrie",IF('EDT-2niveaux'!F86="NC","MATHEMATIQUES"&amp;CHAR(10)&amp;"Nombres et calculs",IF('EDT-2niveaux'!F86="GM","MATHEMATIQUES"&amp;CHAR(10)&amp;"Grand. et mes.",IF('EDT-2niveaux'!F86="S","Sciences et technologie",IF('EDT-2niveaux'!F86="H","Histoire",IF('EDT-2niveaux'!F86="Geo","Géographie",IF('EDT-2niveaux'!F86="EMC","Enseig. mor. et civ.",IF('EDT-2niveaux'!F86="EPS","Educ. phys. et sportive",IF('EDT-2niveaux'!F86="EM","Educ. musicale",IF('EDT-2niveaux'!F86="AP","Arts plastiques",IF('EDT-2niveaux'!F86="HDA","Hist. des arts",IF('EDT-2niveaux'!F86="QM","Questionner le monde",IF('EDT-2niveaux'!F86="LV","Langue vivante",IF('EDT-2niveaux'!F86="APC","APC",""))))))))))))))))))))))))))</f>
        <v/>
      </c>
      <c r="P82" s="14" t="str">
        <f t="shared" si="17"/>
        <v/>
      </c>
      <c r="Q82" s="101">
        <f>'EDT-2niveaux'!G86</f>
        <v>0</v>
      </c>
      <c r="R82" s="14" t="str">
        <f>IF('EDT-2niveaux'!G86="O","FRANCAIS"&amp;CHAR(10)&amp;"Orthographe",IF('EDT-2niveaux'!G86="rec","RECREATION",IF('EDT-2niveaux'!G86="p","Pause méridienne",IF('EDT-2niveaux'!G86="G","FRANCAIS"&amp;CHAR(10)&amp;"Grammaire",IF('EDT-2niveaux'!G86="LC","FRANCAIS"&amp;CHAR(10)&amp;"Lect. et comp.de l'écrit",IF('EDT-2niveaux'!G86="M","MATHEMATIQUES",IF('EDT-2niveaux'!G86="CLA","FRANCAIS"&amp;CHAR(10)&amp;"Culture litt. et art.",IF('EDT-2niveaux'!G86="F","FRANCAIS",IF('EDT-2niveaux'!G86="E","FRANCAIS"&amp;CHAR(10)&amp;"Ecriture",IF('EDT-2niveaux'!G86="L","FRANCAIS"&amp;CHAR(10)&amp;"Lexique",IF('EDT-2niveaux'!G86="LO","FRANCAIS"&amp;CHAR(10)&amp;"Langage oral",IF('EDT-2niveaux'!G86="CM","MATHEMATIQUES"&amp;CHAR(10)&amp;"Calcul mental",IF('EDT-2niveaux'!G86="EG","MATHEMATIQUES"&amp;CHAR(10)&amp;"Espace et Géométrie",IF('EDT-2niveaux'!G86="NC","MATHEMATIQUES"&amp;CHAR(10)&amp;"Nombres et calculs",IF('EDT-2niveaux'!G86="GM","MATHEMATIQUES"&amp;CHAR(10)&amp;"Grand. et mes.",IF('EDT-2niveaux'!G86="S","Sciences et technologie",IF('EDT-2niveaux'!G86="H","Histoire",IF('EDT-2niveaux'!G86="Geo","Géographie",IF('EDT-2niveaux'!G86="EMC","Enseig. mor. et civ.",IF('EDT-2niveaux'!G86="EPS","Educ. phys. et sportive",IF('EDT-2niveaux'!G86="EM","Educ. musicale",IF('EDT-2niveaux'!G86="AP","Arts plastiques",IF('EDT-2niveaux'!G86="HDA","Hist. des arts",IF('EDT-2niveaux'!G86="QM","Questionner le monde",IF('EDT-2niveaux'!G86="LV","Langue vivante",IF('EDT-2niveaux'!G86="APC","APC",""))))))))))))))))))))))))))</f>
        <v/>
      </c>
      <c r="S82" s="148" t="str">
        <f t="shared" si="18"/>
        <v/>
      </c>
      <c r="T82" s="101">
        <f>'EDT-2niveaux'!H86</f>
        <v>0</v>
      </c>
      <c r="U82" s="14" t="str">
        <f>IF('EDT-2niveaux'!H86="O","FRANCAIS"&amp;CHAR(10)&amp;"Orthographe",IF('EDT-2niveaux'!H86="rec","RECREATION",IF('EDT-2niveaux'!H86="p","Pause méridienne",IF('EDT-2niveaux'!H86="G","FRANCAIS"&amp;CHAR(10)&amp;"Grammaire",IF('EDT-2niveaux'!H86="LC","FRANCAIS"&amp;CHAR(10)&amp;"Lect. et comp.de l'écrit",IF('EDT-2niveaux'!H86="M","MATHEMATIQUES",IF('EDT-2niveaux'!H86="CLA","FRANCAIS"&amp;CHAR(10)&amp;"Culture litt. et art.",IF('EDT-2niveaux'!H86="F","FRANCAIS",IF('EDT-2niveaux'!H86="E","FRANCAIS"&amp;CHAR(10)&amp;"Ecriture",IF('EDT-2niveaux'!H86="L","FRANCAIS"&amp;CHAR(10)&amp;"Lexique",IF('EDT-2niveaux'!H86="LO","FRANCAIS"&amp;CHAR(10)&amp;"Langage oral",IF('EDT-2niveaux'!H86="CM","MATHEMATIQUES"&amp;CHAR(10)&amp;"Calcul mental",IF('EDT-2niveaux'!H86="EG","MATHEMATIQUES"&amp;CHAR(10)&amp;"Espace et Géométrie",IF('EDT-2niveaux'!H86="NC","MATHEMATIQUES"&amp;CHAR(10)&amp;"Nombres et calculs",IF('EDT-2niveaux'!H86="GM","MATHEMATIQUES"&amp;CHAR(10)&amp;"Grand. et mes.",IF('EDT-2niveaux'!H86="S","Sciences et technologie",IF('EDT-2niveaux'!H86="H","Histoire",IF('EDT-2niveaux'!H86="Geo","Géographie",IF('EDT-2niveaux'!H86="EMC","Enseig. mor. et civ.",IF('EDT-2niveaux'!H86="EPS","Educ. phys. et sportive",IF('EDT-2niveaux'!H86="EM","Educ. musicale",IF('EDT-2niveaux'!H86="AP","Arts plastiques",IF('EDT-2niveaux'!H86="HDA","Hist. des arts",IF('EDT-2niveaux'!H86="QM","Questionner le monde",IF('EDT-2niveaux'!H86="LV","Langue vivante",IF('EDT-2niveaux'!H86="APC","APC",""))))))))))))))))))))))))))</f>
        <v/>
      </c>
      <c r="V82" s="14" t="str">
        <f t="shared" si="19"/>
        <v/>
      </c>
      <c r="W82" s="101">
        <f>'EDT-2niveaux'!I86</f>
        <v>0</v>
      </c>
      <c r="X82" s="14" t="str">
        <f>IF('EDT-2niveaux'!I86="O","FRANCAIS"&amp;CHAR(10)&amp;"Orthographe",IF('EDT-2niveaux'!I86="rec","RECREATION",IF('EDT-2niveaux'!I86="p","Pause méridienne",IF('EDT-2niveaux'!I86="G","FRANCAIS"&amp;CHAR(10)&amp;"Grammaire",IF('EDT-2niveaux'!I86="LC","FRANCAIS"&amp;CHAR(10)&amp;"Lect. et comp.de l'écrit",IF('EDT-2niveaux'!I86="M","MATHEMATIQUES",IF('EDT-2niveaux'!I86="CLA","FRANCAIS"&amp;CHAR(10)&amp;"Culture litt. et art.",IF('EDT-2niveaux'!I86="F","FRANCAIS",IF('EDT-2niveaux'!I86="E","FRANCAIS"&amp;CHAR(10)&amp;"Ecriture",IF('EDT-2niveaux'!I86="L","FRANCAIS"&amp;CHAR(10)&amp;"Lexique",IF('EDT-2niveaux'!I86="LO","FRANCAIS"&amp;CHAR(10)&amp;"Langage oral",IF('EDT-2niveaux'!I86="CM","MATHEMATIQUES"&amp;CHAR(10)&amp;"Calcul mental",IF('EDT-2niveaux'!I86="EG","MATHEMATIQUES"&amp;CHAR(10)&amp;"Espace et Géométrie",IF('EDT-2niveaux'!I86="NC","MATHEMATIQUES"&amp;CHAR(10)&amp;"Nombres et calculs",IF('EDT-2niveaux'!I86="GM","MATHEMATIQUES"&amp;CHAR(10)&amp;"Grand. et mes.",IF('EDT-2niveaux'!I86="S","Sciences et technologie",IF('EDT-2niveaux'!I86="H","Histoire",IF('EDT-2niveaux'!I86="Geo","Géographie",IF('EDT-2niveaux'!I86="EMC","Enseig. mor. et civ.",IF('EDT-2niveaux'!I86="EPS","Educ. phys. et sportive",IF('EDT-2niveaux'!I86="EM","Educ. musicale",IF('EDT-2niveaux'!I86="AP","Arts plastiques",IF('EDT-2niveaux'!I86="HDA","Hist. des arts",IF('EDT-2niveaux'!I86="QM","Questionner le monde",IF('EDT-2niveaux'!I86="LV","Langue vivante",IF('EDT-2niveaux'!I86="APC","APC",""))))))))))))))))))))))))))</f>
        <v/>
      </c>
      <c r="Y82" s="14" t="str">
        <f t="shared" si="20"/>
        <v/>
      </c>
      <c r="Z82" s="101">
        <f>'EDT-2niveaux'!J86</f>
        <v>0</v>
      </c>
      <c r="AA82" s="14" t="str">
        <f>IF('EDT-2niveaux'!J86="O","FRANCAIS"&amp;CHAR(10)&amp;"Orthographe",IF('EDT-2niveaux'!J86="rec","RECREATION",IF('EDT-2niveaux'!J86="p","Pause méridienne",IF('EDT-2niveaux'!J86="G","FRANCAIS"&amp;CHAR(10)&amp;"Grammaire",IF('EDT-2niveaux'!J86="LC","FRANCAIS"&amp;CHAR(10)&amp;"Lect. et comp.de l'écrit",IF('EDT-2niveaux'!J86="M","MATHEMATIQUES",IF('EDT-2niveaux'!J86="CLA","FRANCAIS"&amp;CHAR(10)&amp;"Culture littéraire et artistiqueCulture litt. et art.",IF('EDT-2niveaux'!J86="F","FRANCAIS",IF('EDT-2niveaux'!J86="E","FRANCAIS"&amp;CHAR(10)&amp;"Ecriture",IF('EDT-2niveaux'!J86="L","FRANCAIS"&amp;CHAR(10)&amp;"Lexique",IF('EDT-2niveaux'!J86="LO","FRANCAIS"&amp;CHAR(10)&amp;"Langage oral",IF('EDT-2niveaux'!J86="CM","MATHEMATIQUES"&amp;CHAR(10)&amp;"Calcul mental",IF('EDT-2niveaux'!J86="EG","MATHEMATIQUES"&amp;CHAR(10)&amp;"Espace et Géométrie",IF('EDT-2niveaux'!J86="NC","MATHEMATIQUES"&amp;CHAR(10)&amp;"Nombres et calculs",IF('EDT-2niveaux'!J86="GM","MATHEMATIQUES"&amp;CHAR(10)&amp;"Grand. et mes.",IF('EDT-2niveaux'!J86="S","Sciences et technologie",IF('EDT-2niveaux'!J86="H","Histoire",IF('EDT-2niveaux'!J86="Geo","Géographie",IF('EDT-2niveaux'!J86="EMC","Enseig. mor. et civ.",IF('EDT-2niveaux'!J86="EPS","Educ. phys. et sportive",IF('EDT-2niveaux'!J86="EM","Educ. musicale",IF('EDT-2niveaux'!J86="AP","Arts plastiques",IF('EDT-2niveaux'!J86="HDA","Hist. des arts",IF('EDT-2niveaux'!J86="QM","Questionner le monde",IF('EDT-2niveaux'!J86="LV","Langue vivante",IF('EDT-2niveaux'!J86="APC","APC",""))))))))))))))))))))))))))</f>
        <v/>
      </c>
      <c r="AB82" s="49" t="str">
        <f t="shared" si="21"/>
        <v/>
      </c>
      <c r="AC82" s="101">
        <f>'EDT-2niveaux'!K86</f>
        <v>0</v>
      </c>
      <c r="AD82" s="14" t="str">
        <f>IF('EDT-2niveaux'!K86="O","FRANCAIS"&amp;CHAR(10)&amp;"Orthographe",IF('EDT-2niveaux'!K86="rec","RECREATION",IF('EDT-2niveaux'!K86="p","Pause méridienne",IF('EDT-2niveaux'!K86="G","FRANCAIS"&amp;CHAR(10)&amp;"Grammaire",IF('EDT-2niveaux'!K86="LC","FRANCAIS"&amp;CHAR(10)&amp;"Lect. et comp.de l'écrit",IF('EDT-2niveaux'!K86="M","MATHEMATIQUES",IF('EDT-2niveaux'!K86="CLA","FRANCAIS"&amp;CHAR(10)&amp;"Culture litt. et art.",IF('EDT-2niveaux'!K86="F","FRANCAIS",IF('EDT-2niveaux'!K86="E","FRANCAIS"&amp;CHAR(10)&amp;"Ecriture",IF('EDT-2niveaux'!K86="L","FRANCAIS"&amp;CHAR(10)&amp;"Lexique",IF('EDT-2niveaux'!K86="LO","FRANCAIS"&amp;CHAR(10)&amp;"Langage oral",IF('EDT-2niveaux'!K86="CM","MATHEMATIQUES"&amp;CHAR(10)&amp;"Calcul mental",IF('EDT-2niveaux'!K86="EG","MATHEMATIQUES"&amp;CHAR(10)&amp;"Espace et Géométrie",IF('EDT-2niveaux'!K86="NC","MATHEMATIQUES"&amp;CHAR(10)&amp;"Nombres et calculs",IF('EDT-2niveaux'!K86="GM","MATHEMATIQUES"&amp;CHAR(10)&amp;"Grand. et mes.",IF('EDT-2niveaux'!K86="S","Sciences et technologie",IF('EDT-2niveaux'!K86="H","Histoire",IF('EDT-2niveaux'!K86="Geo","Géographie",IF('EDT-2niveaux'!K86="EMC","Enseig. mor. et civ.",IF('EDT-2niveaux'!K86="EPS","Educ. phys. et sportive",IF('EDT-2niveaux'!K86="EM","Educ. musicale",IF('EDT-2niveaux'!K86="AP","Arts plastiques",IF('EDT-2niveaux'!K86="HDA","Hist. des arts",IF('EDT-2niveaux'!K86="QM","Questionner le monde",IF('EDT-2niveaux'!K86="LV","Langue vivante",IF('EDT-2niveaux'!K86="APC","APC",""))))))))))))))))))))))))))</f>
        <v/>
      </c>
      <c r="AE82" s="49" t="str">
        <f t="shared" si="22"/>
        <v/>
      </c>
    </row>
    <row r="83" spans="1:31" x14ac:dyDescent="0.3">
      <c r="A83" s="4" t="e">
        <f>IF('POUR COMMENCER'!$E$14&gt;=A82,A82+'POUR COMMENCER'!$H$29,"")</f>
        <v>#VALUE!</v>
      </c>
      <c r="B83" s="101">
        <f>'EDT-2niveaux'!B87</f>
        <v>0</v>
      </c>
      <c r="C83" s="14" t="str">
        <f>IF('EDT-2niveaux'!B87="O","FRANCAIS"&amp;CHAR(10)&amp;"Orthographe",IF('EDT-2niveaux'!B87="rec","RECREATION",IF('EDT-2niveaux'!B87="p","Pause méridienne",IF('EDT-2niveaux'!B87="G","FRANCAIS"&amp;CHAR(10)&amp;"Grammaire",IF('EDT-2niveaux'!B87="LC","FRANCAIS"&amp;CHAR(10)&amp;"Lect. et comp.de l'écrit",IF('EDT-2niveaux'!B87="M","MATHEMATIQUES",IF('EDT-2niveaux'!B87="CLA","FRANCAIS"&amp;CHAR(10)&amp;"Culture litt. et art.",IF('EDT-2niveaux'!B87="F","FRANCAIS",IF('EDT-2niveaux'!B87="E","FRANCAIS"&amp;CHAR(10)&amp;"Ecriture",IF('EDT-2niveaux'!B87="L","FRANCAIS"&amp;CHAR(10)&amp;"Lexique",IF('EDT-2niveaux'!B87="LO","FRANCAIS"&amp;CHAR(10)&amp;"Langage oral",IF('EDT-2niveaux'!B87="CM","MATHEMATIQUES"&amp;CHAR(10)&amp;"Calcul mental",IF('EDT-2niveaux'!B87="EG","MATHEMATIQUES"&amp;CHAR(10)&amp;"Espace et Géométrie",IF('EDT-2niveaux'!B87="NC","MATHEMATIQUES"&amp;CHAR(10)&amp;"Nombres et calculs",IF('EDT-2niveaux'!B87="GM","MATHEMATIQUES"&amp;CHAR(10)&amp;"Grand. et mes.",IF('EDT-2niveaux'!B87="S","Sciences et technologie",IF('EDT-2niveaux'!B87="H","Histoire",IF('EDT-2niveaux'!B87="Geo","Géographie",IF('EDT-2niveaux'!B87="EMC","Enseig. mor. et civ.",IF('EDT-2niveaux'!B87="EPS","Educ. phys. et sportive",IF('EDT-2niveaux'!B87="EM","Educ. musicale",IF('EDT-2niveaux'!B87="AP","Arts plastiques",IF('EDT-2niveaux'!B87="HDA","Hist. des arts",IF('EDT-2niveaux'!B87="QM","Questionner le monde",IF('EDT-2niveaux'!B87="LV","Langue vivante",IF('EDT-2niveaux'!B87="APC","APC",""))))))))))))))))))))))))))</f>
        <v/>
      </c>
      <c r="D83" s="14" t="str">
        <f t="shared" si="13"/>
        <v/>
      </c>
      <c r="E83" s="101">
        <f>'EDT-2niveaux'!C87</f>
        <v>0</v>
      </c>
      <c r="F83" s="14" t="str">
        <f>IF('EDT-2niveaux'!C87="O","FRANCAIS"&amp;CHAR(10)&amp;"Orthographe",IF('EDT-2niveaux'!C87="rec","RECREATION",IF('EDT-2niveaux'!C87="p","Pause méridienne",IF('EDT-2niveaux'!C87="G","FRANCAIS"&amp;CHAR(10)&amp;"Grammaire",IF('EDT-2niveaux'!C87="LC","FRANCAIS"&amp;CHAR(10)&amp;"Lect. et comp.de l'écrit",IF('EDT-2niveaux'!C87="M","MATHEMATIQUES",IF('EDT-2niveaux'!C87="CLA","FRANCAIS"&amp;CHAR(10)&amp;"Culture littéraire et artistiqueCulture litt. et art.",IF('EDT-2niveaux'!C87="F","FRANCAIS",IF('EDT-2niveaux'!C87="E","FRANCAIS"&amp;CHAR(10)&amp;"Ecriture",IF('EDT-2niveaux'!C87="L","FRANCAIS"&amp;CHAR(10)&amp;"Lexique",IF('EDT-2niveaux'!C87="LO","FRANCAIS"&amp;CHAR(10)&amp;"Langage oral",IF('EDT-2niveaux'!C87="CM","MATHEMATIQUES"&amp;CHAR(10)&amp;"Calcul mental",IF('EDT-2niveaux'!C87="EG","MATHEMATIQUES"&amp;CHAR(10)&amp;"Espace et Géométrie",IF('EDT-2niveaux'!C87="NC","MATHEMATIQUES"&amp;CHAR(10)&amp;"Nombres et calculs",IF('EDT-2niveaux'!C87="GM","MATHEMATIQUES"&amp;CHAR(10)&amp;"Grand. et mes.",IF('EDT-2niveaux'!C87="S","Sciences et technologie",IF('EDT-2niveaux'!C87="H","Histoire",IF('EDT-2niveaux'!C87="Geo","Géographie",IF('EDT-2niveaux'!C87="EMC","Enseig. mor. et civ.",IF('EDT-2niveaux'!C87="EPS","Educ. phys. et sportive",IF('EDT-2niveaux'!C87="EM","Educ. musicale",IF('EDT-2niveaux'!C87="AP","Arts plastiques",IF('EDT-2niveaux'!C87="HDA","Hist. des arts",IF('EDT-2niveaux'!C87="QM","Questionner le monde",IF('EDT-2niveaux'!C87="LV","Langue vivante",IF('EDT-2niveaux'!C87="APC","APC",""))))))))))))))))))))))))))</f>
        <v/>
      </c>
      <c r="G83" s="14" t="str">
        <f t="shared" si="14"/>
        <v/>
      </c>
      <c r="H83" s="101">
        <f>'EDT-2niveaux'!D87</f>
        <v>0</v>
      </c>
      <c r="I83" s="14" t="str">
        <f>IF('EDT-2niveaux'!D87="O","FRANCAIS"&amp;CHAR(10)&amp;"Orthographe",IF('EDT-2niveaux'!D87="rec","RECREATION",IF('EDT-2niveaux'!D87="p","Pause méridienne",IF('EDT-2niveaux'!D87="G","FRANCAIS"&amp;CHAR(10)&amp;"Grammaire",IF('EDT-2niveaux'!D87="LC","FRANCAIS"&amp;CHAR(10)&amp;"Lect. et comp.de l'écrit",IF('EDT-2niveaux'!D87="M","MATHEMATIQUES",IF('EDT-2niveaux'!D87="CLA","FRANCAIS"&amp;CHAR(10)&amp;"Culture litt. et art.",IF('EDT-2niveaux'!D87="F","FRANCAIS",IF('EDT-2niveaux'!D87="E","FRANCAIS"&amp;CHAR(10)&amp;"Ecriture",IF('EDT-2niveaux'!D87="L","FRANCAIS"&amp;CHAR(10)&amp;"Lexique",IF('EDT-2niveaux'!D87="LO","FRANCAIS"&amp;CHAR(10)&amp;"Langage oral",IF('EDT-2niveaux'!D87="CM","MATHEMATIQUES"&amp;CHAR(10)&amp;"Calcul mental",IF('EDT-2niveaux'!D87="EG","MATHEMATIQUES"&amp;CHAR(10)&amp;"Espace et Géométrie",IF('EDT-2niveaux'!D87="NC","MATHEMATIQUES"&amp;CHAR(10)&amp;"Nombres et calculs",IF('EDT-2niveaux'!D87="GM","MATHEMATIQUES"&amp;CHAR(10)&amp;"Grand. et mes.",IF('EDT-2niveaux'!D87="S","Sciences et technologie",IF('EDT-2niveaux'!D87="H","Histoire",IF('EDT-2niveaux'!D87="Geo","Géographie",IF('EDT-2niveaux'!D87="EMC","Enseig. mor. et civ.",IF('EDT-2niveaux'!D87="EPS","Educ. phys. et sportive",IF('EDT-2niveaux'!D87="EM","Educ. musicale",IF('EDT-2niveaux'!D87="AP","Arts plastiques",IF('EDT-2niveaux'!D87="HDA","Hist. des arts",IF('EDT-2niveaux'!D87="QM","Questionner le monde",IF('EDT-2niveaux'!D87="LV","Langue vivante",IF('EDT-2niveaux'!D87="APC","APC",""))))))))))))))))))))))))))</f>
        <v/>
      </c>
      <c r="J83" s="14" t="str">
        <f t="shared" si="15"/>
        <v/>
      </c>
      <c r="K83" s="101">
        <f>'EDT-2niveaux'!E87</f>
        <v>0</v>
      </c>
      <c r="L83" s="14" t="str">
        <f>IF('EDT-2niveaux'!E87="O","FRANCAIS"&amp;CHAR(10)&amp;"Orthographe",IF('EDT-2niveaux'!E87="rec","RECREATION",IF('EDT-2niveaux'!E87="p","Pause méridienne",IF('EDT-2niveaux'!E87="G","FRANCAIS"&amp;CHAR(10)&amp;"Grammaire",IF('EDT-2niveaux'!E87="LC","FRANCAIS"&amp;CHAR(10)&amp;"Lect. et comp.de l'écrit",IF('EDT-2niveaux'!E87="M","MATHEMATIQUES",IF('EDT-2niveaux'!E87="CLA","FRANCAIS"&amp;CHAR(10)&amp;"Culture litt. et art.",IF('EDT-2niveaux'!E87="F","FRANCAIS",IF('EDT-2niveaux'!E87="E","FRANCAIS"&amp;CHAR(10)&amp;"Ecriture",IF('EDT-2niveaux'!E87="L","FRANCAIS"&amp;CHAR(10)&amp;"Lexique",IF('EDT-2niveaux'!E87="LO","FRANCAIS"&amp;CHAR(10)&amp;"Langage oral",IF('EDT-2niveaux'!E87="CM","MATHEMATIQUES"&amp;CHAR(10)&amp;"Calcul mental",IF('EDT-2niveaux'!E87="EG","MATHEMATIQUES"&amp;CHAR(10)&amp;"Espace et Géométrie",IF('EDT-2niveaux'!E87="NC","MATHEMATIQUES"&amp;CHAR(10)&amp;"Nombres et calculs",IF('EDT-2niveaux'!E87="GM","MATHEMATIQUES"&amp;CHAR(10)&amp;"Grand. et mes.",IF('EDT-2niveaux'!E87="S","Sciences et technologie",IF('EDT-2niveaux'!E87="H","Histoire",IF('EDT-2niveaux'!E87="Geo","Géographie",IF('EDT-2niveaux'!E87="EMC","Enseig. mor. et civ.",IF('EDT-2niveaux'!E87="EPS","Educ. phys. et sportive",IF('EDT-2niveaux'!E87="EM","Educ. musicale",IF('EDT-2niveaux'!E87="AP","Arts plastiques",IF('EDT-2niveaux'!E87="HDA","Hist. des arts",IF('EDT-2niveaux'!E87="QM","Questionner le monde",IF('EDT-2niveaux'!E87="LV","Langue vivante",IF('EDT-2niveaux'!E87="APC","APC",""))))))))))))))))))))))))))</f>
        <v/>
      </c>
      <c r="M83" s="14" t="str">
        <f t="shared" si="16"/>
        <v/>
      </c>
      <c r="N83" s="101">
        <f>'EDT-2niveaux'!F87</f>
        <v>0</v>
      </c>
      <c r="O83" s="14" t="str">
        <f>IF('EDT-2niveaux'!F87="O","FRANCAIS"&amp;CHAR(10)&amp;"Orthographe",IF('EDT-2niveaux'!F87="rec","RECREATION",IF('EDT-2niveaux'!F87="p","Pause méridienne",IF('EDT-2niveaux'!F87="G","FRANCAIS"&amp;CHAR(10)&amp;"Grammaire",IF('EDT-2niveaux'!F87="LC","FRANCAIS"&amp;CHAR(10)&amp;"Lect. et comp.de l'écrit",IF('EDT-2niveaux'!F87="M","MATHEMATIQUES",IF('EDT-2niveaux'!F87="CLA","FRANCAIS"&amp;CHAR(10)&amp;"Culture litt. et art.",IF('EDT-2niveaux'!F87="F","FRANCAIS",IF('EDT-2niveaux'!F87="E","FRANCAIS"&amp;CHAR(10)&amp;"Ecriture",IF('EDT-2niveaux'!F87="L","FRANCAIS"&amp;CHAR(10)&amp;"Lexique",IF('EDT-2niveaux'!F87="LO","FRANCAIS"&amp;CHAR(10)&amp;"Langage oral",IF('EDT-2niveaux'!F87="CM","MATHEMATIQUES"&amp;CHAR(10)&amp;"Calcul mental",IF('EDT-2niveaux'!F87="EG","MATHEMATIQUES"&amp;CHAR(10)&amp;"Espace et Géométrie",IF('EDT-2niveaux'!F87="NC","MATHEMATIQUES"&amp;CHAR(10)&amp;"Nombres et calculs",IF('EDT-2niveaux'!F87="GM","MATHEMATIQUES"&amp;CHAR(10)&amp;"Grand. et mes.",IF('EDT-2niveaux'!F87="S","Sciences et technologie",IF('EDT-2niveaux'!F87="H","Histoire",IF('EDT-2niveaux'!F87="Geo","Géographie",IF('EDT-2niveaux'!F87="EMC","Enseig. mor. et civ.",IF('EDT-2niveaux'!F87="EPS","Educ. phys. et sportive",IF('EDT-2niveaux'!F87="EM","Educ. musicale",IF('EDT-2niveaux'!F87="AP","Arts plastiques",IF('EDT-2niveaux'!F87="HDA","Hist. des arts",IF('EDT-2niveaux'!F87="QM","Questionner le monde",IF('EDT-2niveaux'!F87="LV","Langue vivante",IF('EDT-2niveaux'!F87="APC","APC",""))))))))))))))))))))))))))</f>
        <v/>
      </c>
      <c r="P83" s="14" t="str">
        <f t="shared" si="17"/>
        <v/>
      </c>
      <c r="Q83" s="101">
        <f>'EDT-2niveaux'!G87</f>
        <v>0</v>
      </c>
      <c r="R83" s="14" t="str">
        <f>IF('EDT-2niveaux'!G87="O","FRANCAIS"&amp;CHAR(10)&amp;"Orthographe",IF('EDT-2niveaux'!G87="rec","RECREATION",IF('EDT-2niveaux'!G87="p","Pause méridienne",IF('EDT-2niveaux'!G87="G","FRANCAIS"&amp;CHAR(10)&amp;"Grammaire",IF('EDT-2niveaux'!G87="LC","FRANCAIS"&amp;CHAR(10)&amp;"Lect. et comp.de l'écrit",IF('EDT-2niveaux'!G87="M","MATHEMATIQUES",IF('EDT-2niveaux'!G87="CLA","FRANCAIS"&amp;CHAR(10)&amp;"Culture litt. et art.",IF('EDT-2niveaux'!G87="F","FRANCAIS",IF('EDT-2niveaux'!G87="E","FRANCAIS"&amp;CHAR(10)&amp;"Ecriture",IF('EDT-2niveaux'!G87="L","FRANCAIS"&amp;CHAR(10)&amp;"Lexique",IF('EDT-2niveaux'!G87="LO","FRANCAIS"&amp;CHAR(10)&amp;"Langage oral",IF('EDT-2niveaux'!G87="CM","MATHEMATIQUES"&amp;CHAR(10)&amp;"Calcul mental",IF('EDT-2niveaux'!G87="EG","MATHEMATIQUES"&amp;CHAR(10)&amp;"Espace et Géométrie",IF('EDT-2niveaux'!G87="NC","MATHEMATIQUES"&amp;CHAR(10)&amp;"Nombres et calculs",IF('EDT-2niveaux'!G87="GM","MATHEMATIQUES"&amp;CHAR(10)&amp;"Grand. et mes.",IF('EDT-2niveaux'!G87="S","Sciences et technologie",IF('EDT-2niveaux'!G87="H","Histoire",IF('EDT-2niveaux'!G87="Geo","Géographie",IF('EDT-2niveaux'!G87="EMC","Enseig. mor. et civ.",IF('EDT-2niveaux'!G87="EPS","Educ. phys. et sportive",IF('EDT-2niveaux'!G87="EM","Educ. musicale",IF('EDT-2niveaux'!G87="AP","Arts plastiques",IF('EDT-2niveaux'!G87="HDA","Hist. des arts",IF('EDT-2niveaux'!G87="QM","Questionner le monde",IF('EDT-2niveaux'!G87="LV","Langue vivante",IF('EDT-2niveaux'!G87="APC","APC",""))))))))))))))))))))))))))</f>
        <v/>
      </c>
      <c r="S83" s="148" t="str">
        <f t="shared" si="18"/>
        <v/>
      </c>
      <c r="T83" s="101">
        <f>'EDT-2niveaux'!H87</f>
        <v>0</v>
      </c>
      <c r="U83" s="14" t="str">
        <f>IF('EDT-2niveaux'!H87="O","FRANCAIS"&amp;CHAR(10)&amp;"Orthographe",IF('EDT-2niveaux'!H87="rec","RECREATION",IF('EDT-2niveaux'!H87="p","Pause méridienne",IF('EDT-2niveaux'!H87="G","FRANCAIS"&amp;CHAR(10)&amp;"Grammaire",IF('EDT-2niveaux'!H87="LC","FRANCAIS"&amp;CHAR(10)&amp;"Lect. et comp.de l'écrit",IF('EDT-2niveaux'!H87="M","MATHEMATIQUES",IF('EDT-2niveaux'!H87="CLA","FRANCAIS"&amp;CHAR(10)&amp;"Culture litt. et art.",IF('EDT-2niveaux'!H87="F","FRANCAIS",IF('EDT-2niveaux'!H87="E","FRANCAIS"&amp;CHAR(10)&amp;"Ecriture",IF('EDT-2niveaux'!H87="L","FRANCAIS"&amp;CHAR(10)&amp;"Lexique",IF('EDT-2niveaux'!H87="LO","FRANCAIS"&amp;CHAR(10)&amp;"Langage oral",IF('EDT-2niveaux'!H87="CM","MATHEMATIQUES"&amp;CHAR(10)&amp;"Calcul mental",IF('EDT-2niveaux'!H87="EG","MATHEMATIQUES"&amp;CHAR(10)&amp;"Espace et Géométrie",IF('EDT-2niveaux'!H87="NC","MATHEMATIQUES"&amp;CHAR(10)&amp;"Nombres et calculs",IF('EDT-2niveaux'!H87="GM","MATHEMATIQUES"&amp;CHAR(10)&amp;"Grand. et mes.",IF('EDT-2niveaux'!H87="S","Sciences et technologie",IF('EDT-2niveaux'!H87="H","Histoire",IF('EDT-2niveaux'!H87="Geo","Géographie",IF('EDT-2niveaux'!H87="EMC","Enseig. mor. et civ.",IF('EDT-2niveaux'!H87="EPS","Educ. phys. et sportive",IF('EDT-2niveaux'!H87="EM","Educ. musicale",IF('EDT-2niveaux'!H87="AP","Arts plastiques",IF('EDT-2niveaux'!H87="HDA","Hist. des arts",IF('EDT-2niveaux'!H87="QM","Questionner le monde",IF('EDT-2niveaux'!H87="LV","Langue vivante",IF('EDT-2niveaux'!H87="APC","APC",""))))))))))))))))))))))))))</f>
        <v/>
      </c>
      <c r="V83" s="14" t="str">
        <f t="shared" si="19"/>
        <v/>
      </c>
      <c r="W83" s="101">
        <f>'EDT-2niveaux'!I87</f>
        <v>0</v>
      </c>
      <c r="X83" s="14" t="str">
        <f>IF('EDT-2niveaux'!I87="O","FRANCAIS"&amp;CHAR(10)&amp;"Orthographe",IF('EDT-2niveaux'!I87="rec","RECREATION",IF('EDT-2niveaux'!I87="p","Pause méridienne",IF('EDT-2niveaux'!I87="G","FRANCAIS"&amp;CHAR(10)&amp;"Grammaire",IF('EDT-2niveaux'!I87="LC","FRANCAIS"&amp;CHAR(10)&amp;"Lect. et comp.de l'écrit",IF('EDT-2niveaux'!I87="M","MATHEMATIQUES",IF('EDT-2niveaux'!I87="CLA","FRANCAIS"&amp;CHAR(10)&amp;"Culture litt. et art.",IF('EDT-2niveaux'!I87="F","FRANCAIS",IF('EDT-2niveaux'!I87="E","FRANCAIS"&amp;CHAR(10)&amp;"Ecriture",IF('EDT-2niveaux'!I87="L","FRANCAIS"&amp;CHAR(10)&amp;"Lexique",IF('EDT-2niveaux'!I87="LO","FRANCAIS"&amp;CHAR(10)&amp;"Langage oral",IF('EDT-2niveaux'!I87="CM","MATHEMATIQUES"&amp;CHAR(10)&amp;"Calcul mental",IF('EDT-2niveaux'!I87="EG","MATHEMATIQUES"&amp;CHAR(10)&amp;"Espace et Géométrie",IF('EDT-2niveaux'!I87="NC","MATHEMATIQUES"&amp;CHAR(10)&amp;"Nombres et calculs",IF('EDT-2niveaux'!I87="GM","MATHEMATIQUES"&amp;CHAR(10)&amp;"Grand. et mes.",IF('EDT-2niveaux'!I87="S","Sciences et technologie",IF('EDT-2niveaux'!I87="H","Histoire",IF('EDT-2niveaux'!I87="Geo","Géographie",IF('EDT-2niveaux'!I87="EMC","Enseig. mor. et civ.",IF('EDT-2niveaux'!I87="EPS","Educ. phys. et sportive",IF('EDT-2niveaux'!I87="EM","Educ. musicale",IF('EDT-2niveaux'!I87="AP","Arts plastiques",IF('EDT-2niveaux'!I87="HDA","Hist. des arts",IF('EDT-2niveaux'!I87="QM","Questionner le monde",IF('EDT-2niveaux'!I87="LV","Langue vivante",IF('EDT-2niveaux'!I87="APC","APC",""))))))))))))))))))))))))))</f>
        <v/>
      </c>
      <c r="Y83" s="14" t="str">
        <f t="shared" si="20"/>
        <v/>
      </c>
      <c r="Z83" s="101">
        <f>'EDT-2niveaux'!J87</f>
        <v>0</v>
      </c>
      <c r="AA83" s="14" t="str">
        <f>IF('EDT-2niveaux'!J87="O","FRANCAIS"&amp;CHAR(10)&amp;"Orthographe",IF('EDT-2niveaux'!J87="rec","RECREATION",IF('EDT-2niveaux'!J87="p","Pause méridienne",IF('EDT-2niveaux'!J87="G","FRANCAIS"&amp;CHAR(10)&amp;"Grammaire",IF('EDT-2niveaux'!J87="LC","FRANCAIS"&amp;CHAR(10)&amp;"Lect. et comp.de l'écrit",IF('EDT-2niveaux'!J87="M","MATHEMATIQUES",IF('EDT-2niveaux'!J87="CLA","FRANCAIS"&amp;CHAR(10)&amp;"Culture littéraire et artistiqueCulture litt. et art.",IF('EDT-2niveaux'!J87="F","FRANCAIS",IF('EDT-2niveaux'!J87="E","FRANCAIS"&amp;CHAR(10)&amp;"Ecriture",IF('EDT-2niveaux'!J87="L","FRANCAIS"&amp;CHAR(10)&amp;"Lexique",IF('EDT-2niveaux'!J87="LO","FRANCAIS"&amp;CHAR(10)&amp;"Langage oral",IF('EDT-2niveaux'!J87="CM","MATHEMATIQUES"&amp;CHAR(10)&amp;"Calcul mental",IF('EDT-2niveaux'!J87="EG","MATHEMATIQUES"&amp;CHAR(10)&amp;"Espace et Géométrie",IF('EDT-2niveaux'!J87="NC","MATHEMATIQUES"&amp;CHAR(10)&amp;"Nombres et calculs",IF('EDT-2niveaux'!J87="GM","MATHEMATIQUES"&amp;CHAR(10)&amp;"Grand. et mes.",IF('EDT-2niveaux'!J87="S","Sciences et technologie",IF('EDT-2niveaux'!J87="H","Histoire",IF('EDT-2niveaux'!J87="Geo","Géographie",IF('EDT-2niveaux'!J87="EMC","Enseig. mor. et civ.",IF('EDT-2niveaux'!J87="EPS","Educ. phys. et sportive",IF('EDT-2niveaux'!J87="EM","Educ. musicale",IF('EDT-2niveaux'!J87="AP","Arts plastiques",IF('EDT-2niveaux'!J87="HDA","Hist. des arts",IF('EDT-2niveaux'!J87="QM","Questionner le monde",IF('EDT-2niveaux'!J87="LV","Langue vivante",IF('EDT-2niveaux'!J87="APC","APC",""))))))))))))))))))))))))))</f>
        <v/>
      </c>
      <c r="AB83" s="49" t="str">
        <f t="shared" si="21"/>
        <v/>
      </c>
      <c r="AC83" s="101">
        <f>'EDT-2niveaux'!K87</f>
        <v>0</v>
      </c>
      <c r="AD83" s="14" t="str">
        <f>IF('EDT-2niveaux'!K87="O","FRANCAIS"&amp;CHAR(10)&amp;"Orthographe",IF('EDT-2niveaux'!K87="rec","RECREATION",IF('EDT-2niveaux'!K87="p","Pause méridienne",IF('EDT-2niveaux'!K87="G","FRANCAIS"&amp;CHAR(10)&amp;"Grammaire",IF('EDT-2niveaux'!K87="LC","FRANCAIS"&amp;CHAR(10)&amp;"Lect. et comp.de l'écrit",IF('EDT-2niveaux'!K87="M","MATHEMATIQUES",IF('EDT-2niveaux'!K87="CLA","FRANCAIS"&amp;CHAR(10)&amp;"Culture litt. et art.",IF('EDT-2niveaux'!K87="F","FRANCAIS",IF('EDT-2niveaux'!K87="E","FRANCAIS"&amp;CHAR(10)&amp;"Ecriture",IF('EDT-2niveaux'!K87="L","FRANCAIS"&amp;CHAR(10)&amp;"Lexique",IF('EDT-2niveaux'!K87="LO","FRANCAIS"&amp;CHAR(10)&amp;"Langage oral",IF('EDT-2niveaux'!K87="CM","MATHEMATIQUES"&amp;CHAR(10)&amp;"Calcul mental",IF('EDT-2niveaux'!K87="EG","MATHEMATIQUES"&amp;CHAR(10)&amp;"Espace et Géométrie",IF('EDT-2niveaux'!K87="NC","MATHEMATIQUES"&amp;CHAR(10)&amp;"Nombres et calculs",IF('EDT-2niveaux'!K87="GM","MATHEMATIQUES"&amp;CHAR(10)&amp;"Grand. et mes.",IF('EDT-2niveaux'!K87="S","Sciences et technologie",IF('EDT-2niveaux'!K87="H","Histoire",IF('EDT-2niveaux'!K87="Geo","Géographie",IF('EDT-2niveaux'!K87="EMC","Enseig. mor. et civ.",IF('EDT-2niveaux'!K87="EPS","Educ. phys. et sportive",IF('EDT-2niveaux'!K87="EM","Educ. musicale",IF('EDT-2niveaux'!K87="AP","Arts plastiques",IF('EDT-2niveaux'!K87="HDA","Hist. des arts",IF('EDT-2niveaux'!K87="QM","Questionner le monde",IF('EDT-2niveaux'!K87="LV","Langue vivante",IF('EDT-2niveaux'!K87="APC","APC",""))))))))))))))))))))))))))</f>
        <v/>
      </c>
      <c r="AE83" s="49" t="str">
        <f t="shared" si="22"/>
        <v/>
      </c>
    </row>
    <row r="84" spans="1:31" x14ac:dyDescent="0.3">
      <c r="A84" s="4" t="e">
        <f>IF('POUR COMMENCER'!$E$14&gt;=A83,A83+'POUR COMMENCER'!$H$29,"")</f>
        <v>#VALUE!</v>
      </c>
      <c r="B84" s="101">
        <f>'EDT-2niveaux'!B88</f>
        <v>0</v>
      </c>
      <c r="C84" s="14" t="str">
        <f>IF('EDT-2niveaux'!B88="O","FRANCAIS"&amp;CHAR(10)&amp;"Orthographe",IF('EDT-2niveaux'!B88="rec","RECREATION",IF('EDT-2niveaux'!B88="p","Pause méridienne",IF('EDT-2niveaux'!B88="G","FRANCAIS"&amp;CHAR(10)&amp;"Grammaire",IF('EDT-2niveaux'!B88="LC","FRANCAIS"&amp;CHAR(10)&amp;"Lect. et comp.de l'écrit",IF('EDT-2niveaux'!B88="M","MATHEMATIQUES",IF('EDT-2niveaux'!B88="CLA","FRANCAIS"&amp;CHAR(10)&amp;"Culture litt. et art.",IF('EDT-2niveaux'!B88="F","FRANCAIS",IF('EDT-2niveaux'!B88="E","FRANCAIS"&amp;CHAR(10)&amp;"Ecriture",IF('EDT-2niveaux'!B88="L","FRANCAIS"&amp;CHAR(10)&amp;"Lexique",IF('EDT-2niveaux'!B88="LO","FRANCAIS"&amp;CHAR(10)&amp;"Langage oral",IF('EDT-2niveaux'!B88="CM","MATHEMATIQUES"&amp;CHAR(10)&amp;"Calcul mental",IF('EDT-2niveaux'!B88="EG","MATHEMATIQUES"&amp;CHAR(10)&amp;"Espace et Géométrie",IF('EDT-2niveaux'!B88="NC","MATHEMATIQUES"&amp;CHAR(10)&amp;"Nombres et calculs",IF('EDT-2niveaux'!B88="GM","MATHEMATIQUES"&amp;CHAR(10)&amp;"Grand. et mes.",IF('EDT-2niveaux'!B88="S","Sciences et technologie",IF('EDT-2niveaux'!B88="H","Histoire",IF('EDT-2niveaux'!B88="Geo","Géographie",IF('EDT-2niveaux'!B88="EMC","Enseig. mor. et civ.",IF('EDT-2niveaux'!B88="EPS","Educ. phys. et sportive",IF('EDT-2niveaux'!B88="EM","Educ. musicale",IF('EDT-2niveaux'!B88="AP","Arts plastiques",IF('EDT-2niveaux'!B88="HDA","Hist. des arts",IF('EDT-2niveaux'!B88="QM","Questionner le monde",IF('EDT-2niveaux'!B88="LV","Langue vivante",IF('EDT-2niveaux'!B88="APC","APC",""))))))))))))))))))))))))))</f>
        <v/>
      </c>
      <c r="D84" s="14" t="str">
        <f t="shared" si="13"/>
        <v/>
      </c>
      <c r="E84" s="101">
        <f>'EDT-2niveaux'!C88</f>
        <v>0</v>
      </c>
      <c r="F84" s="14" t="str">
        <f>IF('EDT-2niveaux'!C88="O","FRANCAIS"&amp;CHAR(10)&amp;"Orthographe",IF('EDT-2niveaux'!C88="rec","RECREATION",IF('EDT-2niveaux'!C88="p","Pause méridienne",IF('EDT-2niveaux'!C88="G","FRANCAIS"&amp;CHAR(10)&amp;"Grammaire",IF('EDT-2niveaux'!C88="LC","FRANCAIS"&amp;CHAR(10)&amp;"Lect. et comp.de l'écrit",IF('EDT-2niveaux'!C88="M","MATHEMATIQUES",IF('EDT-2niveaux'!C88="CLA","FRANCAIS"&amp;CHAR(10)&amp;"Culture littéraire et artistiqueCulture litt. et art.",IF('EDT-2niveaux'!C88="F","FRANCAIS",IF('EDT-2niveaux'!C88="E","FRANCAIS"&amp;CHAR(10)&amp;"Ecriture",IF('EDT-2niveaux'!C88="L","FRANCAIS"&amp;CHAR(10)&amp;"Lexique",IF('EDT-2niveaux'!C88="LO","FRANCAIS"&amp;CHAR(10)&amp;"Langage oral",IF('EDT-2niveaux'!C88="CM","MATHEMATIQUES"&amp;CHAR(10)&amp;"Calcul mental",IF('EDT-2niveaux'!C88="EG","MATHEMATIQUES"&amp;CHAR(10)&amp;"Espace et Géométrie",IF('EDT-2niveaux'!C88="NC","MATHEMATIQUES"&amp;CHAR(10)&amp;"Nombres et calculs",IF('EDT-2niveaux'!C88="GM","MATHEMATIQUES"&amp;CHAR(10)&amp;"Grand. et mes.",IF('EDT-2niveaux'!C88="S","Sciences et technologie",IF('EDT-2niveaux'!C88="H","Histoire",IF('EDT-2niveaux'!C88="Geo","Géographie",IF('EDT-2niveaux'!C88="EMC","Enseig. mor. et civ.",IF('EDT-2niveaux'!C88="EPS","Educ. phys. et sportive",IF('EDT-2niveaux'!C88="EM","Educ. musicale",IF('EDT-2niveaux'!C88="AP","Arts plastiques",IF('EDT-2niveaux'!C88="HDA","Hist. des arts",IF('EDT-2niveaux'!C88="QM","Questionner le monde",IF('EDT-2niveaux'!C88="LV","Langue vivante",IF('EDT-2niveaux'!C88="APC","APC",""))))))))))))))))))))))))))</f>
        <v/>
      </c>
      <c r="G84" s="14" t="str">
        <f t="shared" si="14"/>
        <v/>
      </c>
      <c r="H84" s="101">
        <f>'EDT-2niveaux'!D88</f>
        <v>0</v>
      </c>
      <c r="I84" s="14" t="str">
        <f>IF('EDT-2niveaux'!D88="O","FRANCAIS"&amp;CHAR(10)&amp;"Orthographe",IF('EDT-2niveaux'!D88="rec","RECREATION",IF('EDT-2niveaux'!D88="p","Pause méridienne",IF('EDT-2niveaux'!D88="G","FRANCAIS"&amp;CHAR(10)&amp;"Grammaire",IF('EDT-2niveaux'!D88="LC","FRANCAIS"&amp;CHAR(10)&amp;"Lect. et comp.de l'écrit",IF('EDT-2niveaux'!D88="M","MATHEMATIQUES",IF('EDT-2niveaux'!D88="CLA","FRANCAIS"&amp;CHAR(10)&amp;"Culture litt. et art.",IF('EDT-2niveaux'!D88="F","FRANCAIS",IF('EDT-2niveaux'!D88="E","FRANCAIS"&amp;CHAR(10)&amp;"Ecriture",IF('EDT-2niveaux'!D88="L","FRANCAIS"&amp;CHAR(10)&amp;"Lexique",IF('EDT-2niveaux'!D88="LO","FRANCAIS"&amp;CHAR(10)&amp;"Langage oral",IF('EDT-2niveaux'!D88="CM","MATHEMATIQUES"&amp;CHAR(10)&amp;"Calcul mental",IF('EDT-2niveaux'!D88="EG","MATHEMATIQUES"&amp;CHAR(10)&amp;"Espace et Géométrie",IF('EDT-2niveaux'!D88="NC","MATHEMATIQUES"&amp;CHAR(10)&amp;"Nombres et calculs",IF('EDT-2niveaux'!D88="GM","MATHEMATIQUES"&amp;CHAR(10)&amp;"Grand. et mes.",IF('EDT-2niveaux'!D88="S","Sciences et technologie",IF('EDT-2niveaux'!D88="H","Histoire",IF('EDT-2niveaux'!D88="Geo","Géographie",IF('EDT-2niveaux'!D88="EMC","Enseig. mor. et civ.",IF('EDT-2niveaux'!D88="EPS","Educ. phys. et sportive",IF('EDT-2niveaux'!D88="EM","Educ. musicale",IF('EDT-2niveaux'!D88="AP","Arts plastiques",IF('EDT-2niveaux'!D88="HDA","Hist. des arts",IF('EDT-2niveaux'!D88="QM","Questionner le monde",IF('EDT-2niveaux'!D88="LV","Langue vivante",IF('EDT-2niveaux'!D88="APC","APC",""))))))))))))))))))))))))))</f>
        <v/>
      </c>
      <c r="J84" s="14" t="str">
        <f t="shared" si="15"/>
        <v/>
      </c>
      <c r="K84" s="101">
        <f>'EDT-2niveaux'!E88</f>
        <v>0</v>
      </c>
      <c r="L84" s="14" t="str">
        <f>IF('EDT-2niveaux'!E88="O","FRANCAIS"&amp;CHAR(10)&amp;"Orthographe",IF('EDT-2niveaux'!E88="rec","RECREATION",IF('EDT-2niveaux'!E88="p","Pause méridienne",IF('EDT-2niveaux'!E88="G","FRANCAIS"&amp;CHAR(10)&amp;"Grammaire",IF('EDT-2niveaux'!E88="LC","FRANCAIS"&amp;CHAR(10)&amp;"Lect. et comp.de l'écrit",IF('EDT-2niveaux'!E88="M","MATHEMATIQUES",IF('EDT-2niveaux'!E88="CLA","FRANCAIS"&amp;CHAR(10)&amp;"Culture litt. et art.",IF('EDT-2niveaux'!E88="F","FRANCAIS",IF('EDT-2niveaux'!E88="E","FRANCAIS"&amp;CHAR(10)&amp;"Ecriture",IF('EDT-2niveaux'!E88="L","FRANCAIS"&amp;CHAR(10)&amp;"Lexique",IF('EDT-2niveaux'!E88="LO","FRANCAIS"&amp;CHAR(10)&amp;"Langage oral",IF('EDT-2niveaux'!E88="CM","MATHEMATIQUES"&amp;CHAR(10)&amp;"Calcul mental",IF('EDT-2niveaux'!E88="EG","MATHEMATIQUES"&amp;CHAR(10)&amp;"Espace et Géométrie",IF('EDT-2niveaux'!E88="NC","MATHEMATIQUES"&amp;CHAR(10)&amp;"Nombres et calculs",IF('EDT-2niveaux'!E88="GM","MATHEMATIQUES"&amp;CHAR(10)&amp;"Grand. et mes.",IF('EDT-2niveaux'!E88="S","Sciences et technologie",IF('EDT-2niveaux'!E88="H","Histoire",IF('EDT-2niveaux'!E88="Geo","Géographie",IF('EDT-2niveaux'!E88="EMC","Enseig. mor. et civ.",IF('EDT-2niveaux'!E88="EPS","Educ. phys. et sportive",IF('EDT-2niveaux'!E88="EM","Educ. musicale",IF('EDT-2niveaux'!E88="AP","Arts plastiques",IF('EDT-2niveaux'!E88="HDA","Hist. des arts",IF('EDT-2niveaux'!E88="QM","Questionner le monde",IF('EDT-2niveaux'!E88="LV","Langue vivante",IF('EDT-2niveaux'!E88="APC","APC",""))))))))))))))))))))))))))</f>
        <v/>
      </c>
      <c r="M84" s="14" t="str">
        <f t="shared" si="16"/>
        <v/>
      </c>
      <c r="N84" s="101">
        <f>'EDT-2niveaux'!F88</f>
        <v>0</v>
      </c>
      <c r="O84" s="14" t="str">
        <f>IF('EDT-2niveaux'!F88="O","FRANCAIS"&amp;CHAR(10)&amp;"Orthographe",IF('EDT-2niveaux'!F88="rec","RECREATION",IF('EDT-2niveaux'!F88="p","Pause méridienne",IF('EDT-2niveaux'!F88="G","FRANCAIS"&amp;CHAR(10)&amp;"Grammaire",IF('EDT-2niveaux'!F88="LC","FRANCAIS"&amp;CHAR(10)&amp;"Lect. et comp.de l'écrit",IF('EDT-2niveaux'!F88="M","MATHEMATIQUES",IF('EDT-2niveaux'!F88="CLA","FRANCAIS"&amp;CHAR(10)&amp;"Culture litt. et art.",IF('EDT-2niveaux'!F88="F","FRANCAIS",IF('EDT-2niveaux'!F88="E","FRANCAIS"&amp;CHAR(10)&amp;"Ecriture",IF('EDT-2niveaux'!F88="L","FRANCAIS"&amp;CHAR(10)&amp;"Lexique",IF('EDT-2niveaux'!F88="LO","FRANCAIS"&amp;CHAR(10)&amp;"Langage oral",IF('EDT-2niveaux'!F88="CM","MATHEMATIQUES"&amp;CHAR(10)&amp;"Calcul mental",IF('EDT-2niveaux'!F88="EG","MATHEMATIQUES"&amp;CHAR(10)&amp;"Espace et Géométrie",IF('EDT-2niveaux'!F88="NC","MATHEMATIQUES"&amp;CHAR(10)&amp;"Nombres et calculs",IF('EDT-2niveaux'!F88="GM","MATHEMATIQUES"&amp;CHAR(10)&amp;"Grand. et mes.",IF('EDT-2niveaux'!F88="S","Sciences et technologie",IF('EDT-2niveaux'!F88="H","Histoire",IF('EDT-2niveaux'!F88="Geo","Géographie",IF('EDT-2niveaux'!F88="EMC","Enseig. mor. et civ.",IF('EDT-2niveaux'!F88="EPS","Educ. phys. et sportive",IF('EDT-2niveaux'!F88="EM","Educ. musicale",IF('EDT-2niveaux'!F88="AP","Arts plastiques",IF('EDT-2niveaux'!F88="HDA","Hist. des arts",IF('EDT-2niveaux'!F88="QM","Questionner le monde",IF('EDT-2niveaux'!F88="LV","Langue vivante",IF('EDT-2niveaux'!F88="APC","APC",""))))))))))))))))))))))))))</f>
        <v/>
      </c>
      <c r="P84" s="14" t="str">
        <f t="shared" si="17"/>
        <v/>
      </c>
      <c r="Q84" s="101">
        <f>'EDT-2niveaux'!G88</f>
        <v>0</v>
      </c>
      <c r="R84" s="14" t="str">
        <f>IF('EDT-2niveaux'!G88="O","FRANCAIS"&amp;CHAR(10)&amp;"Orthographe",IF('EDT-2niveaux'!G88="rec","RECREATION",IF('EDT-2niveaux'!G88="p","Pause méridienne",IF('EDT-2niveaux'!G88="G","FRANCAIS"&amp;CHAR(10)&amp;"Grammaire",IF('EDT-2niveaux'!G88="LC","FRANCAIS"&amp;CHAR(10)&amp;"Lect. et comp.de l'écrit",IF('EDT-2niveaux'!G88="M","MATHEMATIQUES",IF('EDT-2niveaux'!G88="CLA","FRANCAIS"&amp;CHAR(10)&amp;"Culture litt. et art.",IF('EDT-2niveaux'!G88="F","FRANCAIS",IF('EDT-2niveaux'!G88="E","FRANCAIS"&amp;CHAR(10)&amp;"Ecriture",IF('EDT-2niveaux'!G88="L","FRANCAIS"&amp;CHAR(10)&amp;"Lexique",IF('EDT-2niveaux'!G88="LO","FRANCAIS"&amp;CHAR(10)&amp;"Langage oral",IF('EDT-2niveaux'!G88="CM","MATHEMATIQUES"&amp;CHAR(10)&amp;"Calcul mental",IF('EDT-2niveaux'!G88="EG","MATHEMATIQUES"&amp;CHAR(10)&amp;"Espace et Géométrie",IF('EDT-2niveaux'!G88="NC","MATHEMATIQUES"&amp;CHAR(10)&amp;"Nombres et calculs",IF('EDT-2niveaux'!G88="GM","MATHEMATIQUES"&amp;CHAR(10)&amp;"Grand. et mes.",IF('EDT-2niveaux'!G88="S","Sciences et technologie",IF('EDT-2niveaux'!G88="H","Histoire",IF('EDT-2niveaux'!G88="Geo","Géographie",IF('EDT-2niveaux'!G88="EMC","Enseig. mor. et civ.",IF('EDT-2niveaux'!G88="EPS","Educ. phys. et sportive",IF('EDT-2niveaux'!G88="EM","Educ. musicale",IF('EDT-2niveaux'!G88="AP","Arts plastiques",IF('EDT-2niveaux'!G88="HDA","Hist. des arts",IF('EDT-2niveaux'!G88="QM","Questionner le monde",IF('EDT-2niveaux'!G88="LV","Langue vivante",IF('EDT-2niveaux'!G88="APC","APC",""))))))))))))))))))))))))))</f>
        <v/>
      </c>
      <c r="S84" s="148" t="str">
        <f t="shared" si="18"/>
        <v/>
      </c>
      <c r="T84" s="101">
        <f>'EDT-2niveaux'!H88</f>
        <v>0</v>
      </c>
      <c r="U84" s="14" t="str">
        <f>IF('EDT-2niveaux'!H88="O","FRANCAIS"&amp;CHAR(10)&amp;"Orthographe",IF('EDT-2niveaux'!H88="rec","RECREATION",IF('EDT-2niveaux'!H88="p","Pause méridienne",IF('EDT-2niveaux'!H88="G","FRANCAIS"&amp;CHAR(10)&amp;"Grammaire",IF('EDT-2niveaux'!H88="LC","FRANCAIS"&amp;CHAR(10)&amp;"Lect. et comp.de l'écrit",IF('EDT-2niveaux'!H88="M","MATHEMATIQUES",IF('EDT-2niveaux'!H88="CLA","FRANCAIS"&amp;CHAR(10)&amp;"Culture litt. et art.",IF('EDT-2niveaux'!H88="F","FRANCAIS",IF('EDT-2niveaux'!H88="E","FRANCAIS"&amp;CHAR(10)&amp;"Ecriture",IF('EDT-2niveaux'!H88="L","FRANCAIS"&amp;CHAR(10)&amp;"Lexique",IF('EDT-2niveaux'!H88="LO","FRANCAIS"&amp;CHAR(10)&amp;"Langage oral",IF('EDT-2niveaux'!H88="CM","MATHEMATIQUES"&amp;CHAR(10)&amp;"Calcul mental",IF('EDT-2niveaux'!H88="EG","MATHEMATIQUES"&amp;CHAR(10)&amp;"Espace et Géométrie",IF('EDT-2niveaux'!H88="NC","MATHEMATIQUES"&amp;CHAR(10)&amp;"Nombres et calculs",IF('EDT-2niveaux'!H88="GM","MATHEMATIQUES"&amp;CHAR(10)&amp;"Grand. et mes.",IF('EDT-2niveaux'!H88="S","Sciences et technologie",IF('EDT-2niveaux'!H88="H","Histoire",IF('EDT-2niveaux'!H88="Geo","Géographie",IF('EDT-2niveaux'!H88="EMC","Enseig. mor. et civ.",IF('EDT-2niveaux'!H88="EPS","Educ. phys. et sportive",IF('EDT-2niveaux'!H88="EM","Educ. musicale",IF('EDT-2niveaux'!H88="AP","Arts plastiques",IF('EDT-2niveaux'!H88="HDA","Hist. des arts",IF('EDT-2niveaux'!H88="QM","Questionner le monde",IF('EDT-2niveaux'!H88="LV","Langue vivante",IF('EDT-2niveaux'!H88="APC","APC",""))))))))))))))))))))))))))</f>
        <v/>
      </c>
      <c r="V84" s="14" t="str">
        <f t="shared" si="19"/>
        <v/>
      </c>
      <c r="W84" s="101">
        <f>'EDT-2niveaux'!I88</f>
        <v>0</v>
      </c>
      <c r="X84" s="14" t="str">
        <f>IF('EDT-2niveaux'!I88="O","FRANCAIS"&amp;CHAR(10)&amp;"Orthographe",IF('EDT-2niveaux'!I88="rec","RECREATION",IF('EDT-2niveaux'!I88="p","Pause méridienne",IF('EDT-2niveaux'!I88="G","FRANCAIS"&amp;CHAR(10)&amp;"Grammaire",IF('EDT-2niveaux'!I88="LC","FRANCAIS"&amp;CHAR(10)&amp;"Lect. et comp.de l'écrit",IF('EDT-2niveaux'!I88="M","MATHEMATIQUES",IF('EDT-2niveaux'!I88="CLA","FRANCAIS"&amp;CHAR(10)&amp;"Culture litt. et art.",IF('EDT-2niveaux'!I88="F","FRANCAIS",IF('EDT-2niveaux'!I88="E","FRANCAIS"&amp;CHAR(10)&amp;"Ecriture",IF('EDT-2niveaux'!I88="L","FRANCAIS"&amp;CHAR(10)&amp;"Lexique",IF('EDT-2niveaux'!I88="LO","FRANCAIS"&amp;CHAR(10)&amp;"Langage oral",IF('EDT-2niveaux'!I88="CM","MATHEMATIQUES"&amp;CHAR(10)&amp;"Calcul mental",IF('EDT-2niveaux'!I88="EG","MATHEMATIQUES"&amp;CHAR(10)&amp;"Espace et Géométrie",IF('EDT-2niveaux'!I88="NC","MATHEMATIQUES"&amp;CHAR(10)&amp;"Nombres et calculs",IF('EDT-2niveaux'!I88="GM","MATHEMATIQUES"&amp;CHAR(10)&amp;"Grand. et mes.",IF('EDT-2niveaux'!I88="S","Sciences et technologie",IF('EDT-2niveaux'!I88="H","Histoire",IF('EDT-2niveaux'!I88="Geo","Géographie",IF('EDT-2niveaux'!I88="EMC","Enseig. mor. et civ.",IF('EDT-2niveaux'!I88="EPS","Educ. phys. et sportive",IF('EDT-2niveaux'!I88="EM","Educ. musicale",IF('EDT-2niveaux'!I88="AP","Arts plastiques",IF('EDT-2niveaux'!I88="HDA","Hist. des arts",IF('EDT-2niveaux'!I88="QM","Questionner le monde",IF('EDT-2niveaux'!I88="LV","Langue vivante",IF('EDT-2niveaux'!I88="APC","APC",""))))))))))))))))))))))))))</f>
        <v/>
      </c>
      <c r="Y84" s="14" t="str">
        <f t="shared" si="20"/>
        <v/>
      </c>
      <c r="Z84" s="101">
        <f>'EDT-2niveaux'!J88</f>
        <v>0</v>
      </c>
      <c r="AA84" s="14" t="str">
        <f>IF('EDT-2niveaux'!J88="O","FRANCAIS"&amp;CHAR(10)&amp;"Orthographe",IF('EDT-2niveaux'!J88="rec","RECREATION",IF('EDT-2niveaux'!J88="p","Pause méridienne",IF('EDT-2niveaux'!J88="G","FRANCAIS"&amp;CHAR(10)&amp;"Grammaire",IF('EDT-2niveaux'!J88="LC","FRANCAIS"&amp;CHAR(10)&amp;"Lect. et comp.de l'écrit",IF('EDT-2niveaux'!J88="M","MATHEMATIQUES",IF('EDT-2niveaux'!J88="CLA","FRANCAIS"&amp;CHAR(10)&amp;"Culture littéraire et artistiqueCulture litt. et art.",IF('EDT-2niveaux'!J88="F","FRANCAIS",IF('EDT-2niveaux'!J88="E","FRANCAIS"&amp;CHAR(10)&amp;"Ecriture",IF('EDT-2niveaux'!J88="L","FRANCAIS"&amp;CHAR(10)&amp;"Lexique",IF('EDT-2niveaux'!J88="LO","FRANCAIS"&amp;CHAR(10)&amp;"Langage oral",IF('EDT-2niveaux'!J88="CM","MATHEMATIQUES"&amp;CHAR(10)&amp;"Calcul mental",IF('EDT-2niveaux'!J88="EG","MATHEMATIQUES"&amp;CHAR(10)&amp;"Espace et Géométrie",IF('EDT-2niveaux'!J88="NC","MATHEMATIQUES"&amp;CHAR(10)&amp;"Nombres et calculs",IF('EDT-2niveaux'!J88="GM","MATHEMATIQUES"&amp;CHAR(10)&amp;"Grand. et mes.",IF('EDT-2niveaux'!J88="S","Sciences et technologie",IF('EDT-2niveaux'!J88="H","Histoire",IF('EDT-2niveaux'!J88="Geo","Géographie",IF('EDT-2niveaux'!J88="EMC","Enseig. mor. et civ.",IF('EDT-2niveaux'!J88="EPS","Educ. phys. et sportive",IF('EDT-2niveaux'!J88="EM","Educ. musicale",IF('EDT-2niveaux'!J88="AP","Arts plastiques",IF('EDT-2niveaux'!J88="HDA","Hist. des arts",IF('EDT-2niveaux'!J88="QM","Questionner le monde",IF('EDT-2niveaux'!J88="LV","Langue vivante",IF('EDT-2niveaux'!J88="APC","APC",""))))))))))))))))))))))))))</f>
        <v/>
      </c>
      <c r="AB84" s="49" t="str">
        <f t="shared" si="21"/>
        <v/>
      </c>
      <c r="AC84" s="101">
        <f>'EDT-2niveaux'!K88</f>
        <v>0</v>
      </c>
      <c r="AD84" s="14" t="str">
        <f>IF('EDT-2niveaux'!K88="O","FRANCAIS"&amp;CHAR(10)&amp;"Orthographe",IF('EDT-2niveaux'!K88="rec","RECREATION",IF('EDT-2niveaux'!K88="p","Pause méridienne",IF('EDT-2niveaux'!K88="G","FRANCAIS"&amp;CHAR(10)&amp;"Grammaire",IF('EDT-2niveaux'!K88="LC","FRANCAIS"&amp;CHAR(10)&amp;"Lect. et comp.de l'écrit",IF('EDT-2niveaux'!K88="M","MATHEMATIQUES",IF('EDT-2niveaux'!K88="CLA","FRANCAIS"&amp;CHAR(10)&amp;"Culture litt. et art.",IF('EDT-2niveaux'!K88="F","FRANCAIS",IF('EDT-2niveaux'!K88="E","FRANCAIS"&amp;CHAR(10)&amp;"Ecriture",IF('EDT-2niveaux'!K88="L","FRANCAIS"&amp;CHAR(10)&amp;"Lexique",IF('EDT-2niveaux'!K88="LO","FRANCAIS"&amp;CHAR(10)&amp;"Langage oral",IF('EDT-2niveaux'!K88="CM","MATHEMATIQUES"&amp;CHAR(10)&amp;"Calcul mental",IF('EDT-2niveaux'!K88="EG","MATHEMATIQUES"&amp;CHAR(10)&amp;"Espace et Géométrie",IF('EDT-2niveaux'!K88="NC","MATHEMATIQUES"&amp;CHAR(10)&amp;"Nombres et calculs",IF('EDT-2niveaux'!K88="GM","MATHEMATIQUES"&amp;CHAR(10)&amp;"Grand. et mes.",IF('EDT-2niveaux'!K88="S","Sciences et technologie",IF('EDT-2niveaux'!K88="H","Histoire",IF('EDT-2niveaux'!K88="Geo","Géographie",IF('EDT-2niveaux'!K88="EMC","Enseig. mor. et civ.",IF('EDT-2niveaux'!K88="EPS","Educ. phys. et sportive",IF('EDT-2niveaux'!K88="EM","Educ. musicale",IF('EDT-2niveaux'!K88="AP","Arts plastiques",IF('EDT-2niveaux'!K88="HDA","Hist. des arts",IF('EDT-2niveaux'!K88="QM","Questionner le monde",IF('EDT-2niveaux'!K88="LV","Langue vivante",IF('EDT-2niveaux'!K88="APC","APC",""))))))))))))))))))))))))))</f>
        <v/>
      </c>
      <c r="AE84" s="49" t="str">
        <f t="shared" si="22"/>
        <v/>
      </c>
    </row>
    <row r="85" spans="1:31" x14ac:dyDescent="0.3">
      <c r="A85" s="4" t="e">
        <f>IF('POUR COMMENCER'!$E$14&gt;=A84,A84+'POUR COMMENCER'!$H$29,"")</f>
        <v>#VALUE!</v>
      </c>
      <c r="B85" s="101">
        <f>'EDT-2niveaux'!B89</f>
        <v>0</v>
      </c>
      <c r="C85" s="14" t="str">
        <f>IF('EDT-2niveaux'!B89="O","FRANCAIS"&amp;CHAR(10)&amp;"Orthographe",IF('EDT-2niveaux'!B89="rec","RECREATION",IF('EDT-2niveaux'!B89="p","Pause méridienne",IF('EDT-2niveaux'!B89="G","FRANCAIS"&amp;CHAR(10)&amp;"Grammaire",IF('EDT-2niveaux'!B89="LC","FRANCAIS"&amp;CHAR(10)&amp;"Lect. et comp.de l'écrit",IF('EDT-2niveaux'!B89="M","MATHEMATIQUES",IF('EDT-2niveaux'!B89="CLA","FRANCAIS"&amp;CHAR(10)&amp;"Culture litt. et art.",IF('EDT-2niveaux'!B89="F","FRANCAIS",IF('EDT-2niveaux'!B89="E","FRANCAIS"&amp;CHAR(10)&amp;"Ecriture",IF('EDT-2niveaux'!B89="L","FRANCAIS"&amp;CHAR(10)&amp;"Lexique",IF('EDT-2niveaux'!B89="LO","FRANCAIS"&amp;CHAR(10)&amp;"Langage oral",IF('EDT-2niveaux'!B89="CM","MATHEMATIQUES"&amp;CHAR(10)&amp;"Calcul mental",IF('EDT-2niveaux'!B89="EG","MATHEMATIQUES"&amp;CHAR(10)&amp;"Espace et Géométrie",IF('EDT-2niveaux'!B89="NC","MATHEMATIQUES"&amp;CHAR(10)&amp;"Nombres et calculs",IF('EDT-2niveaux'!B89="GM","MATHEMATIQUES"&amp;CHAR(10)&amp;"Grand. et mes.",IF('EDT-2niveaux'!B89="S","Sciences et technologie",IF('EDT-2niveaux'!B89="H","Histoire",IF('EDT-2niveaux'!B89="Geo","Géographie",IF('EDT-2niveaux'!B89="EMC","Enseig. mor. et civ.",IF('EDT-2niveaux'!B89="EPS","Educ. phys. et sportive",IF('EDT-2niveaux'!B89="EM","Educ. musicale",IF('EDT-2niveaux'!B89="AP","Arts plastiques",IF('EDT-2niveaux'!B89="HDA","Hist. des arts",IF('EDT-2niveaux'!B89="QM","Questionner le monde",IF('EDT-2niveaux'!B89="LV","Langue vivante",IF('EDT-2niveaux'!B89="APC","APC",""))))))))))))))))))))))))))</f>
        <v/>
      </c>
      <c r="D85" s="14" t="str">
        <f t="shared" si="13"/>
        <v/>
      </c>
      <c r="E85" s="101">
        <f>'EDT-2niveaux'!C89</f>
        <v>0</v>
      </c>
      <c r="F85" s="14" t="str">
        <f>IF('EDT-2niveaux'!C89="O","FRANCAIS"&amp;CHAR(10)&amp;"Orthographe",IF('EDT-2niveaux'!C89="rec","RECREATION",IF('EDT-2niveaux'!C89="p","Pause méridienne",IF('EDT-2niveaux'!C89="G","FRANCAIS"&amp;CHAR(10)&amp;"Grammaire",IF('EDT-2niveaux'!C89="LC","FRANCAIS"&amp;CHAR(10)&amp;"Lect. et comp.de l'écrit",IF('EDT-2niveaux'!C89="M","MATHEMATIQUES",IF('EDT-2niveaux'!C89="CLA","FRANCAIS"&amp;CHAR(10)&amp;"Culture littéraire et artistiqueCulture litt. et art.",IF('EDT-2niveaux'!C89="F","FRANCAIS",IF('EDT-2niveaux'!C89="E","FRANCAIS"&amp;CHAR(10)&amp;"Ecriture",IF('EDT-2niveaux'!C89="L","FRANCAIS"&amp;CHAR(10)&amp;"Lexique",IF('EDT-2niveaux'!C89="LO","FRANCAIS"&amp;CHAR(10)&amp;"Langage oral",IF('EDT-2niveaux'!C89="CM","MATHEMATIQUES"&amp;CHAR(10)&amp;"Calcul mental",IF('EDT-2niveaux'!C89="EG","MATHEMATIQUES"&amp;CHAR(10)&amp;"Espace et Géométrie",IF('EDT-2niveaux'!C89="NC","MATHEMATIQUES"&amp;CHAR(10)&amp;"Nombres et calculs",IF('EDT-2niveaux'!C89="GM","MATHEMATIQUES"&amp;CHAR(10)&amp;"Grand. et mes.",IF('EDT-2niveaux'!C89="S","Sciences et technologie",IF('EDT-2niveaux'!C89="H","Histoire",IF('EDT-2niveaux'!C89="Geo","Géographie",IF('EDT-2niveaux'!C89="EMC","Enseig. mor. et civ.",IF('EDT-2niveaux'!C89="EPS","Educ. phys. et sportive",IF('EDT-2niveaux'!C89="EM","Educ. musicale",IF('EDT-2niveaux'!C89="AP","Arts plastiques",IF('EDT-2niveaux'!C89="HDA","Hist. des arts",IF('EDT-2niveaux'!C89="QM","Questionner le monde",IF('EDT-2niveaux'!C89="LV","Langue vivante",IF('EDT-2niveaux'!C89="APC","APC",""))))))))))))))))))))))))))</f>
        <v/>
      </c>
      <c r="G85" s="14" t="str">
        <f t="shared" si="14"/>
        <v/>
      </c>
      <c r="H85" s="101">
        <f>'EDT-2niveaux'!D89</f>
        <v>0</v>
      </c>
      <c r="I85" s="14" t="str">
        <f>IF('EDT-2niveaux'!D89="O","FRANCAIS"&amp;CHAR(10)&amp;"Orthographe",IF('EDT-2niveaux'!D89="rec","RECREATION",IF('EDT-2niveaux'!D89="p","Pause méridienne",IF('EDT-2niveaux'!D89="G","FRANCAIS"&amp;CHAR(10)&amp;"Grammaire",IF('EDT-2niveaux'!D89="LC","FRANCAIS"&amp;CHAR(10)&amp;"Lect. et comp.de l'écrit",IF('EDT-2niveaux'!D89="M","MATHEMATIQUES",IF('EDT-2niveaux'!D89="CLA","FRANCAIS"&amp;CHAR(10)&amp;"Culture litt. et art.",IF('EDT-2niveaux'!D89="F","FRANCAIS",IF('EDT-2niveaux'!D89="E","FRANCAIS"&amp;CHAR(10)&amp;"Ecriture",IF('EDT-2niveaux'!D89="L","FRANCAIS"&amp;CHAR(10)&amp;"Lexique",IF('EDT-2niveaux'!D89="LO","FRANCAIS"&amp;CHAR(10)&amp;"Langage oral",IF('EDT-2niveaux'!D89="CM","MATHEMATIQUES"&amp;CHAR(10)&amp;"Calcul mental",IF('EDT-2niveaux'!D89="EG","MATHEMATIQUES"&amp;CHAR(10)&amp;"Espace et Géométrie",IF('EDT-2niveaux'!D89="NC","MATHEMATIQUES"&amp;CHAR(10)&amp;"Nombres et calculs",IF('EDT-2niveaux'!D89="GM","MATHEMATIQUES"&amp;CHAR(10)&amp;"Grand. et mes.",IF('EDT-2niveaux'!D89="S","Sciences et technologie",IF('EDT-2niveaux'!D89="H","Histoire",IF('EDT-2niveaux'!D89="Geo","Géographie",IF('EDT-2niveaux'!D89="EMC","Enseig. mor. et civ.",IF('EDT-2niveaux'!D89="EPS","Educ. phys. et sportive",IF('EDT-2niveaux'!D89="EM","Educ. musicale",IF('EDT-2niveaux'!D89="AP","Arts plastiques",IF('EDT-2niveaux'!D89="HDA","Hist. des arts",IF('EDT-2niveaux'!D89="QM","Questionner le monde",IF('EDT-2niveaux'!D89="LV","Langue vivante",IF('EDT-2niveaux'!D89="APC","APC",""))))))))))))))))))))))))))</f>
        <v/>
      </c>
      <c r="J85" s="14" t="str">
        <f t="shared" si="15"/>
        <v/>
      </c>
      <c r="K85" s="101">
        <f>'EDT-2niveaux'!E89</f>
        <v>0</v>
      </c>
      <c r="L85" s="14" t="str">
        <f>IF('EDT-2niveaux'!E89="O","FRANCAIS"&amp;CHAR(10)&amp;"Orthographe",IF('EDT-2niveaux'!E89="rec","RECREATION",IF('EDT-2niveaux'!E89="p","Pause méridienne",IF('EDT-2niveaux'!E89="G","FRANCAIS"&amp;CHAR(10)&amp;"Grammaire",IF('EDT-2niveaux'!E89="LC","FRANCAIS"&amp;CHAR(10)&amp;"Lect. et comp.de l'écrit",IF('EDT-2niveaux'!E89="M","MATHEMATIQUES",IF('EDT-2niveaux'!E89="CLA","FRANCAIS"&amp;CHAR(10)&amp;"Culture litt. et art.",IF('EDT-2niveaux'!E89="F","FRANCAIS",IF('EDT-2niveaux'!E89="E","FRANCAIS"&amp;CHAR(10)&amp;"Ecriture",IF('EDT-2niveaux'!E89="L","FRANCAIS"&amp;CHAR(10)&amp;"Lexique",IF('EDT-2niveaux'!E89="LO","FRANCAIS"&amp;CHAR(10)&amp;"Langage oral",IF('EDT-2niveaux'!E89="CM","MATHEMATIQUES"&amp;CHAR(10)&amp;"Calcul mental",IF('EDT-2niveaux'!E89="EG","MATHEMATIQUES"&amp;CHAR(10)&amp;"Espace et Géométrie",IF('EDT-2niveaux'!E89="NC","MATHEMATIQUES"&amp;CHAR(10)&amp;"Nombres et calculs",IF('EDT-2niveaux'!E89="GM","MATHEMATIQUES"&amp;CHAR(10)&amp;"Grand. et mes.",IF('EDT-2niveaux'!E89="S","Sciences et technologie",IF('EDT-2niveaux'!E89="H","Histoire",IF('EDT-2niveaux'!E89="Geo","Géographie",IF('EDT-2niveaux'!E89="EMC","Enseig. mor. et civ.",IF('EDT-2niveaux'!E89="EPS","Educ. phys. et sportive",IF('EDT-2niveaux'!E89="EM","Educ. musicale",IF('EDT-2niveaux'!E89="AP","Arts plastiques",IF('EDT-2niveaux'!E89="HDA","Hist. des arts",IF('EDT-2niveaux'!E89="QM","Questionner le monde",IF('EDT-2niveaux'!E89="LV","Langue vivante",IF('EDT-2niveaux'!E89="APC","APC",""))))))))))))))))))))))))))</f>
        <v/>
      </c>
      <c r="M85" s="14" t="str">
        <f t="shared" si="16"/>
        <v/>
      </c>
      <c r="N85" s="101">
        <f>'EDT-2niveaux'!F89</f>
        <v>0</v>
      </c>
      <c r="O85" s="14" t="str">
        <f>IF('EDT-2niveaux'!F89="O","FRANCAIS"&amp;CHAR(10)&amp;"Orthographe",IF('EDT-2niveaux'!F89="rec","RECREATION",IF('EDT-2niveaux'!F89="p","Pause méridienne",IF('EDT-2niveaux'!F89="G","FRANCAIS"&amp;CHAR(10)&amp;"Grammaire",IF('EDT-2niveaux'!F89="LC","FRANCAIS"&amp;CHAR(10)&amp;"Lect. et comp.de l'écrit",IF('EDT-2niveaux'!F89="M","MATHEMATIQUES",IF('EDT-2niveaux'!F89="CLA","FRANCAIS"&amp;CHAR(10)&amp;"Culture litt. et art.",IF('EDT-2niveaux'!F89="F","FRANCAIS",IF('EDT-2niveaux'!F89="E","FRANCAIS"&amp;CHAR(10)&amp;"Ecriture",IF('EDT-2niveaux'!F89="L","FRANCAIS"&amp;CHAR(10)&amp;"Lexique",IF('EDT-2niveaux'!F89="LO","FRANCAIS"&amp;CHAR(10)&amp;"Langage oral",IF('EDT-2niveaux'!F89="CM","MATHEMATIQUES"&amp;CHAR(10)&amp;"Calcul mental",IF('EDT-2niveaux'!F89="EG","MATHEMATIQUES"&amp;CHAR(10)&amp;"Espace et Géométrie",IF('EDT-2niveaux'!F89="NC","MATHEMATIQUES"&amp;CHAR(10)&amp;"Nombres et calculs",IF('EDT-2niveaux'!F89="GM","MATHEMATIQUES"&amp;CHAR(10)&amp;"Grand. et mes.",IF('EDT-2niveaux'!F89="S","Sciences et technologie",IF('EDT-2niveaux'!F89="H","Histoire",IF('EDT-2niveaux'!F89="Geo","Géographie",IF('EDT-2niveaux'!F89="EMC","Enseig. mor. et civ.",IF('EDT-2niveaux'!F89="EPS","Educ. phys. et sportive",IF('EDT-2niveaux'!F89="EM","Educ. musicale",IF('EDT-2niveaux'!F89="AP","Arts plastiques",IF('EDT-2niveaux'!F89="HDA","Hist. des arts",IF('EDT-2niveaux'!F89="QM","Questionner le monde",IF('EDT-2niveaux'!F89="LV","Langue vivante",IF('EDT-2niveaux'!F89="APC","APC",""))))))))))))))))))))))))))</f>
        <v/>
      </c>
      <c r="P85" s="14" t="str">
        <f t="shared" si="17"/>
        <v/>
      </c>
      <c r="Q85" s="101">
        <f>'EDT-2niveaux'!G89</f>
        <v>0</v>
      </c>
      <c r="R85" s="14" t="str">
        <f>IF('EDT-2niveaux'!G89="O","FRANCAIS"&amp;CHAR(10)&amp;"Orthographe",IF('EDT-2niveaux'!G89="rec","RECREATION",IF('EDT-2niveaux'!G89="p","Pause méridienne",IF('EDT-2niveaux'!G89="G","FRANCAIS"&amp;CHAR(10)&amp;"Grammaire",IF('EDT-2niveaux'!G89="LC","FRANCAIS"&amp;CHAR(10)&amp;"Lect. et comp.de l'écrit",IF('EDT-2niveaux'!G89="M","MATHEMATIQUES",IF('EDT-2niveaux'!G89="CLA","FRANCAIS"&amp;CHAR(10)&amp;"Culture litt. et art.",IF('EDT-2niveaux'!G89="F","FRANCAIS",IF('EDT-2niveaux'!G89="E","FRANCAIS"&amp;CHAR(10)&amp;"Ecriture",IF('EDT-2niveaux'!G89="L","FRANCAIS"&amp;CHAR(10)&amp;"Lexique",IF('EDT-2niveaux'!G89="LO","FRANCAIS"&amp;CHAR(10)&amp;"Langage oral",IF('EDT-2niveaux'!G89="CM","MATHEMATIQUES"&amp;CHAR(10)&amp;"Calcul mental",IF('EDT-2niveaux'!G89="EG","MATHEMATIQUES"&amp;CHAR(10)&amp;"Espace et Géométrie",IF('EDT-2niveaux'!G89="NC","MATHEMATIQUES"&amp;CHAR(10)&amp;"Nombres et calculs",IF('EDT-2niveaux'!G89="GM","MATHEMATIQUES"&amp;CHAR(10)&amp;"Grand. et mes.",IF('EDT-2niveaux'!G89="S","Sciences et technologie",IF('EDT-2niveaux'!G89="H","Histoire",IF('EDT-2niveaux'!G89="Geo","Géographie",IF('EDT-2niveaux'!G89="EMC","Enseig. mor. et civ.",IF('EDT-2niveaux'!G89="EPS","Educ. phys. et sportive",IF('EDT-2niveaux'!G89="EM","Educ. musicale",IF('EDT-2niveaux'!G89="AP","Arts plastiques",IF('EDT-2niveaux'!G89="HDA","Hist. des arts",IF('EDT-2niveaux'!G89="QM","Questionner le monde",IF('EDT-2niveaux'!G89="LV","Langue vivante",IF('EDT-2niveaux'!G89="APC","APC",""))))))))))))))))))))))))))</f>
        <v/>
      </c>
      <c r="S85" s="148" t="str">
        <f t="shared" si="18"/>
        <v/>
      </c>
      <c r="T85" s="101">
        <f>'EDT-2niveaux'!H89</f>
        <v>0</v>
      </c>
      <c r="U85" s="14" t="str">
        <f>IF('EDT-2niveaux'!H89="O","FRANCAIS"&amp;CHAR(10)&amp;"Orthographe",IF('EDT-2niveaux'!H89="rec","RECREATION",IF('EDT-2niveaux'!H89="p","Pause méridienne",IF('EDT-2niveaux'!H89="G","FRANCAIS"&amp;CHAR(10)&amp;"Grammaire",IF('EDT-2niveaux'!H89="LC","FRANCAIS"&amp;CHAR(10)&amp;"Lect. et comp.de l'écrit",IF('EDT-2niveaux'!H89="M","MATHEMATIQUES",IF('EDT-2niveaux'!H89="CLA","FRANCAIS"&amp;CHAR(10)&amp;"Culture litt. et art.",IF('EDT-2niveaux'!H89="F","FRANCAIS",IF('EDT-2niveaux'!H89="E","FRANCAIS"&amp;CHAR(10)&amp;"Ecriture",IF('EDT-2niveaux'!H89="L","FRANCAIS"&amp;CHAR(10)&amp;"Lexique",IF('EDT-2niveaux'!H89="LO","FRANCAIS"&amp;CHAR(10)&amp;"Langage oral",IF('EDT-2niveaux'!H89="CM","MATHEMATIQUES"&amp;CHAR(10)&amp;"Calcul mental",IF('EDT-2niveaux'!H89="EG","MATHEMATIQUES"&amp;CHAR(10)&amp;"Espace et Géométrie",IF('EDT-2niveaux'!H89="NC","MATHEMATIQUES"&amp;CHAR(10)&amp;"Nombres et calculs",IF('EDT-2niveaux'!H89="GM","MATHEMATIQUES"&amp;CHAR(10)&amp;"Grand. et mes.",IF('EDT-2niveaux'!H89="S","Sciences et technologie",IF('EDT-2niveaux'!H89="H","Histoire",IF('EDT-2niveaux'!H89="Geo","Géographie",IF('EDT-2niveaux'!H89="EMC","Enseig. mor. et civ.",IF('EDT-2niveaux'!H89="EPS","Educ. phys. et sportive",IF('EDT-2niveaux'!H89="EM","Educ. musicale",IF('EDT-2niveaux'!H89="AP","Arts plastiques",IF('EDT-2niveaux'!H89="HDA","Hist. des arts",IF('EDT-2niveaux'!H89="QM","Questionner le monde",IF('EDT-2niveaux'!H89="LV","Langue vivante",IF('EDT-2niveaux'!H89="APC","APC",""))))))))))))))))))))))))))</f>
        <v/>
      </c>
      <c r="V85" s="14" t="str">
        <f t="shared" si="19"/>
        <v/>
      </c>
      <c r="W85" s="101">
        <f>'EDT-2niveaux'!I89</f>
        <v>0</v>
      </c>
      <c r="X85" s="14" t="str">
        <f>IF('EDT-2niveaux'!I89="O","FRANCAIS"&amp;CHAR(10)&amp;"Orthographe",IF('EDT-2niveaux'!I89="rec","RECREATION",IF('EDT-2niveaux'!I89="p","Pause méridienne",IF('EDT-2niveaux'!I89="G","FRANCAIS"&amp;CHAR(10)&amp;"Grammaire",IF('EDT-2niveaux'!I89="LC","FRANCAIS"&amp;CHAR(10)&amp;"Lect. et comp.de l'écrit",IF('EDT-2niveaux'!I89="M","MATHEMATIQUES",IF('EDT-2niveaux'!I89="CLA","FRANCAIS"&amp;CHAR(10)&amp;"Culture litt. et art.",IF('EDT-2niveaux'!I89="F","FRANCAIS",IF('EDT-2niveaux'!I89="E","FRANCAIS"&amp;CHAR(10)&amp;"Ecriture",IF('EDT-2niveaux'!I89="L","FRANCAIS"&amp;CHAR(10)&amp;"Lexique",IF('EDT-2niveaux'!I89="LO","FRANCAIS"&amp;CHAR(10)&amp;"Langage oral",IF('EDT-2niveaux'!I89="CM","MATHEMATIQUES"&amp;CHAR(10)&amp;"Calcul mental",IF('EDT-2niveaux'!I89="EG","MATHEMATIQUES"&amp;CHAR(10)&amp;"Espace et Géométrie",IF('EDT-2niveaux'!I89="NC","MATHEMATIQUES"&amp;CHAR(10)&amp;"Nombres et calculs",IF('EDT-2niveaux'!I89="GM","MATHEMATIQUES"&amp;CHAR(10)&amp;"Grand. et mes.",IF('EDT-2niveaux'!I89="S","Sciences et technologie",IF('EDT-2niveaux'!I89="H","Histoire",IF('EDT-2niveaux'!I89="Geo","Géographie",IF('EDT-2niveaux'!I89="EMC","Enseig. mor. et civ.",IF('EDT-2niveaux'!I89="EPS","Educ. phys. et sportive",IF('EDT-2niveaux'!I89="EM","Educ. musicale",IF('EDT-2niveaux'!I89="AP","Arts plastiques",IF('EDT-2niveaux'!I89="HDA","Hist. des arts",IF('EDT-2niveaux'!I89="QM","Questionner le monde",IF('EDT-2niveaux'!I89="LV","Langue vivante",IF('EDT-2niveaux'!I89="APC","APC",""))))))))))))))))))))))))))</f>
        <v/>
      </c>
      <c r="Y85" s="14" t="str">
        <f t="shared" si="20"/>
        <v/>
      </c>
      <c r="Z85" s="101">
        <f>'EDT-2niveaux'!J89</f>
        <v>0</v>
      </c>
      <c r="AA85" s="14" t="str">
        <f>IF('EDT-2niveaux'!J89="O","FRANCAIS"&amp;CHAR(10)&amp;"Orthographe",IF('EDT-2niveaux'!J89="rec","RECREATION",IF('EDT-2niveaux'!J89="p","Pause méridienne",IF('EDT-2niveaux'!J89="G","FRANCAIS"&amp;CHAR(10)&amp;"Grammaire",IF('EDT-2niveaux'!J89="LC","FRANCAIS"&amp;CHAR(10)&amp;"Lect. et comp.de l'écrit",IF('EDT-2niveaux'!J89="M","MATHEMATIQUES",IF('EDT-2niveaux'!J89="CLA","FRANCAIS"&amp;CHAR(10)&amp;"Culture littéraire et artistiqueCulture litt. et art.",IF('EDT-2niveaux'!J89="F","FRANCAIS",IF('EDT-2niveaux'!J89="E","FRANCAIS"&amp;CHAR(10)&amp;"Ecriture",IF('EDT-2niveaux'!J89="L","FRANCAIS"&amp;CHAR(10)&amp;"Lexique",IF('EDT-2niveaux'!J89="LO","FRANCAIS"&amp;CHAR(10)&amp;"Langage oral",IF('EDT-2niveaux'!J89="CM","MATHEMATIQUES"&amp;CHAR(10)&amp;"Calcul mental",IF('EDT-2niveaux'!J89="EG","MATHEMATIQUES"&amp;CHAR(10)&amp;"Espace et Géométrie",IF('EDT-2niveaux'!J89="NC","MATHEMATIQUES"&amp;CHAR(10)&amp;"Nombres et calculs",IF('EDT-2niveaux'!J89="GM","MATHEMATIQUES"&amp;CHAR(10)&amp;"Grand. et mes.",IF('EDT-2niveaux'!J89="S","Sciences et technologie",IF('EDT-2niveaux'!J89="H","Histoire",IF('EDT-2niveaux'!J89="Geo","Géographie",IF('EDT-2niveaux'!J89="EMC","Enseig. mor. et civ.",IF('EDT-2niveaux'!J89="EPS","Educ. phys. et sportive",IF('EDT-2niveaux'!J89="EM","Educ. musicale",IF('EDT-2niveaux'!J89="AP","Arts plastiques",IF('EDT-2niveaux'!J89="HDA","Hist. des arts",IF('EDT-2niveaux'!J89="QM","Questionner le monde",IF('EDT-2niveaux'!J89="LV","Langue vivante",IF('EDT-2niveaux'!J89="APC","APC",""))))))))))))))))))))))))))</f>
        <v/>
      </c>
      <c r="AB85" s="49" t="str">
        <f t="shared" si="21"/>
        <v/>
      </c>
      <c r="AC85" s="101">
        <f>'EDT-2niveaux'!K89</f>
        <v>0</v>
      </c>
      <c r="AD85" s="14" t="str">
        <f>IF('EDT-2niveaux'!K89="O","FRANCAIS"&amp;CHAR(10)&amp;"Orthographe",IF('EDT-2niveaux'!K89="rec","RECREATION",IF('EDT-2niveaux'!K89="p","Pause méridienne",IF('EDT-2niveaux'!K89="G","FRANCAIS"&amp;CHAR(10)&amp;"Grammaire",IF('EDT-2niveaux'!K89="LC","FRANCAIS"&amp;CHAR(10)&amp;"Lect. et comp.de l'écrit",IF('EDT-2niveaux'!K89="M","MATHEMATIQUES",IF('EDT-2niveaux'!K89="CLA","FRANCAIS"&amp;CHAR(10)&amp;"Culture litt. et art.",IF('EDT-2niveaux'!K89="F","FRANCAIS",IF('EDT-2niveaux'!K89="E","FRANCAIS"&amp;CHAR(10)&amp;"Ecriture",IF('EDT-2niveaux'!K89="L","FRANCAIS"&amp;CHAR(10)&amp;"Lexique",IF('EDT-2niveaux'!K89="LO","FRANCAIS"&amp;CHAR(10)&amp;"Langage oral",IF('EDT-2niveaux'!K89="CM","MATHEMATIQUES"&amp;CHAR(10)&amp;"Calcul mental",IF('EDT-2niveaux'!K89="EG","MATHEMATIQUES"&amp;CHAR(10)&amp;"Espace et Géométrie",IF('EDT-2niveaux'!K89="NC","MATHEMATIQUES"&amp;CHAR(10)&amp;"Nombres et calculs",IF('EDT-2niveaux'!K89="GM","MATHEMATIQUES"&amp;CHAR(10)&amp;"Grand. et mes.",IF('EDT-2niveaux'!K89="S","Sciences et technologie",IF('EDT-2niveaux'!K89="H","Histoire",IF('EDT-2niveaux'!K89="Geo","Géographie",IF('EDT-2niveaux'!K89="EMC","Enseig. mor. et civ.",IF('EDT-2niveaux'!K89="EPS","Educ. phys. et sportive",IF('EDT-2niveaux'!K89="EM","Educ. musicale",IF('EDT-2niveaux'!K89="AP","Arts plastiques",IF('EDT-2niveaux'!K89="HDA","Hist. des arts",IF('EDT-2niveaux'!K89="QM","Questionner le monde",IF('EDT-2niveaux'!K89="LV","Langue vivante",IF('EDT-2niveaux'!K89="APC","APC",""))))))))))))))))))))))))))</f>
        <v/>
      </c>
      <c r="AE85" s="49" t="str">
        <f t="shared" si="22"/>
        <v/>
      </c>
    </row>
    <row r="86" spans="1:31" x14ac:dyDescent="0.3">
      <c r="A86" s="4" t="e">
        <f>IF('POUR COMMENCER'!$E$14&gt;=A85,A85+'POUR COMMENCER'!$H$29,"")</f>
        <v>#VALUE!</v>
      </c>
      <c r="B86" s="101">
        <f>'EDT-2niveaux'!B90</f>
        <v>0</v>
      </c>
      <c r="C86" s="14" t="str">
        <f>IF('EDT-2niveaux'!B90="O","FRANCAIS"&amp;CHAR(10)&amp;"Orthographe",IF('EDT-2niveaux'!B90="rec","RECREATION",IF('EDT-2niveaux'!B90="p","Pause méridienne",IF('EDT-2niveaux'!B90="G","FRANCAIS"&amp;CHAR(10)&amp;"Grammaire",IF('EDT-2niveaux'!B90="LC","FRANCAIS"&amp;CHAR(10)&amp;"Lect. et comp.de l'écrit",IF('EDT-2niveaux'!B90="M","MATHEMATIQUES",IF('EDT-2niveaux'!B90="CLA","FRANCAIS"&amp;CHAR(10)&amp;"Culture litt. et art.",IF('EDT-2niveaux'!B90="F","FRANCAIS",IF('EDT-2niveaux'!B90="E","FRANCAIS"&amp;CHAR(10)&amp;"Ecriture",IF('EDT-2niveaux'!B90="L","FRANCAIS"&amp;CHAR(10)&amp;"Lexique",IF('EDT-2niveaux'!B90="LO","FRANCAIS"&amp;CHAR(10)&amp;"Langage oral",IF('EDT-2niveaux'!B90="CM","MATHEMATIQUES"&amp;CHAR(10)&amp;"Calcul mental",IF('EDT-2niveaux'!B90="EG","MATHEMATIQUES"&amp;CHAR(10)&amp;"Espace et Géométrie",IF('EDT-2niveaux'!B90="NC","MATHEMATIQUES"&amp;CHAR(10)&amp;"Nombres et calculs",IF('EDT-2niveaux'!B90="GM","MATHEMATIQUES"&amp;CHAR(10)&amp;"Grand. et mes.",IF('EDT-2niveaux'!B90="S","Sciences et technologie",IF('EDT-2niveaux'!B90="H","Histoire",IF('EDT-2niveaux'!B90="Geo","Géographie",IF('EDT-2niveaux'!B90="EMC","Enseig. mor. et civ.",IF('EDT-2niveaux'!B90="EPS","Educ. phys. et sportive",IF('EDT-2niveaux'!B90="EM","Educ. musicale",IF('EDT-2niveaux'!B90="AP","Arts plastiques",IF('EDT-2niveaux'!B90="HDA","Hist. des arts",IF('EDT-2niveaux'!B90="QM","Questionner le monde",IF('EDT-2niveaux'!B90="LV","Langue vivante",IF('EDT-2niveaux'!B90="APC","APC",""))))))))))))))))))))))))))</f>
        <v/>
      </c>
      <c r="D86" s="14" t="str">
        <f t="shared" si="13"/>
        <v/>
      </c>
      <c r="E86" s="101">
        <f>'EDT-2niveaux'!C90</f>
        <v>0</v>
      </c>
      <c r="F86" s="14" t="str">
        <f>IF('EDT-2niveaux'!C90="O","FRANCAIS"&amp;CHAR(10)&amp;"Orthographe",IF('EDT-2niveaux'!C90="rec","RECREATION",IF('EDT-2niveaux'!C90="p","Pause méridienne",IF('EDT-2niveaux'!C90="G","FRANCAIS"&amp;CHAR(10)&amp;"Grammaire",IF('EDT-2niveaux'!C90="LC","FRANCAIS"&amp;CHAR(10)&amp;"Lect. et comp.de l'écrit",IF('EDT-2niveaux'!C90="M","MATHEMATIQUES",IF('EDT-2niveaux'!C90="CLA","FRANCAIS"&amp;CHAR(10)&amp;"Culture littéraire et artistiqueCulture litt. et art.",IF('EDT-2niveaux'!C90="F","FRANCAIS",IF('EDT-2niveaux'!C90="E","FRANCAIS"&amp;CHAR(10)&amp;"Ecriture",IF('EDT-2niveaux'!C90="L","FRANCAIS"&amp;CHAR(10)&amp;"Lexique",IF('EDT-2niveaux'!C90="LO","FRANCAIS"&amp;CHAR(10)&amp;"Langage oral",IF('EDT-2niveaux'!C90="CM","MATHEMATIQUES"&amp;CHAR(10)&amp;"Calcul mental",IF('EDT-2niveaux'!C90="EG","MATHEMATIQUES"&amp;CHAR(10)&amp;"Espace et Géométrie",IF('EDT-2niveaux'!C90="NC","MATHEMATIQUES"&amp;CHAR(10)&amp;"Nombres et calculs",IF('EDT-2niveaux'!C90="GM","MATHEMATIQUES"&amp;CHAR(10)&amp;"Grand. et mes.",IF('EDT-2niveaux'!C90="S","Sciences et technologie",IF('EDT-2niveaux'!C90="H","Histoire",IF('EDT-2niveaux'!C90="Geo","Géographie",IF('EDT-2niveaux'!C90="EMC","Enseig. mor. et civ.",IF('EDT-2niveaux'!C90="EPS","Educ. phys. et sportive",IF('EDT-2niveaux'!C90="EM","Educ. musicale",IF('EDT-2niveaux'!C90="AP","Arts plastiques",IF('EDT-2niveaux'!C90="HDA","Hist. des arts",IF('EDT-2niveaux'!C90="QM","Questionner le monde",IF('EDT-2niveaux'!C90="LV","Langue vivante",IF('EDT-2niveaux'!C90="APC","APC",""))))))))))))))))))))))))))</f>
        <v/>
      </c>
      <c r="G86" s="14" t="str">
        <f t="shared" si="14"/>
        <v/>
      </c>
      <c r="H86" s="101">
        <f>'EDT-2niveaux'!D90</f>
        <v>0</v>
      </c>
      <c r="I86" s="14" t="str">
        <f>IF('EDT-2niveaux'!D90="O","FRANCAIS"&amp;CHAR(10)&amp;"Orthographe",IF('EDT-2niveaux'!D90="rec","RECREATION",IF('EDT-2niveaux'!D90="p","Pause méridienne",IF('EDT-2niveaux'!D90="G","FRANCAIS"&amp;CHAR(10)&amp;"Grammaire",IF('EDT-2niveaux'!D90="LC","FRANCAIS"&amp;CHAR(10)&amp;"Lect. et comp.de l'écrit",IF('EDT-2niveaux'!D90="M","MATHEMATIQUES",IF('EDT-2niveaux'!D90="CLA","FRANCAIS"&amp;CHAR(10)&amp;"Culture litt. et art.",IF('EDT-2niveaux'!D90="F","FRANCAIS",IF('EDT-2niveaux'!D90="E","FRANCAIS"&amp;CHAR(10)&amp;"Ecriture",IF('EDT-2niveaux'!D90="L","FRANCAIS"&amp;CHAR(10)&amp;"Lexique",IF('EDT-2niveaux'!D90="LO","FRANCAIS"&amp;CHAR(10)&amp;"Langage oral",IF('EDT-2niveaux'!D90="CM","MATHEMATIQUES"&amp;CHAR(10)&amp;"Calcul mental",IF('EDT-2niveaux'!D90="EG","MATHEMATIQUES"&amp;CHAR(10)&amp;"Espace et Géométrie",IF('EDT-2niveaux'!D90="NC","MATHEMATIQUES"&amp;CHAR(10)&amp;"Nombres et calculs",IF('EDT-2niveaux'!D90="GM","MATHEMATIQUES"&amp;CHAR(10)&amp;"Grand. et mes.",IF('EDT-2niveaux'!D90="S","Sciences et technologie",IF('EDT-2niveaux'!D90="H","Histoire",IF('EDT-2niveaux'!D90="Geo","Géographie",IF('EDT-2niveaux'!D90="EMC","Enseig. mor. et civ.",IF('EDT-2niveaux'!D90="EPS","Educ. phys. et sportive",IF('EDT-2niveaux'!D90="EM","Educ. musicale",IF('EDT-2niveaux'!D90="AP","Arts plastiques",IF('EDT-2niveaux'!D90="HDA","Hist. des arts",IF('EDT-2niveaux'!D90="QM","Questionner le monde",IF('EDT-2niveaux'!D90="LV","Langue vivante",IF('EDT-2niveaux'!D90="APC","APC",""))))))))))))))))))))))))))</f>
        <v/>
      </c>
      <c r="J86" s="14" t="str">
        <f t="shared" si="15"/>
        <v/>
      </c>
      <c r="K86" s="101">
        <f>'EDT-2niveaux'!E90</f>
        <v>0</v>
      </c>
      <c r="L86" s="14" t="str">
        <f>IF('EDT-2niveaux'!E90="O","FRANCAIS"&amp;CHAR(10)&amp;"Orthographe",IF('EDT-2niveaux'!E90="rec","RECREATION",IF('EDT-2niveaux'!E90="p","Pause méridienne",IF('EDT-2niveaux'!E90="G","FRANCAIS"&amp;CHAR(10)&amp;"Grammaire",IF('EDT-2niveaux'!E90="LC","FRANCAIS"&amp;CHAR(10)&amp;"Lect. et comp.de l'écrit",IF('EDT-2niveaux'!E90="M","MATHEMATIQUES",IF('EDT-2niveaux'!E90="CLA","FRANCAIS"&amp;CHAR(10)&amp;"Culture litt. et art.",IF('EDT-2niveaux'!E90="F","FRANCAIS",IF('EDT-2niveaux'!E90="E","FRANCAIS"&amp;CHAR(10)&amp;"Ecriture",IF('EDT-2niveaux'!E90="L","FRANCAIS"&amp;CHAR(10)&amp;"Lexique",IF('EDT-2niveaux'!E90="LO","FRANCAIS"&amp;CHAR(10)&amp;"Langage oral",IF('EDT-2niveaux'!E90="CM","MATHEMATIQUES"&amp;CHAR(10)&amp;"Calcul mental",IF('EDT-2niveaux'!E90="EG","MATHEMATIQUES"&amp;CHAR(10)&amp;"Espace et Géométrie",IF('EDT-2niveaux'!E90="NC","MATHEMATIQUES"&amp;CHAR(10)&amp;"Nombres et calculs",IF('EDT-2niveaux'!E90="GM","MATHEMATIQUES"&amp;CHAR(10)&amp;"Grand. et mes.",IF('EDT-2niveaux'!E90="S","Sciences et technologie",IF('EDT-2niveaux'!E90="H","Histoire",IF('EDT-2niveaux'!E90="Geo","Géographie",IF('EDT-2niveaux'!E90="EMC","Enseig. mor. et civ.",IF('EDT-2niveaux'!E90="EPS","Educ. phys. et sportive",IF('EDT-2niveaux'!E90="EM","Educ. musicale",IF('EDT-2niveaux'!E90="AP","Arts plastiques",IF('EDT-2niveaux'!E90="HDA","Hist. des arts",IF('EDT-2niveaux'!E90="QM","Questionner le monde",IF('EDT-2niveaux'!E90="LV","Langue vivante",IF('EDT-2niveaux'!E90="APC","APC",""))))))))))))))))))))))))))</f>
        <v/>
      </c>
      <c r="M86" s="14" t="str">
        <f t="shared" si="16"/>
        <v/>
      </c>
      <c r="N86" s="101">
        <f>'EDT-2niveaux'!F90</f>
        <v>0</v>
      </c>
      <c r="O86" s="14" t="str">
        <f>IF('EDT-2niveaux'!F90="O","FRANCAIS"&amp;CHAR(10)&amp;"Orthographe",IF('EDT-2niveaux'!F90="rec","RECREATION",IF('EDT-2niveaux'!F90="p","Pause méridienne",IF('EDT-2niveaux'!F90="G","FRANCAIS"&amp;CHAR(10)&amp;"Grammaire",IF('EDT-2niveaux'!F90="LC","FRANCAIS"&amp;CHAR(10)&amp;"Lect. et comp.de l'écrit",IF('EDT-2niveaux'!F90="M","MATHEMATIQUES",IF('EDT-2niveaux'!F90="CLA","FRANCAIS"&amp;CHAR(10)&amp;"Culture litt. et art.",IF('EDT-2niveaux'!F90="F","FRANCAIS",IF('EDT-2niveaux'!F90="E","FRANCAIS"&amp;CHAR(10)&amp;"Ecriture",IF('EDT-2niveaux'!F90="L","FRANCAIS"&amp;CHAR(10)&amp;"Lexique",IF('EDT-2niveaux'!F90="LO","FRANCAIS"&amp;CHAR(10)&amp;"Langage oral",IF('EDT-2niveaux'!F90="CM","MATHEMATIQUES"&amp;CHAR(10)&amp;"Calcul mental",IF('EDT-2niveaux'!F90="EG","MATHEMATIQUES"&amp;CHAR(10)&amp;"Espace et Géométrie",IF('EDT-2niveaux'!F90="NC","MATHEMATIQUES"&amp;CHAR(10)&amp;"Nombres et calculs",IF('EDT-2niveaux'!F90="GM","MATHEMATIQUES"&amp;CHAR(10)&amp;"Grand. et mes.",IF('EDT-2niveaux'!F90="S","Sciences et technologie",IF('EDT-2niveaux'!F90="H","Histoire",IF('EDT-2niveaux'!F90="Geo","Géographie",IF('EDT-2niveaux'!F90="EMC","Enseig. mor. et civ.",IF('EDT-2niveaux'!F90="EPS","Educ. phys. et sportive",IF('EDT-2niveaux'!F90="EM","Educ. musicale",IF('EDT-2niveaux'!F90="AP","Arts plastiques",IF('EDT-2niveaux'!F90="HDA","Hist. des arts",IF('EDT-2niveaux'!F90="QM","Questionner le monde",IF('EDT-2niveaux'!F90="LV","Langue vivante",IF('EDT-2niveaux'!F90="APC","APC",""))))))))))))))))))))))))))</f>
        <v/>
      </c>
      <c r="P86" s="14" t="str">
        <f t="shared" si="17"/>
        <v/>
      </c>
      <c r="Q86" s="101">
        <f>'EDT-2niveaux'!G90</f>
        <v>0</v>
      </c>
      <c r="R86" s="14" t="str">
        <f>IF('EDT-2niveaux'!G90="O","FRANCAIS"&amp;CHAR(10)&amp;"Orthographe",IF('EDT-2niveaux'!G90="rec","RECREATION",IF('EDT-2niveaux'!G90="p","Pause méridienne",IF('EDT-2niveaux'!G90="G","FRANCAIS"&amp;CHAR(10)&amp;"Grammaire",IF('EDT-2niveaux'!G90="LC","FRANCAIS"&amp;CHAR(10)&amp;"Lect. et comp.de l'écrit",IF('EDT-2niveaux'!G90="M","MATHEMATIQUES",IF('EDT-2niveaux'!G90="CLA","FRANCAIS"&amp;CHAR(10)&amp;"Culture litt. et art.",IF('EDT-2niveaux'!G90="F","FRANCAIS",IF('EDT-2niveaux'!G90="E","FRANCAIS"&amp;CHAR(10)&amp;"Ecriture",IF('EDT-2niveaux'!G90="L","FRANCAIS"&amp;CHAR(10)&amp;"Lexique",IF('EDT-2niveaux'!G90="LO","FRANCAIS"&amp;CHAR(10)&amp;"Langage oral",IF('EDT-2niveaux'!G90="CM","MATHEMATIQUES"&amp;CHAR(10)&amp;"Calcul mental",IF('EDT-2niveaux'!G90="EG","MATHEMATIQUES"&amp;CHAR(10)&amp;"Espace et Géométrie",IF('EDT-2niveaux'!G90="NC","MATHEMATIQUES"&amp;CHAR(10)&amp;"Nombres et calculs",IF('EDT-2niveaux'!G90="GM","MATHEMATIQUES"&amp;CHAR(10)&amp;"Grand. et mes.",IF('EDT-2niveaux'!G90="S","Sciences et technologie",IF('EDT-2niveaux'!G90="H","Histoire",IF('EDT-2niveaux'!G90="Geo","Géographie",IF('EDT-2niveaux'!G90="EMC","Enseig. mor. et civ.",IF('EDT-2niveaux'!G90="EPS","Educ. phys. et sportive",IF('EDT-2niveaux'!G90="EM","Educ. musicale",IF('EDT-2niveaux'!G90="AP","Arts plastiques",IF('EDT-2niveaux'!G90="HDA","Hist. des arts",IF('EDT-2niveaux'!G90="QM","Questionner le monde",IF('EDT-2niveaux'!G90="LV","Langue vivante",IF('EDT-2niveaux'!G90="APC","APC",""))))))))))))))))))))))))))</f>
        <v/>
      </c>
      <c r="S86" s="148" t="str">
        <f t="shared" si="18"/>
        <v/>
      </c>
      <c r="T86" s="101">
        <f>'EDT-2niveaux'!H90</f>
        <v>0</v>
      </c>
      <c r="U86" s="14" t="str">
        <f>IF('EDT-2niveaux'!H90="O","FRANCAIS"&amp;CHAR(10)&amp;"Orthographe",IF('EDT-2niveaux'!H90="rec","RECREATION",IF('EDT-2niveaux'!H90="p","Pause méridienne",IF('EDT-2niveaux'!H90="G","FRANCAIS"&amp;CHAR(10)&amp;"Grammaire",IF('EDT-2niveaux'!H90="LC","FRANCAIS"&amp;CHAR(10)&amp;"Lect. et comp.de l'écrit",IF('EDT-2niveaux'!H90="M","MATHEMATIQUES",IF('EDT-2niveaux'!H90="CLA","FRANCAIS"&amp;CHAR(10)&amp;"Culture litt. et art.",IF('EDT-2niveaux'!H90="F","FRANCAIS",IF('EDT-2niveaux'!H90="E","FRANCAIS"&amp;CHAR(10)&amp;"Ecriture",IF('EDT-2niveaux'!H90="L","FRANCAIS"&amp;CHAR(10)&amp;"Lexique",IF('EDT-2niveaux'!H90="LO","FRANCAIS"&amp;CHAR(10)&amp;"Langage oral",IF('EDT-2niveaux'!H90="CM","MATHEMATIQUES"&amp;CHAR(10)&amp;"Calcul mental",IF('EDT-2niveaux'!H90="EG","MATHEMATIQUES"&amp;CHAR(10)&amp;"Espace et Géométrie",IF('EDT-2niveaux'!H90="NC","MATHEMATIQUES"&amp;CHAR(10)&amp;"Nombres et calculs",IF('EDT-2niveaux'!H90="GM","MATHEMATIQUES"&amp;CHAR(10)&amp;"Grand. et mes.",IF('EDT-2niveaux'!H90="S","Sciences et technologie",IF('EDT-2niveaux'!H90="H","Histoire",IF('EDT-2niveaux'!H90="Geo","Géographie",IF('EDT-2niveaux'!H90="EMC","Enseig. mor. et civ.",IF('EDT-2niveaux'!H90="EPS","Educ. phys. et sportive",IF('EDT-2niveaux'!H90="EM","Educ. musicale",IF('EDT-2niveaux'!H90="AP","Arts plastiques",IF('EDT-2niveaux'!H90="HDA","Hist. des arts",IF('EDT-2niveaux'!H90="QM","Questionner le monde",IF('EDT-2niveaux'!H90="LV","Langue vivante",IF('EDT-2niveaux'!H90="APC","APC",""))))))))))))))))))))))))))</f>
        <v/>
      </c>
      <c r="V86" s="14" t="str">
        <f t="shared" si="19"/>
        <v/>
      </c>
      <c r="W86" s="101">
        <f>'EDT-2niveaux'!I90</f>
        <v>0</v>
      </c>
      <c r="X86" s="14" t="str">
        <f>IF('EDT-2niveaux'!I90="O","FRANCAIS"&amp;CHAR(10)&amp;"Orthographe",IF('EDT-2niveaux'!I90="rec","RECREATION",IF('EDT-2niveaux'!I90="p","Pause méridienne",IF('EDT-2niveaux'!I90="G","FRANCAIS"&amp;CHAR(10)&amp;"Grammaire",IF('EDT-2niveaux'!I90="LC","FRANCAIS"&amp;CHAR(10)&amp;"Lect. et comp.de l'écrit",IF('EDT-2niveaux'!I90="M","MATHEMATIQUES",IF('EDT-2niveaux'!I90="CLA","FRANCAIS"&amp;CHAR(10)&amp;"Culture litt. et art.",IF('EDT-2niveaux'!I90="F","FRANCAIS",IF('EDT-2niveaux'!I90="E","FRANCAIS"&amp;CHAR(10)&amp;"Ecriture",IF('EDT-2niveaux'!I90="L","FRANCAIS"&amp;CHAR(10)&amp;"Lexique",IF('EDT-2niveaux'!I90="LO","FRANCAIS"&amp;CHAR(10)&amp;"Langage oral",IF('EDT-2niveaux'!I90="CM","MATHEMATIQUES"&amp;CHAR(10)&amp;"Calcul mental",IF('EDT-2niveaux'!I90="EG","MATHEMATIQUES"&amp;CHAR(10)&amp;"Espace et Géométrie",IF('EDT-2niveaux'!I90="NC","MATHEMATIQUES"&amp;CHAR(10)&amp;"Nombres et calculs",IF('EDT-2niveaux'!I90="GM","MATHEMATIQUES"&amp;CHAR(10)&amp;"Grand. et mes.",IF('EDT-2niveaux'!I90="S","Sciences et technologie",IF('EDT-2niveaux'!I90="H","Histoire",IF('EDT-2niveaux'!I90="Geo","Géographie",IF('EDT-2niveaux'!I90="EMC","Enseig. mor. et civ.",IF('EDT-2niveaux'!I90="EPS","Educ. phys. et sportive",IF('EDT-2niveaux'!I90="EM","Educ. musicale",IF('EDT-2niveaux'!I90="AP","Arts plastiques",IF('EDT-2niveaux'!I90="HDA","Hist. des arts",IF('EDT-2niveaux'!I90="QM","Questionner le monde",IF('EDT-2niveaux'!I90="LV","Langue vivante",IF('EDT-2niveaux'!I90="APC","APC",""))))))))))))))))))))))))))</f>
        <v/>
      </c>
      <c r="Y86" s="14" t="str">
        <f t="shared" si="20"/>
        <v/>
      </c>
      <c r="Z86" s="101">
        <f>'EDT-2niveaux'!J90</f>
        <v>0</v>
      </c>
      <c r="AA86" s="14" t="str">
        <f>IF('EDT-2niveaux'!J90="O","FRANCAIS"&amp;CHAR(10)&amp;"Orthographe",IF('EDT-2niveaux'!J90="rec","RECREATION",IF('EDT-2niveaux'!J90="p","Pause méridienne",IF('EDT-2niveaux'!J90="G","FRANCAIS"&amp;CHAR(10)&amp;"Grammaire",IF('EDT-2niveaux'!J90="LC","FRANCAIS"&amp;CHAR(10)&amp;"Lect. et comp.de l'écrit",IF('EDT-2niveaux'!J90="M","MATHEMATIQUES",IF('EDT-2niveaux'!J90="CLA","FRANCAIS"&amp;CHAR(10)&amp;"Culture littéraire et artistiqueCulture litt. et art.",IF('EDT-2niveaux'!J90="F","FRANCAIS",IF('EDT-2niveaux'!J90="E","FRANCAIS"&amp;CHAR(10)&amp;"Ecriture",IF('EDT-2niveaux'!J90="L","FRANCAIS"&amp;CHAR(10)&amp;"Lexique",IF('EDT-2niveaux'!J90="LO","FRANCAIS"&amp;CHAR(10)&amp;"Langage oral",IF('EDT-2niveaux'!J90="CM","MATHEMATIQUES"&amp;CHAR(10)&amp;"Calcul mental",IF('EDT-2niveaux'!J90="EG","MATHEMATIQUES"&amp;CHAR(10)&amp;"Espace et Géométrie",IF('EDT-2niveaux'!J90="NC","MATHEMATIQUES"&amp;CHAR(10)&amp;"Nombres et calculs",IF('EDT-2niveaux'!J90="GM","MATHEMATIQUES"&amp;CHAR(10)&amp;"Grand. et mes.",IF('EDT-2niveaux'!J90="S","Sciences et technologie",IF('EDT-2niveaux'!J90="H","Histoire",IF('EDT-2niveaux'!J90="Geo","Géographie",IF('EDT-2niveaux'!J90="EMC","Enseig. mor. et civ.",IF('EDT-2niveaux'!J90="EPS","Educ. phys. et sportive",IF('EDT-2niveaux'!J90="EM","Educ. musicale",IF('EDT-2niveaux'!J90="AP","Arts plastiques",IF('EDT-2niveaux'!J90="HDA","Hist. des arts",IF('EDT-2niveaux'!J90="QM","Questionner le monde",IF('EDT-2niveaux'!J90="LV","Langue vivante",IF('EDT-2niveaux'!J90="APC","APC",""))))))))))))))))))))))))))</f>
        <v/>
      </c>
      <c r="AB86" s="49" t="str">
        <f t="shared" si="21"/>
        <v/>
      </c>
      <c r="AC86" s="101">
        <f>'EDT-2niveaux'!K90</f>
        <v>0</v>
      </c>
      <c r="AD86" s="14" t="str">
        <f>IF('EDT-2niveaux'!K90="O","FRANCAIS"&amp;CHAR(10)&amp;"Orthographe",IF('EDT-2niveaux'!K90="rec","RECREATION",IF('EDT-2niveaux'!K90="p","Pause méridienne",IF('EDT-2niveaux'!K90="G","FRANCAIS"&amp;CHAR(10)&amp;"Grammaire",IF('EDT-2niveaux'!K90="LC","FRANCAIS"&amp;CHAR(10)&amp;"Lect. et comp.de l'écrit",IF('EDT-2niveaux'!K90="M","MATHEMATIQUES",IF('EDT-2niveaux'!K90="CLA","FRANCAIS"&amp;CHAR(10)&amp;"Culture litt. et art.",IF('EDT-2niveaux'!K90="F","FRANCAIS",IF('EDT-2niveaux'!K90="E","FRANCAIS"&amp;CHAR(10)&amp;"Ecriture",IF('EDT-2niveaux'!K90="L","FRANCAIS"&amp;CHAR(10)&amp;"Lexique",IF('EDT-2niveaux'!K90="LO","FRANCAIS"&amp;CHAR(10)&amp;"Langage oral",IF('EDT-2niveaux'!K90="CM","MATHEMATIQUES"&amp;CHAR(10)&amp;"Calcul mental",IF('EDT-2niveaux'!K90="EG","MATHEMATIQUES"&amp;CHAR(10)&amp;"Espace et Géométrie",IF('EDT-2niveaux'!K90="NC","MATHEMATIQUES"&amp;CHAR(10)&amp;"Nombres et calculs",IF('EDT-2niveaux'!K90="GM","MATHEMATIQUES"&amp;CHAR(10)&amp;"Grand. et mes.",IF('EDT-2niveaux'!K90="S","Sciences et technologie",IF('EDT-2niveaux'!K90="H","Histoire",IF('EDT-2niveaux'!K90="Geo","Géographie",IF('EDT-2niveaux'!K90="EMC","Enseig. mor. et civ.",IF('EDT-2niveaux'!K90="EPS","Educ. phys. et sportive",IF('EDT-2niveaux'!K90="EM","Educ. musicale",IF('EDT-2niveaux'!K90="AP","Arts plastiques",IF('EDT-2niveaux'!K90="HDA","Hist. des arts",IF('EDT-2niveaux'!K90="QM","Questionner le monde",IF('EDT-2niveaux'!K90="LV","Langue vivante",IF('EDT-2niveaux'!K90="APC","APC",""))))))))))))))))))))))))))</f>
        <v/>
      </c>
      <c r="AE86" s="49" t="str">
        <f t="shared" si="22"/>
        <v/>
      </c>
    </row>
    <row r="87" spans="1:31" x14ac:dyDescent="0.3">
      <c r="A87" s="4" t="e">
        <f>IF('POUR COMMENCER'!$E$14&gt;=A86,A86+'POUR COMMENCER'!$H$29,"")</f>
        <v>#VALUE!</v>
      </c>
      <c r="B87" s="101">
        <f>'EDT-2niveaux'!B91</f>
        <v>0</v>
      </c>
      <c r="C87" s="14" t="str">
        <f>IF('EDT-2niveaux'!B91="O","FRANCAIS"&amp;CHAR(10)&amp;"Orthographe",IF('EDT-2niveaux'!B91="rec","RECREATION",IF('EDT-2niveaux'!B91="p","Pause méridienne",IF('EDT-2niveaux'!B91="G","FRANCAIS"&amp;CHAR(10)&amp;"Grammaire",IF('EDT-2niveaux'!B91="LC","FRANCAIS"&amp;CHAR(10)&amp;"Lect. et comp.de l'écrit",IF('EDT-2niveaux'!B91="M","MATHEMATIQUES",IF('EDT-2niveaux'!B91="CLA","FRANCAIS"&amp;CHAR(10)&amp;"Culture litt. et art.",IF('EDT-2niveaux'!B91="F","FRANCAIS",IF('EDT-2niveaux'!B91="E","FRANCAIS"&amp;CHAR(10)&amp;"Ecriture",IF('EDT-2niveaux'!B91="L","FRANCAIS"&amp;CHAR(10)&amp;"Lexique",IF('EDT-2niveaux'!B91="LO","FRANCAIS"&amp;CHAR(10)&amp;"Langage oral",IF('EDT-2niveaux'!B91="CM","MATHEMATIQUES"&amp;CHAR(10)&amp;"Calcul mental",IF('EDT-2niveaux'!B91="EG","MATHEMATIQUES"&amp;CHAR(10)&amp;"Espace et Géométrie",IF('EDT-2niveaux'!B91="NC","MATHEMATIQUES"&amp;CHAR(10)&amp;"Nombres et calculs",IF('EDT-2niveaux'!B91="GM","MATHEMATIQUES"&amp;CHAR(10)&amp;"Grand. et mes.",IF('EDT-2niveaux'!B91="S","Sciences et technologie",IF('EDT-2niveaux'!B91="H","Histoire",IF('EDT-2niveaux'!B91="Geo","Géographie",IF('EDT-2niveaux'!B91="EMC","Enseig. mor. et civ.",IF('EDT-2niveaux'!B91="EPS","Educ. phys. et sportive",IF('EDT-2niveaux'!B91="EM","Educ. musicale",IF('EDT-2niveaux'!B91="AP","Arts plastiques",IF('EDT-2niveaux'!B91="HDA","Hist. des arts",IF('EDT-2niveaux'!B91="QM","Questionner le monde",IF('EDT-2niveaux'!B91="LV","Langue vivante",IF('EDT-2niveaux'!B91="APC","APC",""))))))))))))))))))))))))))</f>
        <v/>
      </c>
      <c r="D87" s="14" t="str">
        <f t="shared" si="13"/>
        <v/>
      </c>
      <c r="E87" s="101">
        <f>'EDT-2niveaux'!C91</f>
        <v>0</v>
      </c>
      <c r="F87" s="14" t="str">
        <f>IF('EDT-2niveaux'!C91="O","FRANCAIS"&amp;CHAR(10)&amp;"Orthographe",IF('EDT-2niveaux'!C91="rec","RECREATION",IF('EDT-2niveaux'!C91="p","Pause méridienne",IF('EDT-2niveaux'!C91="G","FRANCAIS"&amp;CHAR(10)&amp;"Grammaire",IF('EDT-2niveaux'!C91="LC","FRANCAIS"&amp;CHAR(10)&amp;"Lect. et comp.de l'écrit",IF('EDT-2niveaux'!C91="M","MATHEMATIQUES",IF('EDT-2niveaux'!C91="CLA","FRANCAIS"&amp;CHAR(10)&amp;"Culture littéraire et artistiqueCulture litt. et art.",IF('EDT-2niveaux'!C91="F","FRANCAIS",IF('EDT-2niveaux'!C91="E","FRANCAIS"&amp;CHAR(10)&amp;"Ecriture",IF('EDT-2niveaux'!C91="L","FRANCAIS"&amp;CHAR(10)&amp;"Lexique",IF('EDT-2niveaux'!C91="LO","FRANCAIS"&amp;CHAR(10)&amp;"Langage oral",IF('EDT-2niveaux'!C91="CM","MATHEMATIQUES"&amp;CHAR(10)&amp;"Calcul mental",IF('EDT-2niveaux'!C91="EG","MATHEMATIQUES"&amp;CHAR(10)&amp;"Espace et Géométrie",IF('EDT-2niveaux'!C91="NC","MATHEMATIQUES"&amp;CHAR(10)&amp;"Nombres et calculs",IF('EDT-2niveaux'!C91="GM","MATHEMATIQUES"&amp;CHAR(10)&amp;"Grand. et mes.",IF('EDT-2niveaux'!C91="S","Sciences et technologie",IF('EDT-2niveaux'!C91="H","Histoire",IF('EDT-2niveaux'!C91="Geo","Géographie",IF('EDT-2niveaux'!C91="EMC","Enseig. mor. et civ.",IF('EDT-2niveaux'!C91="EPS","Educ. phys. et sportive",IF('EDT-2niveaux'!C91="EM","Educ. musicale",IF('EDT-2niveaux'!C91="AP","Arts plastiques",IF('EDT-2niveaux'!C91="HDA","Hist. des arts",IF('EDT-2niveaux'!C91="QM","Questionner le monde",IF('EDT-2niveaux'!C91="LV","Langue vivante",IF('EDT-2niveaux'!C91="APC","APC",""))))))))))))))))))))))))))</f>
        <v/>
      </c>
      <c r="G87" s="14" t="str">
        <f t="shared" si="14"/>
        <v/>
      </c>
      <c r="H87" s="101">
        <f>'EDT-2niveaux'!D91</f>
        <v>0</v>
      </c>
      <c r="I87" s="14" t="str">
        <f>IF('EDT-2niveaux'!D91="O","FRANCAIS"&amp;CHAR(10)&amp;"Orthographe",IF('EDT-2niveaux'!D91="rec","RECREATION",IF('EDT-2niveaux'!D91="p","Pause méridienne",IF('EDT-2niveaux'!D91="G","FRANCAIS"&amp;CHAR(10)&amp;"Grammaire",IF('EDT-2niveaux'!D91="LC","FRANCAIS"&amp;CHAR(10)&amp;"Lect. et comp.de l'écrit",IF('EDT-2niveaux'!D91="M","MATHEMATIQUES",IF('EDT-2niveaux'!D91="CLA","FRANCAIS"&amp;CHAR(10)&amp;"Culture litt. et art.",IF('EDT-2niveaux'!D91="F","FRANCAIS",IF('EDT-2niveaux'!D91="E","FRANCAIS"&amp;CHAR(10)&amp;"Ecriture",IF('EDT-2niveaux'!D91="L","FRANCAIS"&amp;CHAR(10)&amp;"Lexique",IF('EDT-2niveaux'!D91="LO","FRANCAIS"&amp;CHAR(10)&amp;"Langage oral",IF('EDT-2niveaux'!D91="CM","MATHEMATIQUES"&amp;CHAR(10)&amp;"Calcul mental",IF('EDT-2niveaux'!D91="EG","MATHEMATIQUES"&amp;CHAR(10)&amp;"Espace et Géométrie",IF('EDT-2niveaux'!D91="NC","MATHEMATIQUES"&amp;CHAR(10)&amp;"Nombres et calculs",IF('EDT-2niveaux'!D91="GM","MATHEMATIQUES"&amp;CHAR(10)&amp;"Grand. et mes.",IF('EDT-2niveaux'!D91="S","Sciences et technologie",IF('EDT-2niveaux'!D91="H","Histoire",IF('EDT-2niveaux'!D91="Geo","Géographie",IF('EDT-2niveaux'!D91="EMC","Enseig. mor. et civ.",IF('EDT-2niveaux'!D91="EPS","Educ. phys. et sportive",IF('EDT-2niveaux'!D91="EM","Educ. musicale",IF('EDT-2niveaux'!D91="AP","Arts plastiques",IF('EDT-2niveaux'!D91="HDA","Hist. des arts",IF('EDT-2niveaux'!D91="QM","Questionner le monde",IF('EDT-2niveaux'!D91="LV","Langue vivante",IF('EDT-2niveaux'!D91="APC","APC",""))))))))))))))))))))))))))</f>
        <v/>
      </c>
      <c r="J87" s="14" t="str">
        <f t="shared" si="15"/>
        <v/>
      </c>
      <c r="K87" s="101">
        <f>'EDT-2niveaux'!E91</f>
        <v>0</v>
      </c>
      <c r="L87" s="14" t="str">
        <f>IF('EDT-2niveaux'!E91="O","FRANCAIS"&amp;CHAR(10)&amp;"Orthographe",IF('EDT-2niveaux'!E91="rec","RECREATION",IF('EDT-2niveaux'!E91="p","Pause méridienne",IF('EDT-2niveaux'!E91="G","FRANCAIS"&amp;CHAR(10)&amp;"Grammaire",IF('EDT-2niveaux'!E91="LC","FRANCAIS"&amp;CHAR(10)&amp;"Lect. et comp.de l'écrit",IF('EDT-2niveaux'!E91="M","MATHEMATIQUES",IF('EDT-2niveaux'!E91="CLA","FRANCAIS"&amp;CHAR(10)&amp;"Culture litt. et art.",IF('EDT-2niveaux'!E91="F","FRANCAIS",IF('EDT-2niveaux'!E91="E","FRANCAIS"&amp;CHAR(10)&amp;"Ecriture",IF('EDT-2niveaux'!E91="L","FRANCAIS"&amp;CHAR(10)&amp;"Lexique",IF('EDT-2niveaux'!E91="LO","FRANCAIS"&amp;CHAR(10)&amp;"Langage oral",IF('EDT-2niveaux'!E91="CM","MATHEMATIQUES"&amp;CHAR(10)&amp;"Calcul mental",IF('EDT-2niveaux'!E91="EG","MATHEMATIQUES"&amp;CHAR(10)&amp;"Espace et Géométrie",IF('EDT-2niveaux'!E91="NC","MATHEMATIQUES"&amp;CHAR(10)&amp;"Nombres et calculs",IF('EDT-2niveaux'!E91="GM","MATHEMATIQUES"&amp;CHAR(10)&amp;"Grand. et mes.",IF('EDT-2niveaux'!E91="S","Sciences et technologie",IF('EDT-2niveaux'!E91="H","Histoire",IF('EDT-2niveaux'!E91="Geo","Géographie",IF('EDT-2niveaux'!E91="EMC","Enseig. mor. et civ.",IF('EDT-2niveaux'!E91="EPS","Educ. phys. et sportive",IF('EDT-2niveaux'!E91="EM","Educ. musicale",IF('EDT-2niveaux'!E91="AP","Arts plastiques",IF('EDT-2niveaux'!E91="HDA","Hist. des arts",IF('EDT-2niveaux'!E91="QM","Questionner le monde",IF('EDT-2niveaux'!E91="LV","Langue vivante",IF('EDT-2niveaux'!E91="APC","APC",""))))))))))))))))))))))))))</f>
        <v/>
      </c>
      <c r="M87" s="14" t="str">
        <f t="shared" si="16"/>
        <v/>
      </c>
      <c r="N87" s="101">
        <f>'EDT-2niveaux'!F91</f>
        <v>0</v>
      </c>
      <c r="O87" s="14" t="str">
        <f>IF('EDT-2niveaux'!F91="O","FRANCAIS"&amp;CHAR(10)&amp;"Orthographe",IF('EDT-2niveaux'!F91="rec","RECREATION",IF('EDT-2niveaux'!F91="p","Pause méridienne",IF('EDT-2niveaux'!F91="G","FRANCAIS"&amp;CHAR(10)&amp;"Grammaire",IF('EDT-2niveaux'!F91="LC","FRANCAIS"&amp;CHAR(10)&amp;"Lect. et comp.de l'écrit",IF('EDT-2niveaux'!F91="M","MATHEMATIQUES",IF('EDT-2niveaux'!F91="CLA","FRANCAIS"&amp;CHAR(10)&amp;"Culture litt. et art.",IF('EDT-2niveaux'!F91="F","FRANCAIS",IF('EDT-2niveaux'!F91="E","FRANCAIS"&amp;CHAR(10)&amp;"Ecriture",IF('EDT-2niveaux'!F91="L","FRANCAIS"&amp;CHAR(10)&amp;"Lexique",IF('EDT-2niveaux'!F91="LO","FRANCAIS"&amp;CHAR(10)&amp;"Langage oral",IF('EDT-2niveaux'!F91="CM","MATHEMATIQUES"&amp;CHAR(10)&amp;"Calcul mental",IF('EDT-2niveaux'!F91="EG","MATHEMATIQUES"&amp;CHAR(10)&amp;"Espace et Géométrie",IF('EDT-2niveaux'!F91="NC","MATHEMATIQUES"&amp;CHAR(10)&amp;"Nombres et calculs",IF('EDT-2niveaux'!F91="GM","MATHEMATIQUES"&amp;CHAR(10)&amp;"Grand. et mes.",IF('EDT-2niveaux'!F91="S","Sciences et technologie",IF('EDT-2niveaux'!F91="H","Histoire",IF('EDT-2niveaux'!F91="Geo","Géographie",IF('EDT-2niveaux'!F91="EMC","Enseig. mor. et civ.",IF('EDT-2niveaux'!F91="EPS","Educ. phys. et sportive",IF('EDT-2niveaux'!F91="EM","Educ. musicale",IF('EDT-2niveaux'!F91="AP","Arts plastiques",IF('EDT-2niveaux'!F91="HDA","Hist. des arts",IF('EDT-2niveaux'!F91="QM","Questionner le monde",IF('EDT-2niveaux'!F91="LV","Langue vivante",IF('EDT-2niveaux'!F91="APC","APC",""))))))))))))))))))))))))))</f>
        <v/>
      </c>
      <c r="P87" s="14" t="str">
        <f t="shared" si="17"/>
        <v/>
      </c>
      <c r="Q87" s="101">
        <f>'EDT-2niveaux'!G91</f>
        <v>0</v>
      </c>
      <c r="R87" s="14" t="str">
        <f>IF('EDT-2niveaux'!G91="O","FRANCAIS"&amp;CHAR(10)&amp;"Orthographe",IF('EDT-2niveaux'!G91="rec","RECREATION",IF('EDT-2niveaux'!G91="p","Pause méridienne",IF('EDT-2niveaux'!G91="G","FRANCAIS"&amp;CHAR(10)&amp;"Grammaire",IF('EDT-2niveaux'!G91="LC","FRANCAIS"&amp;CHAR(10)&amp;"Lect. et comp.de l'écrit",IF('EDT-2niveaux'!G91="M","MATHEMATIQUES",IF('EDT-2niveaux'!G91="CLA","FRANCAIS"&amp;CHAR(10)&amp;"Culture litt. et art.",IF('EDT-2niveaux'!G91="F","FRANCAIS",IF('EDT-2niveaux'!G91="E","FRANCAIS"&amp;CHAR(10)&amp;"Ecriture",IF('EDT-2niveaux'!G91="L","FRANCAIS"&amp;CHAR(10)&amp;"Lexique",IF('EDT-2niveaux'!G91="LO","FRANCAIS"&amp;CHAR(10)&amp;"Langage oral",IF('EDT-2niveaux'!G91="CM","MATHEMATIQUES"&amp;CHAR(10)&amp;"Calcul mental",IF('EDT-2niveaux'!G91="EG","MATHEMATIQUES"&amp;CHAR(10)&amp;"Espace et Géométrie",IF('EDT-2niveaux'!G91="NC","MATHEMATIQUES"&amp;CHAR(10)&amp;"Nombres et calculs",IF('EDT-2niveaux'!G91="GM","MATHEMATIQUES"&amp;CHAR(10)&amp;"Grand. et mes.",IF('EDT-2niveaux'!G91="S","Sciences et technologie",IF('EDT-2niveaux'!G91="H","Histoire",IF('EDT-2niveaux'!G91="Geo","Géographie",IF('EDT-2niveaux'!G91="EMC","Enseig. mor. et civ.",IF('EDT-2niveaux'!G91="EPS","Educ. phys. et sportive",IF('EDT-2niveaux'!G91="EM","Educ. musicale",IF('EDT-2niveaux'!G91="AP","Arts plastiques",IF('EDT-2niveaux'!G91="HDA","Hist. des arts",IF('EDT-2niveaux'!G91="QM","Questionner le monde",IF('EDT-2niveaux'!G91="LV","Langue vivante",IF('EDT-2niveaux'!G91="APC","APC",""))))))))))))))))))))))))))</f>
        <v/>
      </c>
      <c r="S87" s="148" t="str">
        <f t="shared" si="18"/>
        <v/>
      </c>
      <c r="T87" s="101">
        <f>'EDT-2niveaux'!H91</f>
        <v>0</v>
      </c>
      <c r="U87" s="14" t="str">
        <f>IF('EDT-2niveaux'!H91="O","FRANCAIS"&amp;CHAR(10)&amp;"Orthographe",IF('EDT-2niveaux'!H91="rec","RECREATION",IF('EDT-2niveaux'!H91="p","Pause méridienne",IF('EDT-2niveaux'!H91="G","FRANCAIS"&amp;CHAR(10)&amp;"Grammaire",IF('EDT-2niveaux'!H91="LC","FRANCAIS"&amp;CHAR(10)&amp;"Lect. et comp.de l'écrit",IF('EDT-2niveaux'!H91="M","MATHEMATIQUES",IF('EDT-2niveaux'!H91="CLA","FRANCAIS"&amp;CHAR(10)&amp;"Culture litt. et art.",IF('EDT-2niveaux'!H91="F","FRANCAIS",IF('EDT-2niveaux'!H91="E","FRANCAIS"&amp;CHAR(10)&amp;"Ecriture",IF('EDT-2niveaux'!H91="L","FRANCAIS"&amp;CHAR(10)&amp;"Lexique",IF('EDT-2niveaux'!H91="LO","FRANCAIS"&amp;CHAR(10)&amp;"Langage oral",IF('EDT-2niveaux'!H91="CM","MATHEMATIQUES"&amp;CHAR(10)&amp;"Calcul mental",IF('EDT-2niveaux'!H91="EG","MATHEMATIQUES"&amp;CHAR(10)&amp;"Espace et Géométrie",IF('EDT-2niveaux'!H91="NC","MATHEMATIQUES"&amp;CHAR(10)&amp;"Nombres et calculs",IF('EDT-2niveaux'!H91="GM","MATHEMATIQUES"&amp;CHAR(10)&amp;"Grand. et mes.",IF('EDT-2niveaux'!H91="S","Sciences et technologie",IF('EDT-2niveaux'!H91="H","Histoire",IF('EDT-2niveaux'!H91="Geo","Géographie",IF('EDT-2niveaux'!H91="EMC","Enseig. mor. et civ.",IF('EDT-2niveaux'!H91="EPS","Educ. phys. et sportive",IF('EDT-2niveaux'!H91="EM","Educ. musicale",IF('EDT-2niveaux'!H91="AP","Arts plastiques",IF('EDT-2niveaux'!H91="HDA","Hist. des arts",IF('EDT-2niveaux'!H91="QM","Questionner le monde",IF('EDT-2niveaux'!H91="LV","Langue vivante",IF('EDT-2niveaux'!H91="APC","APC",""))))))))))))))))))))))))))</f>
        <v/>
      </c>
      <c r="V87" s="14" t="str">
        <f t="shared" si="19"/>
        <v/>
      </c>
      <c r="W87" s="101">
        <f>'EDT-2niveaux'!I91</f>
        <v>0</v>
      </c>
      <c r="X87" s="14" t="str">
        <f>IF('EDT-2niveaux'!I91="O","FRANCAIS"&amp;CHAR(10)&amp;"Orthographe",IF('EDT-2niveaux'!I91="rec","RECREATION",IF('EDT-2niveaux'!I91="p","Pause méridienne",IF('EDT-2niveaux'!I91="G","FRANCAIS"&amp;CHAR(10)&amp;"Grammaire",IF('EDT-2niveaux'!I91="LC","FRANCAIS"&amp;CHAR(10)&amp;"Lect. et comp.de l'écrit",IF('EDT-2niveaux'!I91="M","MATHEMATIQUES",IF('EDT-2niveaux'!I91="CLA","FRANCAIS"&amp;CHAR(10)&amp;"Culture litt. et art.",IF('EDT-2niveaux'!I91="F","FRANCAIS",IF('EDT-2niveaux'!I91="E","FRANCAIS"&amp;CHAR(10)&amp;"Ecriture",IF('EDT-2niveaux'!I91="L","FRANCAIS"&amp;CHAR(10)&amp;"Lexique",IF('EDT-2niveaux'!I91="LO","FRANCAIS"&amp;CHAR(10)&amp;"Langage oral",IF('EDT-2niveaux'!I91="CM","MATHEMATIQUES"&amp;CHAR(10)&amp;"Calcul mental",IF('EDT-2niveaux'!I91="EG","MATHEMATIQUES"&amp;CHAR(10)&amp;"Espace et Géométrie",IF('EDT-2niveaux'!I91="NC","MATHEMATIQUES"&amp;CHAR(10)&amp;"Nombres et calculs",IF('EDT-2niveaux'!I91="GM","MATHEMATIQUES"&amp;CHAR(10)&amp;"Grand. et mes.",IF('EDT-2niveaux'!I91="S","Sciences et technologie",IF('EDT-2niveaux'!I91="H","Histoire",IF('EDT-2niveaux'!I91="Geo","Géographie",IF('EDT-2niveaux'!I91="EMC","Enseig. mor. et civ.",IF('EDT-2niveaux'!I91="EPS","Educ. phys. et sportive",IF('EDT-2niveaux'!I91="EM","Educ. musicale",IF('EDT-2niveaux'!I91="AP","Arts plastiques",IF('EDT-2niveaux'!I91="HDA","Hist. des arts",IF('EDT-2niveaux'!I91="QM","Questionner le monde",IF('EDT-2niveaux'!I91="LV","Langue vivante",IF('EDT-2niveaux'!I91="APC","APC",""))))))))))))))))))))))))))</f>
        <v/>
      </c>
      <c r="Y87" s="14" t="str">
        <f t="shared" si="20"/>
        <v/>
      </c>
      <c r="Z87" s="101">
        <f>'EDT-2niveaux'!J91</f>
        <v>0</v>
      </c>
      <c r="AA87" s="14" t="str">
        <f>IF('EDT-2niveaux'!J91="O","FRANCAIS"&amp;CHAR(10)&amp;"Orthographe",IF('EDT-2niveaux'!J91="rec","RECREATION",IF('EDT-2niveaux'!J91="p","Pause méridienne",IF('EDT-2niveaux'!J91="G","FRANCAIS"&amp;CHAR(10)&amp;"Grammaire",IF('EDT-2niveaux'!J91="LC","FRANCAIS"&amp;CHAR(10)&amp;"Lect. et comp.de l'écrit",IF('EDT-2niveaux'!J91="M","MATHEMATIQUES",IF('EDT-2niveaux'!J91="CLA","FRANCAIS"&amp;CHAR(10)&amp;"Culture littéraire et artistiqueCulture litt. et art.",IF('EDT-2niveaux'!J91="F","FRANCAIS",IF('EDT-2niveaux'!J91="E","FRANCAIS"&amp;CHAR(10)&amp;"Ecriture",IF('EDT-2niveaux'!J91="L","FRANCAIS"&amp;CHAR(10)&amp;"Lexique",IF('EDT-2niveaux'!J91="LO","FRANCAIS"&amp;CHAR(10)&amp;"Langage oral",IF('EDT-2niveaux'!J91="CM","MATHEMATIQUES"&amp;CHAR(10)&amp;"Calcul mental",IF('EDT-2niveaux'!J91="EG","MATHEMATIQUES"&amp;CHAR(10)&amp;"Espace et Géométrie",IF('EDT-2niveaux'!J91="NC","MATHEMATIQUES"&amp;CHAR(10)&amp;"Nombres et calculs",IF('EDT-2niveaux'!J91="GM","MATHEMATIQUES"&amp;CHAR(10)&amp;"Grand. et mes.",IF('EDT-2niveaux'!J91="S","Sciences et technologie",IF('EDT-2niveaux'!J91="H","Histoire",IF('EDT-2niveaux'!J91="Geo","Géographie",IF('EDT-2niveaux'!J91="EMC","Enseig. mor. et civ.",IF('EDT-2niveaux'!J91="EPS","Educ. phys. et sportive",IF('EDT-2niveaux'!J91="EM","Educ. musicale",IF('EDT-2niveaux'!J91="AP","Arts plastiques",IF('EDT-2niveaux'!J91="HDA","Hist. des arts",IF('EDT-2niveaux'!J91="QM","Questionner le monde",IF('EDT-2niveaux'!J91="LV","Langue vivante",IF('EDT-2niveaux'!J91="APC","APC",""))))))))))))))))))))))))))</f>
        <v/>
      </c>
      <c r="AB87" s="49" t="str">
        <f t="shared" si="21"/>
        <v/>
      </c>
      <c r="AC87" s="101">
        <f>'EDT-2niveaux'!K91</f>
        <v>0</v>
      </c>
      <c r="AD87" s="14" t="str">
        <f>IF('EDT-2niveaux'!K91="O","FRANCAIS"&amp;CHAR(10)&amp;"Orthographe",IF('EDT-2niveaux'!K91="rec","RECREATION",IF('EDT-2niveaux'!K91="p","Pause méridienne",IF('EDT-2niveaux'!K91="G","FRANCAIS"&amp;CHAR(10)&amp;"Grammaire",IF('EDT-2niveaux'!K91="LC","FRANCAIS"&amp;CHAR(10)&amp;"Lect. et comp.de l'écrit",IF('EDT-2niveaux'!K91="M","MATHEMATIQUES",IF('EDT-2niveaux'!K91="CLA","FRANCAIS"&amp;CHAR(10)&amp;"Culture litt. et art.",IF('EDT-2niveaux'!K91="F","FRANCAIS",IF('EDT-2niveaux'!K91="E","FRANCAIS"&amp;CHAR(10)&amp;"Ecriture",IF('EDT-2niveaux'!K91="L","FRANCAIS"&amp;CHAR(10)&amp;"Lexique",IF('EDT-2niveaux'!K91="LO","FRANCAIS"&amp;CHAR(10)&amp;"Langage oral",IF('EDT-2niveaux'!K91="CM","MATHEMATIQUES"&amp;CHAR(10)&amp;"Calcul mental",IF('EDT-2niveaux'!K91="EG","MATHEMATIQUES"&amp;CHAR(10)&amp;"Espace et Géométrie",IF('EDT-2niveaux'!K91="NC","MATHEMATIQUES"&amp;CHAR(10)&amp;"Nombres et calculs",IF('EDT-2niveaux'!K91="GM","MATHEMATIQUES"&amp;CHAR(10)&amp;"Grand. et mes.",IF('EDT-2niveaux'!K91="S","Sciences et technologie",IF('EDT-2niveaux'!K91="H","Histoire",IF('EDT-2niveaux'!K91="Geo","Géographie",IF('EDT-2niveaux'!K91="EMC","Enseig. mor. et civ.",IF('EDT-2niveaux'!K91="EPS","Educ. phys. et sportive",IF('EDT-2niveaux'!K91="EM","Educ. musicale",IF('EDT-2niveaux'!K91="AP","Arts plastiques",IF('EDT-2niveaux'!K91="HDA","Hist. des arts",IF('EDT-2niveaux'!K91="QM","Questionner le monde",IF('EDT-2niveaux'!K91="LV","Langue vivante",IF('EDT-2niveaux'!K91="APC","APC",""))))))))))))))))))))))))))</f>
        <v/>
      </c>
      <c r="AE87" s="49" t="str">
        <f t="shared" si="22"/>
        <v/>
      </c>
    </row>
    <row r="88" spans="1:31" x14ac:dyDescent="0.3">
      <c r="A88" s="4" t="e">
        <f>IF('POUR COMMENCER'!$E$14&gt;=A87,A87+'POUR COMMENCER'!$H$29,"")</f>
        <v>#VALUE!</v>
      </c>
      <c r="B88" s="101">
        <f>'EDT-2niveaux'!B92</f>
        <v>0</v>
      </c>
      <c r="C88" s="14" t="str">
        <f>IF('EDT-2niveaux'!B92="O","FRANCAIS"&amp;CHAR(10)&amp;"Orthographe",IF('EDT-2niveaux'!B92="rec","RECREATION",IF('EDT-2niveaux'!B92="p","Pause méridienne",IF('EDT-2niveaux'!B92="G","FRANCAIS"&amp;CHAR(10)&amp;"Grammaire",IF('EDT-2niveaux'!B92="LC","FRANCAIS"&amp;CHAR(10)&amp;"Lect. et comp.de l'écrit",IF('EDT-2niveaux'!B92="M","MATHEMATIQUES",IF('EDT-2niveaux'!B92="CLA","FRANCAIS"&amp;CHAR(10)&amp;"Culture litt. et art.",IF('EDT-2niveaux'!B92="F","FRANCAIS",IF('EDT-2niveaux'!B92="E","FRANCAIS"&amp;CHAR(10)&amp;"Ecriture",IF('EDT-2niveaux'!B92="L","FRANCAIS"&amp;CHAR(10)&amp;"Lexique",IF('EDT-2niveaux'!B92="LO","FRANCAIS"&amp;CHAR(10)&amp;"Langage oral",IF('EDT-2niveaux'!B92="CM","MATHEMATIQUES"&amp;CHAR(10)&amp;"Calcul mental",IF('EDT-2niveaux'!B92="EG","MATHEMATIQUES"&amp;CHAR(10)&amp;"Espace et Géométrie",IF('EDT-2niveaux'!B92="NC","MATHEMATIQUES"&amp;CHAR(10)&amp;"Nombres et calculs",IF('EDT-2niveaux'!B92="GM","MATHEMATIQUES"&amp;CHAR(10)&amp;"Grand. et mes.",IF('EDT-2niveaux'!B92="S","Sciences et technologie",IF('EDT-2niveaux'!B92="H","Histoire",IF('EDT-2niveaux'!B92="Geo","Géographie",IF('EDT-2niveaux'!B92="EMC","Enseig. mor. et civ.",IF('EDT-2niveaux'!B92="EPS","Educ. phys. et sportive",IF('EDT-2niveaux'!B92="EM","Educ. musicale",IF('EDT-2niveaux'!B92="AP","Arts plastiques",IF('EDT-2niveaux'!B92="HDA","Hist. des arts",IF('EDT-2niveaux'!B92="QM","Questionner le monde",IF('EDT-2niveaux'!B92="LV","Langue vivante",IF('EDT-2niveaux'!B92="APC","APC",""))))))))))))))))))))))))))</f>
        <v/>
      </c>
      <c r="D88" s="14" t="str">
        <f t="shared" si="13"/>
        <v/>
      </c>
      <c r="E88" s="101">
        <f>'EDT-2niveaux'!C92</f>
        <v>0</v>
      </c>
      <c r="F88" s="14" t="str">
        <f>IF('EDT-2niveaux'!C92="O","FRANCAIS"&amp;CHAR(10)&amp;"Orthographe",IF('EDT-2niveaux'!C92="rec","RECREATION",IF('EDT-2niveaux'!C92="p","Pause méridienne",IF('EDT-2niveaux'!C92="G","FRANCAIS"&amp;CHAR(10)&amp;"Grammaire",IF('EDT-2niveaux'!C92="LC","FRANCAIS"&amp;CHAR(10)&amp;"Lect. et comp.de l'écrit",IF('EDT-2niveaux'!C92="M","MATHEMATIQUES",IF('EDT-2niveaux'!C92="CLA","FRANCAIS"&amp;CHAR(10)&amp;"Culture littéraire et artistiqueCulture litt. et art.",IF('EDT-2niveaux'!C92="F","FRANCAIS",IF('EDT-2niveaux'!C92="E","FRANCAIS"&amp;CHAR(10)&amp;"Ecriture",IF('EDT-2niveaux'!C92="L","FRANCAIS"&amp;CHAR(10)&amp;"Lexique",IF('EDT-2niveaux'!C92="LO","FRANCAIS"&amp;CHAR(10)&amp;"Langage oral",IF('EDT-2niveaux'!C92="CM","MATHEMATIQUES"&amp;CHAR(10)&amp;"Calcul mental",IF('EDT-2niveaux'!C92="EG","MATHEMATIQUES"&amp;CHAR(10)&amp;"Espace et Géométrie",IF('EDT-2niveaux'!C92="NC","MATHEMATIQUES"&amp;CHAR(10)&amp;"Nombres et calculs",IF('EDT-2niveaux'!C92="GM","MATHEMATIQUES"&amp;CHAR(10)&amp;"Grand. et mes.",IF('EDT-2niveaux'!C92="S","Sciences et technologie",IF('EDT-2niveaux'!C92="H","Histoire",IF('EDT-2niveaux'!C92="Geo","Géographie",IF('EDT-2niveaux'!C92="EMC","Enseig. mor. et civ.",IF('EDT-2niveaux'!C92="EPS","Educ. phys. et sportive",IF('EDT-2niveaux'!C92="EM","Educ. musicale",IF('EDT-2niveaux'!C92="AP","Arts plastiques",IF('EDT-2niveaux'!C92="HDA","Hist. des arts",IF('EDT-2niveaux'!C92="QM","Questionner le monde",IF('EDT-2niveaux'!C92="LV","Langue vivante",IF('EDT-2niveaux'!C92="APC","APC",""))))))))))))))))))))))))))</f>
        <v/>
      </c>
      <c r="G88" s="14" t="str">
        <f t="shared" si="14"/>
        <v/>
      </c>
      <c r="H88" s="101">
        <f>'EDT-2niveaux'!D92</f>
        <v>0</v>
      </c>
      <c r="I88" s="14" t="str">
        <f>IF('EDT-2niveaux'!D92="O","FRANCAIS"&amp;CHAR(10)&amp;"Orthographe",IF('EDT-2niveaux'!D92="rec","RECREATION",IF('EDT-2niveaux'!D92="p","Pause méridienne",IF('EDT-2niveaux'!D92="G","FRANCAIS"&amp;CHAR(10)&amp;"Grammaire",IF('EDT-2niveaux'!D92="LC","FRANCAIS"&amp;CHAR(10)&amp;"Lect. et comp.de l'écrit",IF('EDT-2niveaux'!D92="M","MATHEMATIQUES",IF('EDT-2niveaux'!D92="CLA","FRANCAIS"&amp;CHAR(10)&amp;"Culture litt. et art.",IF('EDT-2niveaux'!D92="F","FRANCAIS",IF('EDT-2niveaux'!D92="E","FRANCAIS"&amp;CHAR(10)&amp;"Ecriture",IF('EDT-2niveaux'!D92="L","FRANCAIS"&amp;CHAR(10)&amp;"Lexique",IF('EDT-2niveaux'!D92="LO","FRANCAIS"&amp;CHAR(10)&amp;"Langage oral",IF('EDT-2niveaux'!D92="CM","MATHEMATIQUES"&amp;CHAR(10)&amp;"Calcul mental",IF('EDT-2niveaux'!D92="EG","MATHEMATIQUES"&amp;CHAR(10)&amp;"Espace et Géométrie",IF('EDT-2niveaux'!D92="NC","MATHEMATIQUES"&amp;CHAR(10)&amp;"Nombres et calculs",IF('EDT-2niveaux'!D92="GM","MATHEMATIQUES"&amp;CHAR(10)&amp;"Grand. et mes.",IF('EDT-2niveaux'!D92="S","Sciences et technologie",IF('EDT-2niveaux'!D92="H","Histoire",IF('EDT-2niveaux'!D92="Geo","Géographie",IF('EDT-2niveaux'!D92="EMC","Enseig. mor. et civ.",IF('EDT-2niveaux'!D92="EPS","Educ. phys. et sportive",IF('EDT-2niveaux'!D92="EM","Educ. musicale",IF('EDT-2niveaux'!D92="AP","Arts plastiques",IF('EDT-2niveaux'!D92="HDA","Hist. des arts",IF('EDT-2niveaux'!D92="QM","Questionner le monde",IF('EDT-2niveaux'!D92="LV","Langue vivante",IF('EDT-2niveaux'!D92="APC","APC",""))))))))))))))))))))))))))</f>
        <v/>
      </c>
      <c r="J88" s="14" t="str">
        <f t="shared" si="15"/>
        <v/>
      </c>
      <c r="K88" s="101">
        <f>'EDT-2niveaux'!E92</f>
        <v>0</v>
      </c>
      <c r="L88" s="14" t="str">
        <f>IF('EDT-2niveaux'!E92="O","FRANCAIS"&amp;CHAR(10)&amp;"Orthographe",IF('EDT-2niveaux'!E92="rec","RECREATION",IF('EDT-2niveaux'!E92="p","Pause méridienne",IF('EDT-2niveaux'!E92="G","FRANCAIS"&amp;CHAR(10)&amp;"Grammaire",IF('EDT-2niveaux'!E92="LC","FRANCAIS"&amp;CHAR(10)&amp;"Lect. et comp.de l'écrit",IF('EDT-2niveaux'!E92="M","MATHEMATIQUES",IF('EDT-2niveaux'!E92="CLA","FRANCAIS"&amp;CHAR(10)&amp;"Culture litt. et art.",IF('EDT-2niveaux'!E92="F","FRANCAIS",IF('EDT-2niveaux'!E92="E","FRANCAIS"&amp;CHAR(10)&amp;"Ecriture",IF('EDT-2niveaux'!E92="L","FRANCAIS"&amp;CHAR(10)&amp;"Lexique",IF('EDT-2niveaux'!E92="LO","FRANCAIS"&amp;CHAR(10)&amp;"Langage oral",IF('EDT-2niveaux'!E92="CM","MATHEMATIQUES"&amp;CHAR(10)&amp;"Calcul mental",IF('EDT-2niveaux'!E92="EG","MATHEMATIQUES"&amp;CHAR(10)&amp;"Espace et Géométrie",IF('EDT-2niveaux'!E92="NC","MATHEMATIQUES"&amp;CHAR(10)&amp;"Nombres et calculs",IF('EDT-2niveaux'!E92="GM","MATHEMATIQUES"&amp;CHAR(10)&amp;"Grand. et mes.",IF('EDT-2niveaux'!E92="S","Sciences et technologie",IF('EDT-2niveaux'!E92="H","Histoire",IF('EDT-2niveaux'!E92="Geo","Géographie",IF('EDT-2niveaux'!E92="EMC","Enseig. mor. et civ.",IF('EDT-2niveaux'!E92="EPS","Educ. phys. et sportive",IF('EDT-2niveaux'!E92="EM","Educ. musicale",IF('EDT-2niveaux'!E92="AP","Arts plastiques",IF('EDT-2niveaux'!E92="HDA","Hist. des arts",IF('EDT-2niveaux'!E92="QM","Questionner le monde",IF('EDT-2niveaux'!E92="LV","Langue vivante",IF('EDT-2niveaux'!E92="APC","APC",""))))))))))))))))))))))))))</f>
        <v/>
      </c>
      <c r="M88" s="14" t="str">
        <f t="shared" si="16"/>
        <v/>
      </c>
      <c r="N88" s="101">
        <f>'EDT-2niveaux'!F92</f>
        <v>0</v>
      </c>
      <c r="O88" s="14" t="str">
        <f>IF('EDT-2niveaux'!F92="O","FRANCAIS"&amp;CHAR(10)&amp;"Orthographe",IF('EDT-2niveaux'!F92="rec","RECREATION",IF('EDT-2niveaux'!F92="p","Pause méridienne",IF('EDT-2niveaux'!F92="G","FRANCAIS"&amp;CHAR(10)&amp;"Grammaire",IF('EDT-2niveaux'!F92="LC","FRANCAIS"&amp;CHAR(10)&amp;"Lect. et comp.de l'écrit",IF('EDT-2niveaux'!F92="M","MATHEMATIQUES",IF('EDT-2niveaux'!F92="CLA","FRANCAIS"&amp;CHAR(10)&amp;"Culture litt. et art.",IF('EDT-2niveaux'!F92="F","FRANCAIS",IF('EDT-2niveaux'!F92="E","FRANCAIS"&amp;CHAR(10)&amp;"Ecriture",IF('EDT-2niveaux'!F92="L","FRANCAIS"&amp;CHAR(10)&amp;"Lexique",IF('EDT-2niveaux'!F92="LO","FRANCAIS"&amp;CHAR(10)&amp;"Langage oral",IF('EDT-2niveaux'!F92="CM","MATHEMATIQUES"&amp;CHAR(10)&amp;"Calcul mental",IF('EDT-2niveaux'!F92="EG","MATHEMATIQUES"&amp;CHAR(10)&amp;"Espace et Géométrie",IF('EDT-2niveaux'!F92="NC","MATHEMATIQUES"&amp;CHAR(10)&amp;"Nombres et calculs",IF('EDT-2niveaux'!F92="GM","MATHEMATIQUES"&amp;CHAR(10)&amp;"Grand. et mes.",IF('EDT-2niveaux'!F92="S","Sciences et technologie",IF('EDT-2niveaux'!F92="H","Histoire",IF('EDT-2niveaux'!F92="Geo","Géographie",IF('EDT-2niveaux'!F92="EMC","Enseig. mor. et civ.",IF('EDT-2niveaux'!F92="EPS","Educ. phys. et sportive",IF('EDT-2niveaux'!F92="EM","Educ. musicale",IF('EDT-2niveaux'!F92="AP","Arts plastiques",IF('EDT-2niveaux'!F92="HDA","Hist. des arts",IF('EDT-2niveaux'!F92="QM","Questionner le monde",IF('EDT-2niveaux'!F92="LV","Langue vivante",IF('EDT-2niveaux'!F92="APC","APC",""))))))))))))))))))))))))))</f>
        <v/>
      </c>
      <c r="P88" s="14" t="str">
        <f t="shared" si="17"/>
        <v/>
      </c>
      <c r="Q88" s="101">
        <f>'EDT-2niveaux'!G92</f>
        <v>0</v>
      </c>
      <c r="R88" s="14" t="str">
        <f>IF('EDT-2niveaux'!G92="O","FRANCAIS"&amp;CHAR(10)&amp;"Orthographe",IF('EDT-2niveaux'!G92="rec","RECREATION",IF('EDT-2niveaux'!G92="p","Pause méridienne",IF('EDT-2niveaux'!G92="G","FRANCAIS"&amp;CHAR(10)&amp;"Grammaire",IF('EDT-2niveaux'!G92="LC","FRANCAIS"&amp;CHAR(10)&amp;"Lect. et comp.de l'écrit",IF('EDT-2niveaux'!G92="M","MATHEMATIQUES",IF('EDT-2niveaux'!G92="CLA","FRANCAIS"&amp;CHAR(10)&amp;"Culture litt. et art.",IF('EDT-2niveaux'!G92="F","FRANCAIS",IF('EDT-2niveaux'!G92="E","FRANCAIS"&amp;CHAR(10)&amp;"Ecriture",IF('EDT-2niveaux'!G92="L","FRANCAIS"&amp;CHAR(10)&amp;"Lexique",IF('EDT-2niveaux'!G92="LO","FRANCAIS"&amp;CHAR(10)&amp;"Langage oral",IF('EDT-2niveaux'!G92="CM","MATHEMATIQUES"&amp;CHAR(10)&amp;"Calcul mental",IF('EDT-2niveaux'!G92="EG","MATHEMATIQUES"&amp;CHAR(10)&amp;"Espace et Géométrie",IF('EDT-2niveaux'!G92="NC","MATHEMATIQUES"&amp;CHAR(10)&amp;"Nombres et calculs",IF('EDT-2niveaux'!G92="GM","MATHEMATIQUES"&amp;CHAR(10)&amp;"Grand. et mes.",IF('EDT-2niveaux'!G92="S","Sciences et technologie",IF('EDT-2niveaux'!G92="H","Histoire",IF('EDT-2niveaux'!G92="Geo","Géographie",IF('EDT-2niveaux'!G92="EMC","Enseig. mor. et civ.",IF('EDT-2niveaux'!G92="EPS","Educ. phys. et sportive",IF('EDT-2niveaux'!G92="EM","Educ. musicale",IF('EDT-2niveaux'!G92="AP","Arts plastiques",IF('EDT-2niveaux'!G92="HDA","Hist. des arts",IF('EDT-2niveaux'!G92="QM","Questionner le monde",IF('EDT-2niveaux'!G92="LV","Langue vivante",IF('EDT-2niveaux'!G92="APC","APC",""))))))))))))))))))))))))))</f>
        <v/>
      </c>
      <c r="S88" s="148" t="str">
        <f t="shared" si="18"/>
        <v/>
      </c>
      <c r="T88" s="101">
        <f>'EDT-2niveaux'!H92</f>
        <v>0</v>
      </c>
      <c r="U88" s="14" t="str">
        <f>IF('EDT-2niveaux'!H92="O","FRANCAIS"&amp;CHAR(10)&amp;"Orthographe",IF('EDT-2niveaux'!H92="rec","RECREATION",IF('EDT-2niveaux'!H92="p","Pause méridienne",IF('EDT-2niveaux'!H92="G","FRANCAIS"&amp;CHAR(10)&amp;"Grammaire",IF('EDT-2niveaux'!H92="LC","FRANCAIS"&amp;CHAR(10)&amp;"Lect. et comp.de l'écrit",IF('EDT-2niveaux'!H92="M","MATHEMATIQUES",IF('EDT-2niveaux'!H92="CLA","FRANCAIS"&amp;CHAR(10)&amp;"Culture litt. et art.",IF('EDT-2niveaux'!H92="F","FRANCAIS",IF('EDT-2niveaux'!H92="E","FRANCAIS"&amp;CHAR(10)&amp;"Ecriture",IF('EDT-2niveaux'!H92="L","FRANCAIS"&amp;CHAR(10)&amp;"Lexique",IF('EDT-2niveaux'!H92="LO","FRANCAIS"&amp;CHAR(10)&amp;"Langage oral",IF('EDT-2niveaux'!H92="CM","MATHEMATIQUES"&amp;CHAR(10)&amp;"Calcul mental",IF('EDT-2niveaux'!H92="EG","MATHEMATIQUES"&amp;CHAR(10)&amp;"Espace et Géométrie",IF('EDT-2niveaux'!H92="NC","MATHEMATIQUES"&amp;CHAR(10)&amp;"Nombres et calculs",IF('EDT-2niveaux'!H92="GM","MATHEMATIQUES"&amp;CHAR(10)&amp;"Grand. et mes.",IF('EDT-2niveaux'!H92="S","Sciences et technologie",IF('EDT-2niveaux'!H92="H","Histoire",IF('EDT-2niveaux'!H92="Geo","Géographie",IF('EDT-2niveaux'!H92="EMC","Enseig. mor. et civ.",IF('EDT-2niveaux'!H92="EPS","Educ. phys. et sportive",IF('EDT-2niveaux'!H92="EM","Educ. musicale",IF('EDT-2niveaux'!H92="AP","Arts plastiques",IF('EDT-2niveaux'!H92="HDA","Hist. des arts",IF('EDT-2niveaux'!H92="QM","Questionner le monde",IF('EDT-2niveaux'!H92="LV","Langue vivante",IF('EDT-2niveaux'!H92="APC","APC",""))))))))))))))))))))))))))</f>
        <v/>
      </c>
      <c r="V88" s="14" t="str">
        <f t="shared" si="19"/>
        <v/>
      </c>
      <c r="W88" s="101">
        <f>'EDT-2niveaux'!I92</f>
        <v>0</v>
      </c>
      <c r="X88" s="14" t="str">
        <f>IF('EDT-2niveaux'!I92="O","FRANCAIS"&amp;CHAR(10)&amp;"Orthographe",IF('EDT-2niveaux'!I92="rec","RECREATION",IF('EDT-2niveaux'!I92="p","Pause méridienne",IF('EDT-2niveaux'!I92="G","FRANCAIS"&amp;CHAR(10)&amp;"Grammaire",IF('EDT-2niveaux'!I92="LC","FRANCAIS"&amp;CHAR(10)&amp;"Lect. et comp.de l'écrit",IF('EDT-2niveaux'!I92="M","MATHEMATIQUES",IF('EDT-2niveaux'!I92="CLA","FRANCAIS"&amp;CHAR(10)&amp;"Culture litt. et art.",IF('EDT-2niveaux'!I92="F","FRANCAIS",IF('EDT-2niveaux'!I92="E","FRANCAIS"&amp;CHAR(10)&amp;"Ecriture",IF('EDT-2niveaux'!I92="L","FRANCAIS"&amp;CHAR(10)&amp;"Lexique",IF('EDT-2niveaux'!I92="LO","FRANCAIS"&amp;CHAR(10)&amp;"Langage oral",IF('EDT-2niveaux'!I92="CM","MATHEMATIQUES"&amp;CHAR(10)&amp;"Calcul mental",IF('EDT-2niveaux'!I92="EG","MATHEMATIQUES"&amp;CHAR(10)&amp;"Espace et Géométrie",IF('EDT-2niveaux'!I92="NC","MATHEMATIQUES"&amp;CHAR(10)&amp;"Nombres et calculs",IF('EDT-2niveaux'!I92="GM","MATHEMATIQUES"&amp;CHAR(10)&amp;"Grand. et mes.",IF('EDT-2niveaux'!I92="S","Sciences et technologie",IF('EDT-2niveaux'!I92="H","Histoire",IF('EDT-2niveaux'!I92="Geo","Géographie",IF('EDT-2niveaux'!I92="EMC","Enseig. mor. et civ.",IF('EDT-2niveaux'!I92="EPS","Educ. phys. et sportive",IF('EDT-2niveaux'!I92="EM","Educ. musicale",IF('EDT-2niveaux'!I92="AP","Arts plastiques",IF('EDT-2niveaux'!I92="HDA","Hist. des arts",IF('EDT-2niveaux'!I92="QM","Questionner le monde",IF('EDT-2niveaux'!I92="LV","Langue vivante",IF('EDT-2niveaux'!I92="APC","APC",""))))))))))))))))))))))))))</f>
        <v/>
      </c>
      <c r="Y88" s="14" t="str">
        <f t="shared" si="20"/>
        <v/>
      </c>
      <c r="Z88" s="101">
        <f>'EDT-2niveaux'!J92</f>
        <v>0</v>
      </c>
      <c r="AA88" s="14" t="str">
        <f>IF('EDT-2niveaux'!J92="O","FRANCAIS"&amp;CHAR(10)&amp;"Orthographe",IF('EDT-2niveaux'!J92="rec","RECREATION",IF('EDT-2niveaux'!J92="p","Pause méridienne",IF('EDT-2niveaux'!J92="G","FRANCAIS"&amp;CHAR(10)&amp;"Grammaire",IF('EDT-2niveaux'!J92="LC","FRANCAIS"&amp;CHAR(10)&amp;"Lect. et comp.de l'écrit",IF('EDT-2niveaux'!J92="M","MATHEMATIQUES",IF('EDT-2niveaux'!J92="CLA","FRANCAIS"&amp;CHAR(10)&amp;"Culture littéraire et artistiqueCulture litt. et art.",IF('EDT-2niveaux'!J92="F","FRANCAIS",IF('EDT-2niveaux'!J92="E","FRANCAIS"&amp;CHAR(10)&amp;"Ecriture",IF('EDT-2niveaux'!J92="L","FRANCAIS"&amp;CHAR(10)&amp;"Lexique",IF('EDT-2niveaux'!J92="LO","FRANCAIS"&amp;CHAR(10)&amp;"Langage oral",IF('EDT-2niveaux'!J92="CM","MATHEMATIQUES"&amp;CHAR(10)&amp;"Calcul mental",IF('EDT-2niveaux'!J92="EG","MATHEMATIQUES"&amp;CHAR(10)&amp;"Espace et Géométrie",IF('EDT-2niveaux'!J92="NC","MATHEMATIQUES"&amp;CHAR(10)&amp;"Nombres et calculs",IF('EDT-2niveaux'!J92="GM","MATHEMATIQUES"&amp;CHAR(10)&amp;"Grand. et mes.",IF('EDT-2niveaux'!J92="S","Sciences et technologie",IF('EDT-2niveaux'!J92="H","Histoire",IF('EDT-2niveaux'!J92="Geo","Géographie",IF('EDT-2niveaux'!J92="EMC","Enseig. mor. et civ.",IF('EDT-2niveaux'!J92="EPS","Educ. phys. et sportive",IF('EDT-2niveaux'!J92="EM","Educ. musicale",IF('EDT-2niveaux'!J92="AP","Arts plastiques",IF('EDT-2niveaux'!J92="HDA","Hist. des arts",IF('EDT-2niveaux'!J92="QM","Questionner le monde",IF('EDT-2niveaux'!J92="LV","Langue vivante",IF('EDT-2niveaux'!J92="APC","APC",""))))))))))))))))))))))))))</f>
        <v/>
      </c>
      <c r="AB88" s="49" t="str">
        <f t="shared" si="21"/>
        <v/>
      </c>
      <c r="AC88" s="101">
        <f>'EDT-2niveaux'!K92</f>
        <v>0</v>
      </c>
      <c r="AD88" s="14" t="str">
        <f>IF('EDT-2niveaux'!K92="O","FRANCAIS"&amp;CHAR(10)&amp;"Orthographe",IF('EDT-2niveaux'!K92="rec","RECREATION",IF('EDT-2niveaux'!K92="p","Pause méridienne",IF('EDT-2niveaux'!K92="G","FRANCAIS"&amp;CHAR(10)&amp;"Grammaire",IF('EDT-2niveaux'!K92="LC","FRANCAIS"&amp;CHAR(10)&amp;"Lect. et comp.de l'écrit",IF('EDT-2niveaux'!K92="M","MATHEMATIQUES",IF('EDT-2niveaux'!K92="CLA","FRANCAIS"&amp;CHAR(10)&amp;"Culture litt. et art.",IF('EDT-2niveaux'!K92="F","FRANCAIS",IF('EDT-2niveaux'!K92="E","FRANCAIS"&amp;CHAR(10)&amp;"Ecriture",IF('EDT-2niveaux'!K92="L","FRANCAIS"&amp;CHAR(10)&amp;"Lexique",IF('EDT-2niveaux'!K92="LO","FRANCAIS"&amp;CHAR(10)&amp;"Langage oral",IF('EDT-2niveaux'!K92="CM","MATHEMATIQUES"&amp;CHAR(10)&amp;"Calcul mental",IF('EDT-2niveaux'!K92="EG","MATHEMATIQUES"&amp;CHAR(10)&amp;"Espace et Géométrie",IF('EDT-2niveaux'!K92="NC","MATHEMATIQUES"&amp;CHAR(10)&amp;"Nombres et calculs",IF('EDT-2niveaux'!K92="GM","MATHEMATIQUES"&amp;CHAR(10)&amp;"Grand. et mes.",IF('EDT-2niveaux'!K92="S","Sciences et technologie",IF('EDT-2niveaux'!K92="H","Histoire",IF('EDT-2niveaux'!K92="Geo","Géographie",IF('EDT-2niveaux'!K92="EMC","Enseig. mor. et civ.",IF('EDT-2niveaux'!K92="EPS","Educ. phys. et sportive",IF('EDT-2niveaux'!K92="EM","Educ. musicale",IF('EDT-2niveaux'!K92="AP","Arts plastiques",IF('EDT-2niveaux'!K92="HDA","Hist. des arts",IF('EDT-2niveaux'!K92="QM","Questionner le monde",IF('EDT-2niveaux'!K92="LV","Langue vivante",IF('EDT-2niveaux'!K92="APC","APC",""))))))))))))))))))))))))))</f>
        <v/>
      </c>
      <c r="AE88" s="49" t="str">
        <f t="shared" si="22"/>
        <v/>
      </c>
    </row>
    <row r="89" spans="1:31" x14ac:dyDescent="0.3">
      <c r="A89" s="4" t="e">
        <f>IF('POUR COMMENCER'!$E$14&gt;=A88,A88+'POUR COMMENCER'!$H$29,"")</f>
        <v>#VALUE!</v>
      </c>
      <c r="B89" s="101">
        <f>'EDT-2niveaux'!B93</f>
        <v>0</v>
      </c>
      <c r="C89" s="14" t="str">
        <f>IF('EDT-2niveaux'!B93="O","FRANCAIS"&amp;CHAR(10)&amp;"Orthographe",IF('EDT-2niveaux'!B93="rec","RECREATION",IF('EDT-2niveaux'!B93="p","Pause méridienne",IF('EDT-2niveaux'!B93="G","FRANCAIS"&amp;CHAR(10)&amp;"Grammaire",IF('EDT-2niveaux'!B93="LC","FRANCAIS"&amp;CHAR(10)&amp;"Lect. et comp.de l'écrit",IF('EDT-2niveaux'!B93="M","MATHEMATIQUES",IF('EDT-2niveaux'!B93="CLA","FRANCAIS"&amp;CHAR(10)&amp;"Culture litt. et art.",IF('EDT-2niveaux'!B93="F","FRANCAIS",IF('EDT-2niveaux'!B93="E","FRANCAIS"&amp;CHAR(10)&amp;"Ecriture",IF('EDT-2niveaux'!B93="L","FRANCAIS"&amp;CHAR(10)&amp;"Lexique",IF('EDT-2niveaux'!B93="LO","FRANCAIS"&amp;CHAR(10)&amp;"Langage oral",IF('EDT-2niveaux'!B93="CM","MATHEMATIQUES"&amp;CHAR(10)&amp;"Calcul mental",IF('EDT-2niveaux'!B93="EG","MATHEMATIQUES"&amp;CHAR(10)&amp;"Espace et Géométrie",IF('EDT-2niveaux'!B93="NC","MATHEMATIQUES"&amp;CHAR(10)&amp;"Nombres et calculs",IF('EDT-2niveaux'!B93="GM","MATHEMATIQUES"&amp;CHAR(10)&amp;"Grand. et mes.",IF('EDT-2niveaux'!B93="S","Sciences et technologie",IF('EDT-2niveaux'!B93="H","Histoire",IF('EDT-2niveaux'!B93="Geo","Géographie",IF('EDT-2niveaux'!B93="EMC","Enseig. mor. et civ.",IF('EDT-2niveaux'!B93="EPS","Educ. phys. et sportive",IF('EDT-2niveaux'!B93="EM","Educ. musicale",IF('EDT-2niveaux'!B93="AP","Arts plastiques",IF('EDT-2niveaux'!B93="HDA","Hist. des arts",IF('EDT-2niveaux'!B93="QM","Questionner le monde",IF('EDT-2niveaux'!B93="LV","Langue vivante",IF('EDT-2niveaux'!B93="APC","APC",""))))))))))))))))))))))))))</f>
        <v/>
      </c>
      <c r="D89" s="14" t="str">
        <f t="shared" si="13"/>
        <v/>
      </c>
      <c r="E89" s="101">
        <f>'EDT-2niveaux'!C93</f>
        <v>0</v>
      </c>
      <c r="F89" s="14" t="str">
        <f>IF('EDT-2niveaux'!C93="O","FRANCAIS"&amp;CHAR(10)&amp;"Orthographe",IF('EDT-2niveaux'!C93="rec","RECREATION",IF('EDT-2niveaux'!C93="p","Pause méridienne",IF('EDT-2niveaux'!C93="G","FRANCAIS"&amp;CHAR(10)&amp;"Grammaire",IF('EDT-2niveaux'!C93="LC","FRANCAIS"&amp;CHAR(10)&amp;"Lect. et comp.de l'écrit",IF('EDT-2niveaux'!C93="M","MATHEMATIQUES",IF('EDT-2niveaux'!C93="CLA","FRANCAIS"&amp;CHAR(10)&amp;"Culture littéraire et artistiqueCulture litt. et art.",IF('EDT-2niveaux'!C93="F","FRANCAIS",IF('EDT-2niveaux'!C93="E","FRANCAIS"&amp;CHAR(10)&amp;"Ecriture",IF('EDT-2niveaux'!C93="L","FRANCAIS"&amp;CHAR(10)&amp;"Lexique",IF('EDT-2niveaux'!C93="LO","FRANCAIS"&amp;CHAR(10)&amp;"Langage oral",IF('EDT-2niveaux'!C93="CM","MATHEMATIQUES"&amp;CHAR(10)&amp;"Calcul mental",IF('EDT-2niveaux'!C93="EG","MATHEMATIQUES"&amp;CHAR(10)&amp;"Espace et Géométrie",IF('EDT-2niveaux'!C93="NC","MATHEMATIQUES"&amp;CHAR(10)&amp;"Nombres et calculs",IF('EDT-2niveaux'!C93="GM","MATHEMATIQUES"&amp;CHAR(10)&amp;"Grand. et mes.",IF('EDT-2niveaux'!C93="S","Sciences et technologie",IF('EDT-2niveaux'!C93="H","Histoire",IF('EDT-2niveaux'!C93="Geo","Géographie",IF('EDT-2niveaux'!C93="EMC","Enseig. mor. et civ.",IF('EDT-2niveaux'!C93="EPS","Educ. phys. et sportive",IF('EDT-2niveaux'!C93="EM","Educ. musicale",IF('EDT-2niveaux'!C93="AP","Arts plastiques",IF('EDT-2niveaux'!C93="HDA","Hist. des arts",IF('EDT-2niveaux'!C93="QM","Questionner le monde",IF('EDT-2niveaux'!C93="LV","Langue vivante",IF('EDT-2niveaux'!C93="APC","APC",""))))))))))))))))))))))))))</f>
        <v/>
      </c>
      <c r="G89" s="14" t="str">
        <f t="shared" si="14"/>
        <v/>
      </c>
      <c r="H89" s="101">
        <f>'EDT-2niveaux'!D93</f>
        <v>0</v>
      </c>
      <c r="I89" s="14" t="str">
        <f>IF('EDT-2niveaux'!D93="O","FRANCAIS"&amp;CHAR(10)&amp;"Orthographe",IF('EDT-2niveaux'!D93="rec","RECREATION",IF('EDT-2niveaux'!D93="p","Pause méridienne",IF('EDT-2niveaux'!D93="G","FRANCAIS"&amp;CHAR(10)&amp;"Grammaire",IF('EDT-2niveaux'!D93="LC","FRANCAIS"&amp;CHAR(10)&amp;"Lect. et comp.de l'écrit",IF('EDT-2niveaux'!D93="M","MATHEMATIQUES",IF('EDT-2niveaux'!D93="CLA","FRANCAIS"&amp;CHAR(10)&amp;"Culture litt. et art.",IF('EDT-2niveaux'!D93="F","FRANCAIS",IF('EDT-2niveaux'!D93="E","FRANCAIS"&amp;CHAR(10)&amp;"Ecriture",IF('EDT-2niveaux'!D93="L","FRANCAIS"&amp;CHAR(10)&amp;"Lexique",IF('EDT-2niveaux'!D93="LO","FRANCAIS"&amp;CHAR(10)&amp;"Langage oral",IF('EDT-2niveaux'!D93="CM","MATHEMATIQUES"&amp;CHAR(10)&amp;"Calcul mental",IF('EDT-2niveaux'!D93="EG","MATHEMATIQUES"&amp;CHAR(10)&amp;"Espace et Géométrie",IF('EDT-2niveaux'!D93="NC","MATHEMATIQUES"&amp;CHAR(10)&amp;"Nombres et calculs",IF('EDT-2niveaux'!D93="GM","MATHEMATIQUES"&amp;CHAR(10)&amp;"Grand. et mes.",IF('EDT-2niveaux'!D93="S","Sciences et technologie",IF('EDT-2niveaux'!D93="H","Histoire",IF('EDT-2niveaux'!D93="Geo","Géographie",IF('EDT-2niveaux'!D93="EMC","Enseig. mor. et civ.",IF('EDT-2niveaux'!D93="EPS","Educ. phys. et sportive",IF('EDT-2niveaux'!D93="EM","Educ. musicale",IF('EDT-2niveaux'!D93="AP","Arts plastiques",IF('EDT-2niveaux'!D93="HDA","Hist. des arts",IF('EDT-2niveaux'!D93="QM","Questionner le monde",IF('EDT-2niveaux'!D93="LV","Langue vivante",IF('EDT-2niveaux'!D93="APC","APC",""))))))))))))))))))))))))))</f>
        <v/>
      </c>
      <c r="J89" s="14" t="str">
        <f t="shared" si="15"/>
        <v/>
      </c>
      <c r="K89" s="101">
        <f>'EDT-2niveaux'!E93</f>
        <v>0</v>
      </c>
      <c r="L89" s="14" t="str">
        <f>IF('EDT-2niveaux'!E93="O","FRANCAIS"&amp;CHAR(10)&amp;"Orthographe",IF('EDT-2niveaux'!E93="rec","RECREATION",IF('EDT-2niveaux'!E93="p","Pause méridienne",IF('EDT-2niveaux'!E93="G","FRANCAIS"&amp;CHAR(10)&amp;"Grammaire",IF('EDT-2niveaux'!E93="LC","FRANCAIS"&amp;CHAR(10)&amp;"Lect. et comp.de l'écrit",IF('EDT-2niveaux'!E93="M","MATHEMATIQUES",IF('EDT-2niveaux'!E93="CLA","FRANCAIS"&amp;CHAR(10)&amp;"Culture litt. et art.",IF('EDT-2niveaux'!E93="F","FRANCAIS",IF('EDT-2niveaux'!E93="E","FRANCAIS"&amp;CHAR(10)&amp;"Ecriture",IF('EDT-2niveaux'!E93="L","FRANCAIS"&amp;CHAR(10)&amp;"Lexique",IF('EDT-2niveaux'!E93="LO","FRANCAIS"&amp;CHAR(10)&amp;"Langage oral",IF('EDT-2niveaux'!E93="CM","MATHEMATIQUES"&amp;CHAR(10)&amp;"Calcul mental",IF('EDT-2niveaux'!E93="EG","MATHEMATIQUES"&amp;CHAR(10)&amp;"Espace et Géométrie",IF('EDT-2niveaux'!E93="NC","MATHEMATIQUES"&amp;CHAR(10)&amp;"Nombres et calculs",IF('EDT-2niveaux'!E93="GM","MATHEMATIQUES"&amp;CHAR(10)&amp;"Grand. et mes.",IF('EDT-2niveaux'!E93="S","Sciences et technologie",IF('EDT-2niveaux'!E93="H","Histoire",IF('EDT-2niveaux'!E93="Geo","Géographie",IF('EDT-2niveaux'!E93="EMC","Enseig. mor. et civ.",IF('EDT-2niveaux'!E93="EPS","Educ. phys. et sportive",IF('EDT-2niveaux'!E93="EM","Educ. musicale",IF('EDT-2niveaux'!E93="AP","Arts plastiques",IF('EDT-2niveaux'!E93="HDA","Hist. des arts",IF('EDT-2niveaux'!E93="QM","Questionner le monde",IF('EDT-2niveaux'!E93="LV","Langue vivante",IF('EDT-2niveaux'!E93="APC","APC",""))))))))))))))))))))))))))</f>
        <v/>
      </c>
      <c r="M89" s="14" t="str">
        <f t="shared" si="16"/>
        <v/>
      </c>
      <c r="N89" s="101">
        <f>'EDT-2niveaux'!F93</f>
        <v>0</v>
      </c>
      <c r="O89" s="14" t="str">
        <f>IF('EDT-2niveaux'!F93="O","FRANCAIS"&amp;CHAR(10)&amp;"Orthographe",IF('EDT-2niveaux'!F93="rec","RECREATION",IF('EDT-2niveaux'!F93="p","Pause méridienne",IF('EDT-2niveaux'!F93="G","FRANCAIS"&amp;CHAR(10)&amp;"Grammaire",IF('EDT-2niveaux'!F93="LC","FRANCAIS"&amp;CHAR(10)&amp;"Lect. et comp.de l'écrit",IF('EDT-2niveaux'!F93="M","MATHEMATIQUES",IF('EDT-2niveaux'!F93="CLA","FRANCAIS"&amp;CHAR(10)&amp;"Culture litt. et art.",IF('EDT-2niveaux'!F93="F","FRANCAIS",IF('EDT-2niveaux'!F93="E","FRANCAIS"&amp;CHAR(10)&amp;"Ecriture",IF('EDT-2niveaux'!F93="L","FRANCAIS"&amp;CHAR(10)&amp;"Lexique",IF('EDT-2niveaux'!F93="LO","FRANCAIS"&amp;CHAR(10)&amp;"Langage oral",IF('EDT-2niveaux'!F93="CM","MATHEMATIQUES"&amp;CHAR(10)&amp;"Calcul mental",IF('EDT-2niveaux'!F93="EG","MATHEMATIQUES"&amp;CHAR(10)&amp;"Espace et Géométrie",IF('EDT-2niveaux'!F93="NC","MATHEMATIQUES"&amp;CHAR(10)&amp;"Nombres et calculs",IF('EDT-2niveaux'!F93="GM","MATHEMATIQUES"&amp;CHAR(10)&amp;"Grand. et mes.",IF('EDT-2niveaux'!F93="S","Sciences et technologie",IF('EDT-2niveaux'!F93="H","Histoire",IF('EDT-2niveaux'!F93="Geo","Géographie",IF('EDT-2niveaux'!F93="EMC","Enseig. mor. et civ.",IF('EDT-2niveaux'!F93="EPS","Educ. phys. et sportive",IF('EDT-2niveaux'!F93="EM","Educ. musicale",IF('EDT-2niveaux'!F93="AP","Arts plastiques",IF('EDT-2niveaux'!F93="HDA","Hist. des arts",IF('EDT-2niveaux'!F93="QM","Questionner le monde",IF('EDT-2niveaux'!F93="LV","Langue vivante",IF('EDT-2niveaux'!F93="APC","APC",""))))))))))))))))))))))))))</f>
        <v/>
      </c>
      <c r="P89" s="14" t="str">
        <f t="shared" si="17"/>
        <v/>
      </c>
      <c r="Q89" s="101">
        <f>'EDT-2niveaux'!G93</f>
        <v>0</v>
      </c>
      <c r="R89" s="14" t="str">
        <f>IF('EDT-2niveaux'!G93="O","FRANCAIS"&amp;CHAR(10)&amp;"Orthographe",IF('EDT-2niveaux'!G93="rec","RECREATION",IF('EDT-2niveaux'!G93="p","Pause méridienne",IF('EDT-2niveaux'!G93="G","FRANCAIS"&amp;CHAR(10)&amp;"Grammaire",IF('EDT-2niveaux'!G93="LC","FRANCAIS"&amp;CHAR(10)&amp;"Lect. et comp.de l'écrit",IF('EDT-2niveaux'!G93="M","MATHEMATIQUES",IF('EDT-2niveaux'!G93="CLA","FRANCAIS"&amp;CHAR(10)&amp;"Culture litt. et art.",IF('EDT-2niveaux'!G93="F","FRANCAIS",IF('EDT-2niveaux'!G93="E","FRANCAIS"&amp;CHAR(10)&amp;"Ecriture",IF('EDT-2niveaux'!G93="L","FRANCAIS"&amp;CHAR(10)&amp;"Lexique",IF('EDT-2niveaux'!G93="LO","FRANCAIS"&amp;CHAR(10)&amp;"Langage oral",IF('EDT-2niveaux'!G93="CM","MATHEMATIQUES"&amp;CHAR(10)&amp;"Calcul mental",IF('EDT-2niveaux'!G93="EG","MATHEMATIQUES"&amp;CHAR(10)&amp;"Espace et Géométrie",IF('EDT-2niveaux'!G93="NC","MATHEMATIQUES"&amp;CHAR(10)&amp;"Nombres et calculs",IF('EDT-2niveaux'!G93="GM","MATHEMATIQUES"&amp;CHAR(10)&amp;"Grand. et mes.",IF('EDT-2niveaux'!G93="S","Sciences et technologie",IF('EDT-2niveaux'!G93="H","Histoire",IF('EDT-2niveaux'!G93="Geo","Géographie",IF('EDT-2niveaux'!G93="EMC","Enseig. mor. et civ.",IF('EDT-2niveaux'!G93="EPS","Educ. phys. et sportive",IF('EDT-2niveaux'!G93="EM","Educ. musicale",IF('EDT-2niveaux'!G93="AP","Arts plastiques",IF('EDT-2niveaux'!G93="HDA","Hist. des arts",IF('EDT-2niveaux'!G93="QM","Questionner le monde",IF('EDT-2niveaux'!G93="LV","Langue vivante",IF('EDT-2niveaux'!G93="APC","APC",""))))))))))))))))))))))))))</f>
        <v/>
      </c>
      <c r="S89" s="148" t="str">
        <f t="shared" si="18"/>
        <v/>
      </c>
      <c r="T89" s="101">
        <f>'EDT-2niveaux'!H93</f>
        <v>0</v>
      </c>
      <c r="U89" s="14" t="str">
        <f>IF('EDT-2niveaux'!H93="O","FRANCAIS"&amp;CHAR(10)&amp;"Orthographe",IF('EDT-2niveaux'!H93="rec","RECREATION",IF('EDT-2niveaux'!H93="p","Pause méridienne",IF('EDT-2niveaux'!H93="G","FRANCAIS"&amp;CHAR(10)&amp;"Grammaire",IF('EDT-2niveaux'!H93="LC","FRANCAIS"&amp;CHAR(10)&amp;"Lect. et comp.de l'écrit",IF('EDT-2niveaux'!H93="M","MATHEMATIQUES",IF('EDT-2niveaux'!H93="CLA","FRANCAIS"&amp;CHAR(10)&amp;"Culture litt. et art.",IF('EDT-2niveaux'!H93="F","FRANCAIS",IF('EDT-2niveaux'!H93="E","FRANCAIS"&amp;CHAR(10)&amp;"Ecriture",IF('EDT-2niveaux'!H93="L","FRANCAIS"&amp;CHAR(10)&amp;"Lexique",IF('EDT-2niveaux'!H93="LO","FRANCAIS"&amp;CHAR(10)&amp;"Langage oral",IF('EDT-2niveaux'!H93="CM","MATHEMATIQUES"&amp;CHAR(10)&amp;"Calcul mental",IF('EDT-2niveaux'!H93="EG","MATHEMATIQUES"&amp;CHAR(10)&amp;"Espace et Géométrie",IF('EDT-2niveaux'!H93="NC","MATHEMATIQUES"&amp;CHAR(10)&amp;"Nombres et calculs",IF('EDT-2niveaux'!H93="GM","MATHEMATIQUES"&amp;CHAR(10)&amp;"Grand. et mes.",IF('EDT-2niveaux'!H93="S","Sciences et technologie",IF('EDT-2niveaux'!H93="H","Histoire",IF('EDT-2niveaux'!H93="Geo","Géographie",IF('EDT-2niveaux'!H93="EMC","Enseig. mor. et civ.",IF('EDT-2niveaux'!H93="EPS","Educ. phys. et sportive",IF('EDT-2niveaux'!H93="EM","Educ. musicale",IF('EDT-2niveaux'!H93="AP","Arts plastiques",IF('EDT-2niveaux'!H93="HDA","Hist. des arts",IF('EDT-2niveaux'!H93="QM","Questionner le monde",IF('EDT-2niveaux'!H93="LV","Langue vivante",IF('EDT-2niveaux'!H93="APC","APC",""))))))))))))))))))))))))))</f>
        <v/>
      </c>
      <c r="V89" s="14" t="str">
        <f t="shared" si="19"/>
        <v/>
      </c>
      <c r="W89" s="101">
        <f>'EDT-2niveaux'!I93</f>
        <v>0</v>
      </c>
      <c r="X89" s="14" t="str">
        <f>IF('EDT-2niveaux'!I93="O","FRANCAIS"&amp;CHAR(10)&amp;"Orthographe",IF('EDT-2niveaux'!I93="rec","RECREATION",IF('EDT-2niveaux'!I93="p","Pause méridienne",IF('EDT-2niveaux'!I93="G","FRANCAIS"&amp;CHAR(10)&amp;"Grammaire",IF('EDT-2niveaux'!I93="LC","FRANCAIS"&amp;CHAR(10)&amp;"Lect. et comp.de l'écrit",IF('EDT-2niveaux'!I93="M","MATHEMATIQUES",IF('EDT-2niveaux'!I93="CLA","FRANCAIS"&amp;CHAR(10)&amp;"Culture litt. et art.",IF('EDT-2niveaux'!I93="F","FRANCAIS",IF('EDT-2niveaux'!I93="E","FRANCAIS"&amp;CHAR(10)&amp;"Ecriture",IF('EDT-2niveaux'!I93="L","FRANCAIS"&amp;CHAR(10)&amp;"Lexique",IF('EDT-2niveaux'!I93="LO","FRANCAIS"&amp;CHAR(10)&amp;"Langage oral",IF('EDT-2niveaux'!I93="CM","MATHEMATIQUES"&amp;CHAR(10)&amp;"Calcul mental",IF('EDT-2niveaux'!I93="EG","MATHEMATIQUES"&amp;CHAR(10)&amp;"Espace et Géométrie",IF('EDT-2niveaux'!I93="NC","MATHEMATIQUES"&amp;CHAR(10)&amp;"Nombres et calculs",IF('EDT-2niveaux'!I93="GM","MATHEMATIQUES"&amp;CHAR(10)&amp;"Grand. et mes.",IF('EDT-2niveaux'!I93="S","Sciences et technologie",IF('EDT-2niveaux'!I93="H","Histoire",IF('EDT-2niveaux'!I93="Geo","Géographie",IF('EDT-2niveaux'!I93="EMC","Enseig. mor. et civ.",IF('EDT-2niveaux'!I93="EPS","Educ. phys. et sportive",IF('EDT-2niveaux'!I93="EM","Educ. musicale",IF('EDT-2niveaux'!I93="AP","Arts plastiques",IF('EDT-2niveaux'!I93="HDA","Hist. des arts",IF('EDT-2niveaux'!I93="QM","Questionner le monde",IF('EDT-2niveaux'!I93="LV","Langue vivante",IF('EDT-2niveaux'!I93="APC","APC",""))))))))))))))))))))))))))</f>
        <v/>
      </c>
      <c r="Y89" s="14" t="str">
        <f t="shared" si="20"/>
        <v/>
      </c>
      <c r="Z89" s="101">
        <f>'EDT-2niveaux'!J93</f>
        <v>0</v>
      </c>
      <c r="AA89" s="14" t="str">
        <f>IF('EDT-2niveaux'!J93="O","FRANCAIS"&amp;CHAR(10)&amp;"Orthographe",IF('EDT-2niveaux'!J93="rec","RECREATION",IF('EDT-2niveaux'!J93="p","Pause méridienne",IF('EDT-2niveaux'!J93="G","FRANCAIS"&amp;CHAR(10)&amp;"Grammaire",IF('EDT-2niveaux'!J93="LC","FRANCAIS"&amp;CHAR(10)&amp;"Lect. et comp.de l'écrit",IF('EDT-2niveaux'!J93="M","MATHEMATIQUES",IF('EDT-2niveaux'!J93="CLA","FRANCAIS"&amp;CHAR(10)&amp;"Culture littéraire et artistiqueCulture litt. et art.",IF('EDT-2niveaux'!J93="F","FRANCAIS",IF('EDT-2niveaux'!J93="E","FRANCAIS"&amp;CHAR(10)&amp;"Ecriture",IF('EDT-2niveaux'!J93="L","FRANCAIS"&amp;CHAR(10)&amp;"Lexique",IF('EDT-2niveaux'!J93="LO","FRANCAIS"&amp;CHAR(10)&amp;"Langage oral",IF('EDT-2niveaux'!J93="CM","MATHEMATIQUES"&amp;CHAR(10)&amp;"Calcul mental",IF('EDT-2niveaux'!J93="EG","MATHEMATIQUES"&amp;CHAR(10)&amp;"Espace et Géométrie",IF('EDT-2niveaux'!J93="NC","MATHEMATIQUES"&amp;CHAR(10)&amp;"Nombres et calculs",IF('EDT-2niveaux'!J93="GM","MATHEMATIQUES"&amp;CHAR(10)&amp;"Grand. et mes.",IF('EDT-2niveaux'!J93="S","Sciences et technologie",IF('EDT-2niveaux'!J93="H","Histoire",IF('EDT-2niveaux'!J93="Geo","Géographie",IF('EDT-2niveaux'!J93="EMC","Enseig. mor. et civ.",IF('EDT-2niveaux'!J93="EPS","Educ. phys. et sportive",IF('EDT-2niveaux'!J93="EM","Educ. musicale",IF('EDT-2niveaux'!J93="AP","Arts plastiques",IF('EDT-2niveaux'!J93="HDA","Hist. des arts",IF('EDT-2niveaux'!J93="QM","Questionner le monde",IF('EDT-2niveaux'!J93="LV","Langue vivante",IF('EDT-2niveaux'!J93="APC","APC",""))))))))))))))))))))))))))</f>
        <v/>
      </c>
      <c r="AB89" s="49" t="str">
        <f t="shared" si="21"/>
        <v/>
      </c>
      <c r="AC89" s="101">
        <f>'EDT-2niveaux'!K93</f>
        <v>0</v>
      </c>
      <c r="AD89" s="14" t="str">
        <f>IF('EDT-2niveaux'!K93="O","FRANCAIS"&amp;CHAR(10)&amp;"Orthographe",IF('EDT-2niveaux'!K93="rec","RECREATION",IF('EDT-2niveaux'!K93="p","Pause méridienne",IF('EDT-2niveaux'!K93="G","FRANCAIS"&amp;CHAR(10)&amp;"Grammaire",IF('EDT-2niveaux'!K93="LC","FRANCAIS"&amp;CHAR(10)&amp;"Lect. et comp.de l'écrit",IF('EDT-2niveaux'!K93="M","MATHEMATIQUES",IF('EDT-2niveaux'!K93="CLA","FRANCAIS"&amp;CHAR(10)&amp;"Culture litt. et art.",IF('EDT-2niveaux'!K93="F","FRANCAIS",IF('EDT-2niveaux'!K93="E","FRANCAIS"&amp;CHAR(10)&amp;"Ecriture",IF('EDT-2niveaux'!K93="L","FRANCAIS"&amp;CHAR(10)&amp;"Lexique",IF('EDT-2niveaux'!K93="LO","FRANCAIS"&amp;CHAR(10)&amp;"Langage oral",IF('EDT-2niveaux'!K93="CM","MATHEMATIQUES"&amp;CHAR(10)&amp;"Calcul mental",IF('EDT-2niveaux'!K93="EG","MATHEMATIQUES"&amp;CHAR(10)&amp;"Espace et Géométrie",IF('EDT-2niveaux'!K93="NC","MATHEMATIQUES"&amp;CHAR(10)&amp;"Nombres et calculs",IF('EDT-2niveaux'!K93="GM","MATHEMATIQUES"&amp;CHAR(10)&amp;"Grand. et mes.",IF('EDT-2niveaux'!K93="S","Sciences et technologie",IF('EDT-2niveaux'!K93="H","Histoire",IF('EDT-2niveaux'!K93="Geo","Géographie",IF('EDT-2niveaux'!K93="EMC","Enseig. mor. et civ.",IF('EDT-2niveaux'!K93="EPS","Educ. phys. et sportive",IF('EDT-2niveaux'!K93="EM","Educ. musicale",IF('EDT-2niveaux'!K93="AP","Arts plastiques",IF('EDT-2niveaux'!K93="HDA","Hist. des arts",IF('EDT-2niveaux'!K93="QM","Questionner le monde",IF('EDT-2niveaux'!K93="LV","Langue vivante",IF('EDT-2niveaux'!K93="APC","APC",""))))))))))))))))))))))))))</f>
        <v/>
      </c>
      <c r="AE89" s="49" t="str">
        <f t="shared" si="22"/>
        <v/>
      </c>
    </row>
    <row r="90" spans="1:31" x14ac:dyDescent="0.3">
      <c r="A90" s="4" t="e">
        <f>IF('POUR COMMENCER'!$E$14&gt;=A89,A89+'POUR COMMENCER'!$H$29,"")</f>
        <v>#VALUE!</v>
      </c>
      <c r="B90" s="101">
        <f>'EDT-2niveaux'!B94</f>
        <v>0</v>
      </c>
      <c r="C90" s="14" t="str">
        <f>IF('EDT-2niveaux'!B94="O","FRANCAIS"&amp;CHAR(10)&amp;"Orthographe",IF('EDT-2niveaux'!B94="rec","RECREATION",IF('EDT-2niveaux'!B94="p","Pause méridienne",IF('EDT-2niveaux'!B94="G","FRANCAIS"&amp;CHAR(10)&amp;"Grammaire",IF('EDT-2niveaux'!B94="LC","FRANCAIS"&amp;CHAR(10)&amp;"Lect. et comp.de l'écrit",IF('EDT-2niveaux'!B94="M","MATHEMATIQUES",IF('EDT-2niveaux'!B94="CLA","FRANCAIS"&amp;CHAR(10)&amp;"Culture litt. et art.",IF('EDT-2niveaux'!B94="F","FRANCAIS",IF('EDT-2niveaux'!B94="E","FRANCAIS"&amp;CHAR(10)&amp;"Ecriture",IF('EDT-2niveaux'!B94="L","FRANCAIS"&amp;CHAR(10)&amp;"Lexique",IF('EDT-2niveaux'!B94="LO","FRANCAIS"&amp;CHAR(10)&amp;"Langage oral",IF('EDT-2niveaux'!B94="CM","MATHEMATIQUES"&amp;CHAR(10)&amp;"Calcul mental",IF('EDT-2niveaux'!B94="EG","MATHEMATIQUES"&amp;CHAR(10)&amp;"Espace et Géométrie",IF('EDT-2niveaux'!B94="NC","MATHEMATIQUES"&amp;CHAR(10)&amp;"Nombres et calculs",IF('EDT-2niveaux'!B94="GM","MATHEMATIQUES"&amp;CHAR(10)&amp;"Grand. et mes.",IF('EDT-2niveaux'!B94="S","Sciences et technologie",IF('EDT-2niveaux'!B94="H","Histoire",IF('EDT-2niveaux'!B94="Geo","Géographie",IF('EDT-2niveaux'!B94="EMC","Enseig. mor. et civ.",IF('EDT-2niveaux'!B94="EPS","Educ. phys. et sportive",IF('EDT-2niveaux'!B94="EM","Educ. musicale",IF('EDT-2niveaux'!B94="AP","Arts plastiques",IF('EDT-2niveaux'!B94="HDA","Hist. des arts",IF('EDT-2niveaux'!B94="QM","Questionner le monde",IF('EDT-2niveaux'!B94="LV","Langue vivante",IF('EDT-2niveaux'!B94="APC","APC",""))))))))))))))))))))))))))</f>
        <v/>
      </c>
      <c r="D90" s="14" t="str">
        <f t="shared" si="13"/>
        <v/>
      </c>
      <c r="E90" s="101">
        <f>'EDT-2niveaux'!C94</f>
        <v>0</v>
      </c>
      <c r="F90" s="14" t="str">
        <f>IF('EDT-2niveaux'!C94="O","FRANCAIS"&amp;CHAR(10)&amp;"Orthographe",IF('EDT-2niveaux'!C94="rec","RECREATION",IF('EDT-2niveaux'!C94="p","Pause méridienne",IF('EDT-2niveaux'!C94="G","FRANCAIS"&amp;CHAR(10)&amp;"Grammaire",IF('EDT-2niveaux'!C94="LC","FRANCAIS"&amp;CHAR(10)&amp;"Lect. et comp.de l'écrit",IF('EDT-2niveaux'!C94="M","MATHEMATIQUES",IF('EDT-2niveaux'!C94="CLA","FRANCAIS"&amp;CHAR(10)&amp;"Culture littéraire et artistiqueCulture litt. et art.",IF('EDT-2niveaux'!C94="F","FRANCAIS",IF('EDT-2niveaux'!C94="E","FRANCAIS"&amp;CHAR(10)&amp;"Ecriture",IF('EDT-2niveaux'!C94="L","FRANCAIS"&amp;CHAR(10)&amp;"Lexique",IF('EDT-2niveaux'!C94="LO","FRANCAIS"&amp;CHAR(10)&amp;"Langage oral",IF('EDT-2niveaux'!C94="CM","MATHEMATIQUES"&amp;CHAR(10)&amp;"Calcul mental",IF('EDT-2niveaux'!C94="EG","MATHEMATIQUES"&amp;CHAR(10)&amp;"Espace et Géométrie",IF('EDT-2niveaux'!C94="NC","MATHEMATIQUES"&amp;CHAR(10)&amp;"Nombres et calculs",IF('EDT-2niveaux'!C94="GM","MATHEMATIQUES"&amp;CHAR(10)&amp;"Grand. et mes.",IF('EDT-2niveaux'!C94="S","Sciences et technologie",IF('EDT-2niveaux'!C94="H","Histoire",IF('EDT-2niveaux'!C94="Geo","Géographie",IF('EDT-2niveaux'!C94="EMC","Enseig. mor. et civ.",IF('EDT-2niveaux'!C94="EPS","Educ. phys. et sportive",IF('EDT-2niveaux'!C94="EM","Educ. musicale",IF('EDT-2niveaux'!C94="AP","Arts plastiques",IF('EDT-2niveaux'!C94="HDA","Hist. des arts",IF('EDT-2niveaux'!C94="QM","Questionner le monde",IF('EDT-2niveaux'!C94="LV","Langue vivante",IF('EDT-2niveaux'!C94="APC","APC",""))))))))))))))))))))))))))</f>
        <v/>
      </c>
      <c r="G90" s="14" t="str">
        <f t="shared" si="14"/>
        <v/>
      </c>
      <c r="H90" s="101">
        <f>'EDT-2niveaux'!D94</f>
        <v>0</v>
      </c>
      <c r="I90" s="14" t="str">
        <f>IF('EDT-2niveaux'!D94="O","FRANCAIS"&amp;CHAR(10)&amp;"Orthographe",IF('EDT-2niveaux'!D94="rec","RECREATION",IF('EDT-2niveaux'!D94="p","Pause méridienne",IF('EDT-2niveaux'!D94="G","FRANCAIS"&amp;CHAR(10)&amp;"Grammaire",IF('EDT-2niveaux'!D94="LC","FRANCAIS"&amp;CHAR(10)&amp;"Lect. et comp.de l'écrit",IF('EDT-2niveaux'!D94="M","MATHEMATIQUES",IF('EDT-2niveaux'!D94="CLA","FRANCAIS"&amp;CHAR(10)&amp;"Culture litt. et art.",IF('EDT-2niveaux'!D94="F","FRANCAIS",IF('EDT-2niveaux'!D94="E","FRANCAIS"&amp;CHAR(10)&amp;"Ecriture",IF('EDT-2niveaux'!D94="L","FRANCAIS"&amp;CHAR(10)&amp;"Lexique",IF('EDT-2niveaux'!D94="LO","FRANCAIS"&amp;CHAR(10)&amp;"Langage oral",IF('EDT-2niveaux'!D94="CM","MATHEMATIQUES"&amp;CHAR(10)&amp;"Calcul mental",IF('EDT-2niveaux'!D94="EG","MATHEMATIQUES"&amp;CHAR(10)&amp;"Espace et Géométrie",IF('EDT-2niveaux'!D94="NC","MATHEMATIQUES"&amp;CHAR(10)&amp;"Nombres et calculs",IF('EDT-2niveaux'!D94="GM","MATHEMATIQUES"&amp;CHAR(10)&amp;"Grand. et mes.",IF('EDT-2niveaux'!D94="S","Sciences et technologie",IF('EDT-2niveaux'!D94="H","Histoire",IF('EDT-2niveaux'!D94="Geo","Géographie",IF('EDT-2niveaux'!D94="EMC","Enseig. mor. et civ.",IF('EDT-2niveaux'!D94="EPS","Educ. phys. et sportive",IF('EDT-2niveaux'!D94="EM","Educ. musicale",IF('EDT-2niveaux'!D94="AP","Arts plastiques",IF('EDT-2niveaux'!D94="HDA","Hist. des arts",IF('EDT-2niveaux'!D94="QM","Questionner le monde",IF('EDT-2niveaux'!D94="LV","Langue vivante",IF('EDT-2niveaux'!D94="APC","APC",""))))))))))))))))))))))))))</f>
        <v/>
      </c>
      <c r="J90" s="14" t="str">
        <f t="shared" si="15"/>
        <v/>
      </c>
      <c r="K90" s="101">
        <f>'EDT-2niveaux'!E94</f>
        <v>0</v>
      </c>
      <c r="L90" s="14" t="str">
        <f>IF('EDT-2niveaux'!E94="O","FRANCAIS"&amp;CHAR(10)&amp;"Orthographe",IF('EDT-2niveaux'!E94="rec","RECREATION",IF('EDT-2niveaux'!E94="p","Pause méridienne",IF('EDT-2niveaux'!E94="G","FRANCAIS"&amp;CHAR(10)&amp;"Grammaire",IF('EDT-2niveaux'!E94="LC","FRANCAIS"&amp;CHAR(10)&amp;"Lect. et comp.de l'écrit",IF('EDT-2niveaux'!E94="M","MATHEMATIQUES",IF('EDT-2niveaux'!E94="CLA","FRANCAIS"&amp;CHAR(10)&amp;"Culture litt. et art.",IF('EDT-2niveaux'!E94="F","FRANCAIS",IF('EDT-2niveaux'!E94="E","FRANCAIS"&amp;CHAR(10)&amp;"Ecriture",IF('EDT-2niveaux'!E94="L","FRANCAIS"&amp;CHAR(10)&amp;"Lexique",IF('EDT-2niveaux'!E94="LO","FRANCAIS"&amp;CHAR(10)&amp;"Langage oral",IF('EDT-2niveaux'!E94="CM","MATHEMATIQUES"&amp;CHAR(10)&amp;"Calcul mental",IF('EDT-2niveaux'!E94="EG","MATHEMATIQUES"&amp;CHAR(10)&amp;"Espace et Géométrie",IF('EDT-2niveaux'!E94="NC","MATHEMATIQUES"&amp;CHAR(10)&amp;"Nombres et calculs",IF('EDT-2niveaux'!E94="GM","MATHEMATIQUES"&amp;CHAR(10)&amp;"Grand. et mes.",IF('EDT-2niveaux'!E94="S","Sciences et technologie",IF('EDT-2niveaux'!E94="H","Histoire",IF('EDT-2niveaux'!E94="Geo","Géographie",IF('EDT-2niveaux'!E94="EMC","Enseig. mor. et civ.",IF('EDT-2niveaux'!E94="EPS","Educ. phys. et sportive",IF('EDT-2niveaux'!E94="EM","Educ. musicale",IF('EDT-2niveaux'!E94="AP","Arts plastiques",IF('EDT-2niveaux'!E94="HDA","Hist. des arts",IF('EDT-2niveaux'!E94="QM","Questionner le monde",IF('EDT-2niveaux'!E94="LV","Langue vivante",IF('EDT-2niveaux'!E94="APC","APC",""))))))))))))))))))))))))))</f>
        <v/>
      </c>
      <c r="M90" s="14" t="str">
        <f t="shared" si="16"/>
        <v/>
      </c>
      <c r="N90" s="101">
        <f>'EDT-2niveaux'!F94</f>
        <v>0</v>
      </c>
      <c r="O90" s="14" t="str">
        <f>IF('EDT-2niveaux'!F94="O","FRANCAIS"&amp;CHAR(10)&amp;"Orthographe",IF('EDT-2niveaux'!F94="rec","RECREATION",IF('EDT-2niveaux'!F94="p","Pause méridienne",IF('EDT-2niveaux'!F94="G","FRANCAIS"&amp;CHAR(10)&amp;"Grammaire",IF('EDT-2niveaux'!F94="LC","FRANCAIS"&amp;CHAR(10)&amp;"Lect. et comp.de l'écrit",IF('EDT-2niveaux'!F94="M","MATHEMATIQUES",IF('EDT-2niveaux'!F94="CLA","FRANCAIS"&amp;CHAR(10)&amp;"Culture litt. et art.",IF('EDT-2niveaux'!F94="F","FRANCAIS",IF('EDT-2niveaux'!F94="E","FRANCAIS"&amp;CHAR(10)&amp;"Ecriture",IF('EDT-2niveaux'!F94="L","FRANCAIS"&amp;CHAR(10)&amp;"Lexique",IF('EDT-2niveaux'!F94="LO","FRANCAIS"&amp;CHAR(10)&amp;"Langage oral",IF('EDT-2niveaux'!F94="CM","MATHEMATIQUES"&amp;CHAR(10)&amp;"Calcul mental",IF('EDT-2niveaux'!F94="EG","MATHEMATIQUES"&amp;CHAR(10)&amp;"Espace et Géométrie",IF('EDT-2niveaux'!F94="NC","MATHEMATIQUES"&amp;CHAR(10)&amp;"Nombres et calculs",IF('EDT-2niveaux'!F94="GM","MATHEMATIQUES"&amp;CHAR(10)&amp;"Grand. et mes.",IF('EDT-2niveaux'!F94="S","Sciences et technologie",IF('EDT-2niveaux'!F94="H","Histoire",IF('EDT-2niveaux'!F94="Geo","Géographie",IF('EDT-2niveaux'!F94="EMC","Enseig. mor. et civ.",IF('EDT-2niveaux'!F94="EPS","Educ. phys. et sportive",IF('EDT-2niveaux'!F94="EM","Educ. musicale",IF('EDT-2niveaux'!F94="AP","Arts plastiques",IF('EDT-2niveaux'!F94="HDA","Hist. des arts",IF('EDT-2niveaux'!F94="QM","Questionner le monde",IF('EDT-2niveaux'!F94="LV","Langue vivante",IF('EDT-2niveaux'!F94="APC","APC",""))))))))))))))))))))))))))</f>
        <v/>
      </c>
      <c r="P90" s="14" t="str">
        <f t="shared" si="17"/>
        <v/>
      </c>
      <c r="Q90" s="101">
        <f>'EDT-2niveaux'!G94</f>
        <v>0</v>
      </c>
      <c r="R90" s="14" t="str">
        <f>IF('EDT-2niveaux'!G94="O","FRANCAIS"&amp;CHAR(10)&amp;"Orthographe",IF('EDT-2niveaux'!G94="rec","RECREATION",IF('EDT-2niveaux'!G94="p","Pause méridienne",IF('EDT-2niveaux'!G94="G","FRANCAIS"&amp;CHAR(10)&amp;"Grammaire",IF('EDT-2niveaux'!G94="LC","FRANCAIS"&amp;CHAR(10)&amp;"Lect. et comp.de l'écrit",IF('EDT-2niveaux'!G94="M","MATHEMATIQUES",IF('EDT-2niveaux'!G94="CLA","FRANCAIS"&amp;CHAR(10)&amp;"Culture litt. et art.",IF('EDT-2niveaux'!G94="F","FRANCAIS",IF('EDT-2niveaux'!G94="E","FRANCAIS"&amp;CHAR(10)&amp;"Ecriture",IF('EDT-2niveaux'!G94="L","FRANCAIS"&amp;CHAR(10)&amp;"Lexique",IF('EDT-2niveaux'!G94="LO","FRANCAIS"&amp;CHAR(10)&amp;"Langage oral",IF('EDT-2niveaux'!G94="CM","MATHEMATIQUES"&amp;CHAR(10)&amp;"Calcul mental",IF('EDT-2niveaux'!G94="EG","MATHEMATIQUES"&amp;CHAR(10)&amp;"Espace et Géométrie",IF('EDT-2niveaux'!G94="NC","MATHEMATIQUES"&amp;CHAR(10)&amp;"Nombres et calculs",IF('EDT-2niveaux'!G94="GM","MATHEMATIQUES"&amp;CHAR(10)&amp;"Grand. et mes.",IF('EDT-2niveaux'!G94="S","Sciences et technologie",IF('EDT-2niveaux'!G94="H","Histoire",IF('EDT-2niveaux'!G94="Geo","Géographie",IF('EDT-2niveaux'!G94="EMC","Enseig. mor. et civ.",IF('EDT-2niveaux'!G94="EPS","Educ. phys. et sportive",IF('EDT-2niveaux'!G94="EM","Educ. musicale",IF('EDT-2niveaux'!G94="AP","Arts plastiques",IF('EDT-2niveaux'!G94="HDA","Hist. des arts",IF('EDT-2niveaux'!G94="QM","Questionner le monde",IF('EDT-2niveaux'!G94="LV","Langue vivante",IF('EDT-2niveaux'!G94="APC","APC",""))))))))))))))))))))))))))</f>
        <v/>
      </c>
      <c r="S90" s="148" t="str">
        <f t="shared" si="18"/>
        <v/>
      </c>
      <c r="T90" s="101">
        <f>'EDT-2niveaux'!H94</f>
        <v>0</v>
      </c>
      <c r="U90" s="14" t="str">
        <f>IF('EDT-2niveaux'!H94="O","FRANCAIS"&amp;CHAR(10)&amp;"Orthographe",IF('EDT-2niveaux'!H94="rec","RECREATION",IF('EDT-2niveaux'!H94="p","Pause méridienne",IF('EDT-2niveaux'!H94="G","FRANCAIS"&amp;CHAR(10)&amp;"Grammaire",IF('EDT-2niveaux'!H94="LC","FRANCAIS"&amp;CHAR(10)&amp;"Lect. et comp.de l'écrit",IF('EDT-2niveaux'!H94="M","MATHEMATIQUES",IF('EDT-2niveaux'!H94="CLA","FRANCAIS"&amp;CHAR(10)&amp;"Culture litt. et art.",IF('EDT-2niveaux'!H94="F","FRANCAIS",IF('EDT-2niveaux'!H94="E","FRANCAIS"&amp;CHAR(10)&amp;"Ecriture",IF('EDT-2niveaux'!H94="L","FRANCAIS"&amp;CHAR(10)&amp;"Lexique",IF('EDT-2niveaux'!H94="LO","FRANCAIS"&amp;CHAR(10)&amp;"Langage oral",IF('EDT-2niveaux'!H94="CM","MATHEMATIQUES"&amp;CHAR(10)&amp;"Calcul mental",IF('EDT-2niveaux'!H94="EG","MATHEMATIQUES"&amp;CHAR(10)&amp;"Espace et Géométrie",IF('EDT-2niveaux'!H94="NC","MATHEMATIQUES"&amp;CHAR(10)&amp;"Nombres et calculs",IF('EDT-2niveaux'!H94="GM","MATHEMATIQUES"&amp;CHAR(10)&amp;"Grand. et mes.",IF('EDT-2niveaux'!H94="S","Sciences et technologie",IF('EDT-2niveaux'!H94="H","Histoire",IF('EDT-2niveaux'!H94="Geo","Géographie",IF('EDT-2niveaux'!H94="EMC","Enseig. mor. et civ.",IF('EDT-2niveaux'!H94="EPS","Educ. phys. et sportive",IF('EDT-2niveaux'!H94="EM","Educ. musicale",IF('EDT-2niveaux'!H94="AP","Arts plastiques",IF('EDT-2niveaux'!H94="HDA","Hist. des arts",IF('EDT-2niveaux'!H94="QM","Questionner le monde",IF('EDT-2niveaux'!H94="LV","Langue vivante",IF('EDT-2niveaux'!H94="APC","APC",""))))))))))))))))))))))))))</f>
        <v/>
      </c>
      <c r="V90" s="14" t="str">
        <f t="shared" si="19"/>
        <v/>
      </c>
      <c r="W90" s="101">
        <f>'EDT-2niveaux'!I94</f>
        <v>0</v>
      </c>
      <c r="X90" s="14" t="str">
        <f>IF('EDT-2niveaux'!I94="O","FRANCAIS"&amp;CHAR(10)&amp;"Orthographe",IF('EDT-2niveaux'!I94="rec","RECREATION",IF('EDT-2niveaux'!I94="p","Pause méridienne",IF('EDT-2niveaux'!I94="G","FRANCAIS"&amp;CHAR(10)&amp;"Grammaire",IF('EDT-2niveaux'!I94="LC","FRANCAIS"&amp;CHAR(10)&amp;"Lect. et comp.de l'écrit",IF('EDT-2niveaux'!I94="M","MATHEMATIQUES",IF('EDT-2niveaux'!I94="CLA","FRANCAIS"&amp;CHAR(10)&amp;"Culture litt. et art.",IF('EDT-2niveaux'!I94="F","FRANCAIS",IF('EDT-2niveaux'!I94="E","FRANCAIS"&amp;CHAR(10)&amp;"Ecriture",IF('EDT-2niveaux'!I94="L","FRANCAIS"&amp;CHAR(10)&amp;"Lexique",IF('EDT-2niveaux'!I94="LO","FRANCAIS"&amp;CHAR(10)&amp;"Langage oral",IF('EDT-2niveaux'!I94="CM","MATHEMATIQUES"&amp;CHAR(10)&amp;"Calcul mental",IF('EDT-2niveaux'!I94="EG","MATHEMATIQUES"&amp;CHAR(10)&amp;"Espace et Géométrie",IF('EDT-2niveaux'!I94="NC","MATHEMATIQUES"&amp;CHAR(10)&amp;"Nombres et calculs",IF('EDT-2niveaux'!I94="GM","MATHEMATIQUES"&amp;CHAR(10)&amp;"Grand. et mes.",IF('EDT-2niveaux'!I94="S","Sciences et technologie",IF('EDT-2niveaux'!I94="H","Histoire",IF('EDT-2niveaux'!I94="Geo","Géographie",IF('EDT-2niveaux'!I94="EMC","Enseig. mor. et civ.",IF('EDT-2niveaux'!I94="EPS","Educ. phys. et sportive",IF('EDT-2niveaux'!I94="EM","Educ. musicale",IF('EDT-2niveaux'!I94="AP","Arts plastiques",IF('EDT-2niveaux'!I94="HDA","Hist. des arts",IF('EDT-2niveaux'!I94="QM","Questionner le monde",IF('EDT-2niveaux'!I94="LV","Langue vivante",IF('EDT-2niveaux'!I94="APC","APC",""))))))))))))))))))))))))))</f>
        <v/>
      </c>
      <c r="Y90" s="14" t="str">
        <f t="shared" si="20"/>
        <v/>
      </c>
      <c r="Z90" s="101">
        <f>'EDT-2niveaux'!J94</f>
        <v>0</v>
      </c>
      <c r="AA90" s="14" t="str">
        <f>IF('EDT-2niveaux'!J94="O","FRANCAIS"&amp;CHAR(10)&amp;"Orthographe",IF('EDT-2niveaux'!J94="rec","RECREATION",IF('EDT-2niveaux'!J94="p","Pause méridienne",IF('EDT-2niveaux'!J94="G","FRANCAIS"&amp;CHAR(10)&amp;"Grammaire",IF('EDT-2niveaux'!J94="LC","FRANCAIS"&amp;CHAR(10)&amp;"Lect. et comp.de l'écrit",IF('EDT-2niveaux'!J94="M","MATHEMATIQUES",IF('EDT-2niveaux'!J94="CLA","FRANCAIS"&amp;CHAR(10)&amp;"Culture littéraire et artistiqueCulture litt. et art.",IF('EDT-2niveaux'!J94="F","FRANCAIS",IF('EDT-2niveaux'!J94="E","FRANCAIS"&amp;CHAR(10)&amp;"Ecriture",IF('EDT-2niveaux'!J94="L","FRANCAIS"&amp;CHAR(10)&amp;"Lexique",IF('EDT-2niveaux'!J94="LO","FRANCAIS"&amp;CHAR(10)&amp;"Langage oral",IF('EDT-2niveaux'!J94="CM","MATHEMATIQUES"&amp;CHAR(10)&amp;"Calcul mental",IF('EDT-2niveaux'!J94="EG","MATHEMATIQUES"&amp;CHAR(10)&amp;"Espace et Géométrie",IF('EDT-2niveaux'!J94="NC","MATHEMATIQUES"&amp;CHAR(10)&amp;"Nombres et calculs",IF('EDT-2niveaux'!J94="GM","MATHEMATIQUES"&amp;CHAR(10)&amp;"Grand. et mes.",IF('EDT-2niveaux'!J94="S","Sciences et technologie",IF('EDT-2niveaux'!J94="H","Histoire",IF('EDT-2niveaux'!J94="Geo","Géographie",IF('EDT-2niveaux'!J94="EMC","Enseig. mor. et civ.",IF('EDT-2niveaux'!J94="EPS","Educ. phys. et sportive",IF('EDT-2niveaux'!J94="EM","Educ. musicale",IF('EDT-2niveaux'!J94="AP","Arts plastiques",IF('EDT-2niveaux'!J94="HDA","Hist. des arts",IF('EDT-2niveaux'!J94="QM","Questionner le monde",IF('EDT-2niveaux'!J94="LV","Langue vivante",IF('EDT-2niveaux'!J94="APC","APC",""))))))))))))))))))))))))))</f>
        <v/>
      </c>
      <c r="AB90" s="49" t="str">
        <f t="shared" si="21"/>
        <v/>
      </c>
      <c r="AC90" s="101">
        <f>'EDT-2niveaux'!K94</f>
        <v>0</v>
      </c>
      <c r="AD90" s="14" t="str">
        <f>IF('EDT-2niveaux'!K94="O","FRANCAIS"&amp;CHAR(10)&amp;"Orthographe",IF('EDT-2niveaux'!K94="rec","RECREATION",IF('EDT-2niveaux'!K94="p","Pause méridienne",IF('EDT-2niveaux'!K94="G","FRANCAIS"&amp;CHAR(10)&amp;"Grammaire",IF('EDT-2niveaux'!K94="LC","FRANCAIS"&amp;CHAR(10)&amp;"Lect. et comp.de l'écrit",IF('EDT-2niveaux'!K94="M","MATHEMATIQUES",IF('EDT-2niveaux'!K94="CLA","FRANCAIS"&amp;CHAR(10)&amp;"Culture litt. et art.",IF('EDT-2niveaux'!K94="F","FRANCAIS",IF('EDT-2niveaux'!K94="E","FRANCAIS"&amp;CHAR(10)&amp;"Ecriture",IF('EDT-2niveaux'!K94="L","FRANCAIS"&amp;CHAR(10)&amp;"Lexique",IF('EDT-2niveaux'!K94="LO","FRANCAIS"&amp;CHAR(10)&amp;"Langage oral",IF('EDT-2niveaux'!K94="CM","MATHEMATIQUES"&amp;CHAR(10)&amp;"Calcul mental",IF('EDT-2niveaux'!K94="EG","MATHEMATIQUES"&amp;CHAR(10)&amp;"Espace et Géométrie",IF('EDT-2niveaux'!K94="NC","MATHEMATIQUES"&amp;CHAR(10)&amp;"Nombres et calculs",IF('EDT-2niveaux'!K94="GM","MATHEMATIQUES"&amp;CHAR(10)&amp;"Grand. et mes.",IF('EDT-2niveaux'!K94="S","Sciences et technologie",IF('EDT-2niveaux'!K94="H","Histoire",IF('EDT-2niveaux'!K94="Geo","Géographie",IF('EDT-2niveaux'!K94="EMC","Enseig. mor. et civ.",IF('EDT-2niveaux'!K94="EPS","Educ. phys. et sportive",IF('EDT-2niveaux'!K94="EM","Educ. musicale",IF('EDT-2niveaux'!K94="AP","Arts plastiques",IF('EDT-2niveaux'!K94="HDA","Hist. des arts",IF('EDT-2niveaux'!K94="QM","Questionner le monde",IF('EDT-2niveaux'!K94="LV","Langue vivante",IF('EDT-2niveaux'!K94="APC","APC",""))))))))))))))))))))))))))</f>
        <v/>
      </c>
      <c r="AE90" s="49" t="str">
        <f t="shared" si="22"/>
        <v/>
      </c>
    </row>
    <row r="91" spans="1:31" x14ac:dyDescent="0.3">
      <c r="A91" s="4" t="e">
        <f>IF('POUR COMMENCER'!$E$14&gt;=A90,A90+'POUR COMMENCER'!$H$29,"")</f>
        <v>#VALUE!</v>
      </c>
      <c r="B91" s="101">
        <f>'EDT-2niveaux'!B95</f>
        <v>0</v>
      </c>
      <c r="C91" s="14" t="str">
        <f>IF('EDT-2niveaux'!B95="O","FRANCAIS"&amp;CHAR(10)&amp;"Orthographe",IF('EDT-2niveaux'!B95="rec","RECREATION",IF('EDT-2niveaux'!B95="p","Pause méridienne",IF('EDT-2niveaux'!B95="G","FRANCAIS"&amp;CHAR(10)&amp;"Grammaire",IF('EDT-2niveaux'!B95="LC","FRANCAIS"&amp;CHAR(10)&amp;"Lect. et comp.de l'écrit",IF('EDT-2niveaux'!B95="M","MATHEMATIQUES",IF('EDT-2niveaux'!B95="CLA","FRANCAIS"&amp;CHAR(10)&amp;"Culture litt. et art.",IF('EDT-2niveaux'!B95="F","FRANCAIS",IF('EDT-2niveaux'!B95="E","FRANCAIS"&amp;CHAR(10)&amp;"Ecriture",IF('EDT-2niveaux'!B95="L","FRANCAIS"&amp;CHAR(10)&amp;"Lexique",IF('EDT-2niveaux'!B95="LO","FRANCAIS"&amp;CHAR(10)&amp;"Langage oral",IF('EDT-2niveaux'!B95="CM","MATHEMATIQUES"&amp;CHAR(10)&amp;"Calcul mental",IF('EDT-2niveaux'!B95="EG","MATHEMATIQUES"&amp;CHAR(10)&amp;"Espace et Géométrie",IF('EDT-2niveaux'!B95="NC","MATHEMATIQUES"&amp;CHAR(10)&amp;"Nombres et calculs",IF('EDT-2niveaux'!B95="GM","MATHEMATIQUES"&amp;CHAR(10)&amp;"Grand. et mes.",IF('EDT-2niveaux'!B95="S","Sciences et technologie",IF('EDT-2niveaux'!B95="H","Histoire",IF('EDT-2niveaux'!B95="Geo","Géographie",IF('EDT-2niveaux'!B95="EMC","Enseig. mor. et civ.",IF('EDT-2niveaux'!B95="EPS","Educ. phys. et sportive",IF('EDT-2niveaux'!B95="EM","Educ. musicale",IF('EDT-2niveaux'!B95="AP","Arts plastiques",IF('EDT-2niveaux'!B95="HDA","Hist. des arts",IF('EDT-2niveaux'!B95="QM","Questionner le monde",IF('EDT-2niveaux'!B95="LV","Langue vivante",IF('EDT-2niveaux'!B95="APC","APC",""))))))))))))))))))))))))))</f>
        <v/>
      </c>
      <c r="D91" s="14" t="str">
        <f t="shared" si="13"/>
        <v/>
      </c>
      <c r="E91" s="101">
        <f>'EDT-2niveaux'!C95</f>
        <v>0</v>
      </c>
      <c r="F91" s="14" t="str">
        <f>IF('EDT-2niveaux'!C95="O","FRANCAIS"&amp;CHAR(10)&amp;"Orthographe",IF('EDT-2niveaux'!C95="rec","RECREATION",IF('EDT-2niveaux'!C95="p","Pause méridienne",IF('EDT-2niveaux'!C95="G","FRANCAIS"&amp;CHAR(10)&amp;"Grammaire",IF('EDT-2niveaux'!C95="LC","FRANCAIS"&amp;CHAR(10)&amp;"Lect. et comp.de l'écrit",IF('EDT-2niveaux'!C95="M","MATHEMATIQUES",IF('EDT-2niveaux'!C95="CLA","FRANCAIS"&amp;CHAR(10)&amp;"Culture littéraire et artistiqueCulture litt. et art.",IF('EDT-2niveaux'!C95="F","FRANCAIS",IF('EDT-2niveaux'!C95="E","FRANCAIS"&amp;CHAR(10)&amp;"Ecriture",IF('EDT-2niveaux'!C95="L","FRANCAIS"&amp;CHAR(10)&amp;"Lexique",IF('EDT-2niveaux'!C95="LO","FRANCAIS"&amp;CHAR(10)&amp;"Langage oral",IF('EDT-2niveaux'!C95="CM","MATHEMATIQUES"&amp;CHAR(10)&amp;"Calcul mental",IF('EDT-2niveaux'!C95="EG","MATHEMATIQUES"&amp;CHAR(10)&amp;"Espace et Géométrie",IF('EDT-2niveaux'!C95="NC","MATHEMATIQUES"&amp;CHAR(10)&amp;"Nombres et calculs",IF('EDT-2niveaux'!C95="GM","MATHEMATIQUES"&amp;CHAR(10)&amp;"Grand. et mes.",IF('EDT-2niveaux'!C95="S","Sciences et technologie",IF('EDT-2niveaux'!C95="H","Histoire",IF('EDT-2niveaux'!C95="Geo","Géographie",IF('EDT-2niveaux'!C95="EMC","Enseig. mor. et civ.",IF('EDT-2niveaux'!C95="EPS","Educ. phys. et sportive",IF('EDT-2niveaux'!C95="EM","Educ. musicale",IF('EDT-2niveaux'!C95="AP","Arts plastiques",IF('EDT-2niveaux'!C95="HDA","Hist. des arts",IF('EDT-2niveaux'!C95="QM","Questionner le monde",IF('EDT-2niveaux'!C95="LV","Langue vivante",IF('EDT-2niveaux'!C95="APC","APC",""))))))))))))))))))))))))))</f>
        <v/>
      </c>
      <c r="G91" s="14" t="str">
        <f t="shared" si="14"/>
        <v/>
      </c>
      <c r="H91" s="101">
        <f>'EDT-2niveaux'!D95</f>
        <v>0</v>
      </c>
      <c r="I91" s="14" t="str">
        <f>IF('EDT-2niveaux'!D95="O","FRANCAIS"&amp;CHAR(10)&amp;"Orthographe",IF('EDT-2niveaux'!D95="rec","RECREATION",IF('EDT-2niveaux'!D95="p","Pause méridienne",IF('EDT-2niveaux'!D95="G","FRANCAIS"&amp;CHAR(10)&amp;"Grammaire",IF('EDT-2niveaux'!D95="LC","FRANCAIS"&amp;CHAR(10)&amp;"Lect. et comp.de l'écrit",IF('EDT-2niveaux'!D95="M","MATHEMATIQUES",IF('EDT-2niveaux'!D95="CLA","FRANCAIS"&amp;CHAR(10)&amp;"Culture litt. et art.",IF('EDT-2niveaux'!D95="F","FRANCAIS",IF('EDT-2niveaux'!D95="E","FRANCAIS"&amp;CHAR(10)&amp;"Ecriture",IF('EDT-2niveaux'!D95="L","FRANCAIS"&amp;CHAR(10)&amp;"Lexique",IF('EDT-2niveaux'!D95="LO","FRANCAIS"&amp;CHAR(10)&amp;"Langage oral",IF('EDT-2niveaux'!D95="CM","MATHEMATIQUES"&amp;CHAR(10)&amp;"Calcul mental",IF('EDT-2niveaux'!D95="EG","MATHEMATIQUES"&amp;CHAR(10)&amp;"Espace et Géométrie",IF('EDT-2niveaux'!D95="NC","MATHEMATIQUES"&amp;CHAR(10)&amp;"Nombres et calculs",IF('EDT-2niveaux'!D95="GM","MATHEMATIQUES"&amp;CHAR(10)&amp;"Grand. et mes.",IF('EDT-2niveaux'!D95="S","Sciences et technologie",IF('EDT-2niveaux'!D95="H","Histoire",IF('EDT-2niveaux'!D95="Geo","Géographie",IF('EDT-2niveaux'!D95="EMC","Enseig. mor. et civ.",IF('EDT-2niveaux'!D95="EPS","Educ. phys. et sportive",IF('EDT-2niveaux'!D95="EM","Educ. musicale",IF('EDT-2niveaux'!D95="AP","Arts plastiques",IF('EDT-2niveaux'!D95="HDA","Hist. des arts",IF('EDT-2niveaux'!D95="QM","Questionner le monde",IF('EDT-2niveaux'!D95="LV","Langue vivante",IF('EDT-2niveaux'!D95="APC","APC",""))))))))))))))))))))))))))</f>
        <v/>
      </c>
      <c r="J91" s="14" t="str">
        <f t="shared" si="15"/>
        <v/>
      </c>
      <c r="K91" s="101">
        <f>'EDT-2niveaux'!E95</f>
        <v>0</v>
      </c>
      <c r="L91" s="14" t="str">
        <f>IF('EDT-2niveaux'!E95="O","FRANCAIS"&amp;CHAR(10)&amp;"Orthographe",IF('EDT-2niveaux'!E95="rec","RECREATION",IF('EDT-2niveaux'!E95="p","Pause méridienne",IF('EDT-2niveaux'!E95="G","FRANCAIS"&amp;CHAR(10)&amp;"Grammaire",IF('EDT-2niveaux'!E95="LC","FRANCAIS"&amp;CHAR(10)&amp;"Lect. et comp.de l'écrit",IF('EDT-2niveaux'!E95="M","MATHEMATIQUES",IF('EDT-2niveaux'!E95="CLA","FRANCAIS"&amp;CHAR(10)&amp;"Culture litt. et art.",IF('EDT-2niveaux'!E95="F","FRANCAIS",IF('EDT-2niveaux'!E95="E","FRANCAIS"&amp;CHAR(10)&amp;"Ecriture",IF('EDT-2niveaux'!E95="L","FRANCAIS"&amp;CHAR(10)&amp;"Lexique",IF('EDT-2niveaux'!E95="LO","FRANCAIS"&amp;CHAR(10)&amp;"Langage oral",IF('EDT-2niveaux'!E95="CM","MATHEMATIQUES"&amp;CHAR(10)&amp;"Calcul mental",IF('EDT-2niveaux'!E95="EG","MATHEMATIQUES"&amp;CHAR(10)&amp;"Espace et Géométrie",IF('EDT-2niveaux'!E95="NC","MATHEMATIQUES"&amp;CHAR(10)&amp;"Nombres et calculs",IF('EDT-2niveaux'!E95="GM","MATHEMATIQUES"&amp;CHAR(10)&amp;"Grand. et mes.",IF('EDT-2niveaux'!E95="S","Sciences et technologie",IF('EDT-2niveaux'!E95="H","Histoire",IF('EDT-2niveaux'!E95="Geo","Géographie",IF('EDT-2niveaux'!E95="EMC","Enseig. mor. et civ.",IF('EDT-2niveaux'!E95="EPS","Educ. phys. et sportive",IF('EDT-2niveaux'!E95="EM","Educ. musicale",IF('EDT-2niveaux'!E95="AP","Arts plastiques",IF('EDT-2niveaux'!E95="HDA","Hist. des arts",IF('EDT-2niveaux'!E95="QM","Questionner le monde",IF('EDT-2niveaux'!E95="LV","Langue vivante",IF('EDT-2niveaux'!E95="APC","APC",""))))))))))))))))))))))))))</f>
        <v/>
      </c>
      <c r="M91" s="14" t="str">
        <f t="shared" si="16"/>
        <v/>
      </c>
      <c r="N91" s="101">
        <f>'EDT-2niveaux'!F95</f>
        <v>0</v>
      </c>
      <c r="O91" s="14" t="str">
        <f>IF('EDT-2niveaux'!F95="O","FRANCAIS"&amp;CHAR(10)&amp;"Orthographe",IF('EDT-2niveaux'!F95="rec","RECREATION",IF('EDT-2niveaux'!F95="p","Pause méridienne",IF('EDT-2niveaux'!F95="G","FRANCAIS"&amp;CHAR(10)&amp;"Grammaire",IF('EDT-2niveaux'!F95="LC","FRANCAIS"&amp;CHAR(10)&amp;"Lect. et comp.de l'écrit",IF('EDT-2niveaux'!F95="M","MATHEMATIQUES",IF('EDT-2niveaux'!F95="CLA","FRANCAIS"&amp;CHAR(10)&amp;"Culture litt. et art.",IF('EDT-2niveaux'!F95="F","FRANCAIS",IF('EDT-2niveaux'!F95="E","FRANCAIS"&amp;CHAR(10)&amp;"Ecriture",IF('EDT-2niveaux'!F95="L","FRANCAIS"&amp;CHAR(10)&amp;"Lexique",IF('EDT-2niveaux'!F95="LO","FRANCAIS"&amp;CHAR(10)&amp;"Langage oral",IF('EDT-2niveaux'!F95="CM","MATHEMATIQUES"&amp;CHAR(10)&amp;"Calcul mental",IF('EDT-2niveaux'!F95="EG","MATHEMATIQUES"&amp;CHAR(10)&amp;"Espace et Géométrie",IF('EDT-2niveaux'!F95="NC","MATHEMATIQUES"&amp;CHAR(10)&amp;"Nombres et calculs",IF('EDT-2niveaux'!F95="GM","MATHEMATIQUES"&amp;CHAR(10)&amp;"Grand. et mes.",IF('EDT-2niveaux'!F95="S","Sciences et technologie",IF('EDT-2niveaux'!F95="H","Histoire",IF('EDT-2niveaux'!F95="Geo","Géographie",IF('EDT-2niveaux'!F95="EMC","Enseig. mor. et civ.",IF('EDT-2niveaux'!F95="EPS","Educ. phys. et sportive",IF('EDT-2niveaux'!F95="EM","Educ. musicale",IF('EDT-2niveaux'!F95="AP","Arts plastiques",IF('EDT-2niveaux'!F95="HDA","Hist. des arts",IF('EDT-2niveaux'!F95="QM","Questionner le monde",IF('EDT-2niveaux'!F95="LV","Langue vivante",IF('EDT-2niveaux'!F95="APC","APC",""))))))))))))))))))))))))))</f>
        <v/>
      </c>
      <c r="P91" s="14" t="str">
        <f t="shared" si="17"/>
        <v/>
      </c>
      <c r="Q91" s="101">
        <f>'EDT-2niveaux'!G95</f>
        <v>0</v>
      </c>
      <c r="R91" s="14" t="str">
        <f>IF('EDT-2niveaux'!G95="O","FRANCAIS"&amp;CHAR(10)&amp;"Orthographe",IF('EDT-2niveaux'!G95="rec","RECREATION",IF('EDT-2niveaux'!G95="p","Pause méridienne",IF('EDT-2niveaux'!G95="G","FRANCAIS"&amp;CHAR(10)&amp;"Grammaire",IF('EDT-2niveaux'!G95="LC","FRANCAIS"&amp;CHAR(10)&amp;"Lect. et comp.de l'écrit",IF('EDT-2niveaux'!G95="M","MATHEMATIQUES",IF('EDT-2niveaux'!G95="CLA","FRANCAIS"&amp;CHAR(10)&amp;"Culture litt. et art.",IF('EDT-2niveaux'!G95="F","FRANCAIS",IF('EDT-2niveaux'!G95="E","FRANCAIS"&amp;CHAR(10)&amp;"Ecriture",IF('EDT-2niveaux'!G95="L","FRANCAIS"&amp;CHAR(10)&amp;"Lexique",IF('EDT-2niveaux'!G95="LO","FRANCAIS"&amp;CHAR(10)&amp;"Langage oral",IF('EDT-2niveaux'!G95="CM","MATHEMATIQUES"&amp;CHAR(10)&amp;"Calcul mental",IF('EDT-2niveaux'!G95="EG","MATHEMATIQUES"&amp;CHAR(10)&amp;"Espace et Géométrie",IF('EDT-2niveaux'!G95="NC","MATHEMATIQUES"&amp;CHAR(10)&amp;"Nombres et calculs",IF('EDT-2niveaux'!G95="GM","MATHEMATIQUES"&amp;CHAR(10)&amp;"Grand. et mes.",IF('EDT-2niveaux'!G95="S","Sciences et technologie",IF('EDT-2niveaux'!G95="H","Histoire",IF('EDT-2niveaux'!G95="Geo","Géographie",IF('EDT-2niveaux'!G95="EMC","Enseig. mor. et civ.",IF('EDT-2niveaux'!G95="EPS","Educ. phys. et sportive",IF('EDT-2niveaux'!G95="EM","Educ. musicale",IF('EDT-2niveaux'!G95="AP","Arts plastiques",IF('EDT-2niveaux'!G95="HDA","Hist. des arts",IF('EDT-2niveaux'!G95="QM","Questionner le monde",IF('EDT-2niveaux'!G95="LV","Langue vivante",IF('EDT-2niveaux'!G95="APC","APC",""))))))))))))))))))))))))))</f>
        <v/>
      </c>
      <c r="S91" s="148" t="str">
        <f t="shared" si="18"/>
        <v/>
      </c>
      <c r="T91" s="101">
        <f>'EDT-2niveaux'!H95</f>
        <v>0</v>
      </c>
      <c r="U91" s="14" t="str">
        <f>IF('EDT-2niveaux'!H95="O","FRANCAIS"&amp;CHAR(10)&amp;"Orthographe",IF('EDT-2niveaux'!H95="rec","RECREATION",IF('EDT-2niveaux'!H95="p","Pause méridienne",IF('EDT-2niveaux'!H95="G","FRANCAIS"&amp;CHAR(10)&amp;"Grammaire",IF('EDT-2niveaux'!H95="LC","FRANCAIS"&amp;CHAR(10)&amp;"Lect. et comp.de l'écrit",IF('EDT-2niveaux'!H95="M","MATHEMATIQUES",IF('EDT-2niveaux'!H95="CLA","FRANCAIS"&amp;CHAR(10)&amp;"Culture litt. et art.",IF('EDT-2niveaux'!H95="F","FRANCAIS",IF('EDT-2niveaux'!H95="E","FRANCAIS"&amp;CHAR(10)&amp;"Ecriture",IF('EDT-2niveaux'!H95="L","FRANCAIS"&amp;CHAR(10)&amp;"Lexique",IF('EDT-2niveaux'!H95="LO","FRANCAIS"&amp;CHAR(10)&amp;"Langage oral",IF('EDT-2niveaux'!H95="CM","MATHEMATIQUES"&amp;CHAR(10)&amp;"Calcul mental",IF('EDT-2niveaux'!H95="EG","MATHEMATIQUES"&amp;CHAR(10)&amp;"Espace et Géométrie",IF('EDT-2niveaux'!H95="NC","MATHEMATIQUES"&amp;CHAR(10)&amp;"Nombres et calculs",IF('EDT-2niveaux'!H95="GM","MATHEMATIQUES"&amp;CHAR(10)&amp;"Grand. et mes.",IF('EDT-2niveaux'!H95="S","Sciences et technologie",IF('EDT-2niveaux'!H95="H","Histoire",IF('EDT-2niveaux'!H95="Geo","Géographie",IF('EDT-2niveaux'!H95="EMC","Enseig. mor. et civ.",IF('EDT-2niveaux'!H95="EPS","Educ. phys. et sportive",IF('EDT-2niveaux'!H95="EM","Educ. musicale",IF('EDT-2niveaux'!H95="AP","Arts plastiques",IF('EDT-2niveaux'!H95="HDA","Hist. des arts",IF('EDT-2niveaux'!H95="QM","Questionner le monde",IF('EDT-2niveaux'!H95="LV","Langue vivante",IF('EDT-2niveaux'!H95="APC","APC",""))))))))))))))))))))))))))</f>
        <v/>
      </c>
      <c r="V91" s="14" t="str">
        <f t="shared" si="19"/>
        <v/>
      </c>
      <c r="W91" s="101">
        <f>'EDT-2niveaux'!I95</f>
        <v>0</v>
      </c>
      <c r="X91" s="14" t="str">
        <f>IF('EDT-2niveaux'!I95="O","FRANCAIS"&amp;CHAR(10)&amp;"Orthographe",IF('EDT-2niveaux'!I95="rec","RECREATION",IF('EDT-2niveaux'!I95="p","Pause méridienne",IF('EDT-2niveaux'!I95="G","FRANCAIS"&amp;CHAR(10)&amp;"Grammaire",IF('EDT-2niveaux'!I95="LC","FRANCAIS"&amp;CHAR(10)&amp;"Lect. et comp.de l'écrit",IF('EDT-2niveaux'!I95="M","MATHEMATIQUES",IF('EDT-2niveaux'!I95="CLA","FRANCAIS"&amp;CHAR(10)&amp;"Culture litt. et art.",IF('EDT-2niveaux'!I95="F","FRANCAIS",IF('EDT-2niveaux'!I95="E","FRANCAIS"&amp;CHAR(10)&amp;"Ecriture",IF('EDT-2niveaux'!I95="L","FRANCAIS"&amp;CHAR(10)&amp;"Lexique",IF('EDT-2niveaux'!I95="LO","FRANCAIS"&amp;CHAR(10)&amp;"Langage oral",IF('EDT-2niveaux'!I95="CM","MATHEMATIQUES"&amp;CHAR(10)&amp;"Calcul mental",IF('EDT-2niveaux'!I95="EG","MATHEMATIQUES"&amp;CHAR(10)&amp;"Espace et Géométrie",IF('EDT-2niveaux'!I95="NC","MATHEMATIQUES"&amp;CHAR(10)&amp;"Nombres et calculs",IF('EDT-2niveaux'!I95="GM","MATHEMATIQUES"&amp;CHAR(10)&amp;"Grand. et mes.",IF('EDT-2niveaux'!I95="S","Sciences et technologie",IF('EDT-2niveaux'!I95="H","Histoire",IF('EDT-2niveaux'!I95="Geo","Géographie",IF('EDT-2niveaux'!I95="EMC","Enseig. mor. et civ.",IF('EDT-2niveaux'!I95="EPS","Educ. phys. et sportive",IF('EDT-2niveaux'!I95="EM","Educ. musicale",IF('EDT-2niveaux'!I95="AP","Arts plastiques",IF('EDT-2niveaux'!I95="HDA","Hist. des arts",IF('EDT-2niveaux'!I95="QM","Questionner le monde",IF('EDT-2niveaux'!I95="LV","Langue vivante",IF('EDT-2niveaux'!I95="APC","APC",""))))))))))))))))))))))))))</f>
        <v/>
      </c>
      <c r="Y91" s="14" t="str">
        <f t="shared" si="20"/>
        <v/>
      </c>
      <c r="Z91" s="101">
        <f>'EDT-2niveaux'!J95</f>
        <v>0</v>
      </c>
      <c r="AA91" s="14" t="str">
        <f>IF('EDT-2niveaux'!J95="O","FRANCAIS"&amp;CHAR(10)&amp;"Orthographe",IF('EDT-2niveaux'!J95="rec","RECREATION",IF('EDT-2niveaux'!J95="p","Pause méridienne",IF('EDT-2niveaux'!J95="G","FRANCAIS"&amp;CHAR(10)&amp;"Grammaire",IF('EDT-2niveaux'!J95="LC","FRANCAIS"&amp;CHAR(10)&amp;"Lect. et comp.de l'écrit",IF('EDT-2niveaux'!J95="M","MATHEMATIQUES",IF('EDT-2niveaux'!J95="CLA","FRANCAIS"&amp;CHAR(10)&amp;"Culture littéraire et artistiqueCulture litt. et art.",IF('EDT-2niveaux'!J95="F","FRANCAIS",IF('EDT-2niveaux'!J95="E","FRANCAIS"&amp;CHAR(10)&amp;"Ecriture",IF('EDT-2niveaux'!J95="L","FRANCAIS"&amp;CHAR(10)&amp;"Lexique",IF('EDT-2niveaux'!J95="LO","FRANCAIS"&amp;CHAR(10)&amp;"Langage oral",IF('EDT-2niveaux'!J95="CM","MATHEMATIQUES"&amp;CHAR(10)&amp;"Calcul mental",IF('EDT-2niveaux'!J95="EG","MATHEMATIQUES"&amp;CHAR(10)&amp;"Espace et Géométrie",IF('EDT-2niveaux'!J95="NC","MATHEMATIQUES"&amp;CHAR(10)&amp;"Nombres et calculs",IF('EDT-2niveaux'!J95="GM","MATHEMATIQUES"&amp;CHAR(10)&amp;"Grand. et mes.",IF('EDT-2niveaux'!J95="S","Sciences et technologie",IF('EDT-2niveaux'!J95="H","Histoire",IF('EDT-2niveaux'!J95="Geo","Géographie",IF('EDT-2niveaux'!J95="EMC","Enseig. mor. et civ.",IF('EDT-2niveaux'!J95="EPS","Educ. phys. et sportive",IF('EDT-2niveaux'!J95="EM","Educ. musicale",IF('EDT-2niveaux'!J95="AP","Arts plastiques",IF('EDT-2niveaux'!J95="HDA","Hist. des arts",IF('EDT-2niveaux'!J95="QM","Questionner le monde",IF('EDT-2niveaux'!J95="LV","Langue vivante",IF('EDT-2niveaux'!J95="APC","APC",""))))))))))))))))))))))))))</f>
        <v/>
      </c>
      <c r="AB91" s="49" t="str">
        <f t="shared" si="21"/>
        <v/>
      </c>
      <c r="AC91" s="101">
        <f>'EDT-2niveaux'!K95</f>
        <v>0</v>
      </c>
      <c r="AD91" s="14" t="str">
        <f>IF('EDT-2niveaux'!K95="O","FRANCAIS"&amp;CHAR(10)&amp;"Orthographe",IF('EDT-2niveaux'!K95="rec","RECREATION",IF('EDT-2niveaux'!K95="p","Pause méridienne",IF('EDT-2niveaux'!K95="G","FRANCAIS"&amp;CHAR(10)&amp;"Grammaire",IF('EDT-2niveaux'!K95="LC","FRANCAIS"&amp;CHAR(10)&amp;"Lect. et comp.de l'écrit",IF('EDT-2niveaux'!K95="M","MATHEMATIQUES",IF('EDT-2niveaux'!K95="CLA","FRANCAIS"&amp;CHAR(10)&amp;"Culture litt. et art.",IF('EDT-2niveaux'!K95="F","FRANCAIS",IF('EDT-2niveaux'!K95="E","FRANCAIS"&amp;CHAR(10)&amp;"Ecriture",IF('EDT-2niveaux'!K95="L","FRANCAIS"&amp;CHAR(10)&amp;"Lexique",IF('EDT-2niveaux'!K95="LO","FRANCAIS"&amp;CHAR(10)&amp;"Langage oral",IF('EDT-2niveaux'!K95="CM","MATHEMATIQUES"&amp;CHAR(10)&amp;"Calcul mental",IF('EDT-2niveaux'!K95="EG","MATHEMATIQUES"&amp;CHAR(10)&amp;"Espace et Géométrie",IF('EDT-2niveaux'!K95="NC","MATHEMATIQUES"&amp;CHAR(10)&amp;"Nombres et calculs",IF('EDT-2niveaux'!K95="GM","MATHEMATIQUES"&amp;CHAR(10)&amp;"Grand. et mes.",IF('EDT-2niveaux'!K95="S","Sciences et technologie",IF('EDT-2niveaux'!K95="H","Histoire",IF('EDT-2niveaux'!K95="Geo","Géographie",IF('EDT-2niveaux'!K95="EMC","Enseig. mor. et civ.",IF('EDT-2niveaux'!K95="EPS","Educ. phys. et sportive",IF('EDT-2niveaux'!K95="EM","Educ. musicale",IF('EDT-2niveaux'!K95="AP","Arts plastiques",IF('EDT-2niveaux'!K95="HDA","Hist. des arts",IF('EDT-2niveaux'!K95="QM","Questionner le monde",IF('EDT-2niveaux'!K95="LV","Langue vivante",IF('EDT-2niveaux'!K95="APC","APC",""))))))))))))))))))))))))))</f>
        <v/>
      </c>
      <c r="AE91" s="49" t="str">
        <f t="shared" si="22"/>
        <v/>
      </c>
    </row>
    <row r="92" spans="1:31" x14ac:dyDescent="0.3">
      <c r="A92" s="4" t="e">
        <f>IF('POUR COMMENCER'!$E$14&gt;=A91,A91+'POUR COMMENCER'!$H$29,"")</f>
        <v>#VALUE!</v>
      </c>
      <c r="B92" s="101">
        <f>'EDT-2niveaux'!B96</f>
        <v>0</v>
      </c>
      <c r="C92" s="14" t="str">
        <f>IF('EDT-2niveaux'!B96="O","FRANCAIS"&amp;CHAR(10)&amp;"Orthographe",IF('EDT-2niveaux'!B96="rec","RECREATION",IF('EDT-2niveaux'!B96="p","Pause méridienne",IF('EDT-2niveaux'!B96="G","FRANCAIS"&amp;CHAR(10)&amp;"Grammaire",IF('EDT-2niveaux'!B96="LC","FRANCAIS"&amp;CHAR(10)&amp;"Lect. et comp.de l'écrit",IF('EDT-2niveaux'!B96="M","MATHEMATIQUES",IF('EDT-2niveaux'!B96="CLA","FRANCAIS"&amp;CHAR(10)&amp;"Culture litt. et art.",IF('EDT-2niveaux'!B96="F","FRANCAIS",IF('EDT-2niveaux'!B96="E","FRANCAIS"&amp;CHAR(10)&amp;"Ecriture",IF('EDT-2niveaux'!B96="L","FRANCAIS"&amp;CHAR(10)&amp;"Lexique",IF('EDT-2niveaux'!B96="LO","FRANCAIS"&amp;CHAR(10)&amp;"Langage oral",IF('EDT-2niveaux'!B96="CM","MATHEMATIQUES"&amp;CHAR(10)&amp;"Calcul mental",IF('EDT-2niveaux'!B96="EG","MATHEMATIQUES"&amp;CHAR(10)&amp;"Espace et Géométrie",IF('EDT-2niveaux'!B96="NC","MATHEMATIQUES"&amp;CHAR(10)&amp;"Nombres et calculs",IF('EDT-2niveaux'!B96="GM","MATHEMATIQUES"&amp;CHAR(10)&amp;"Grand. et mes.",IF('EDT-2niveaux'!B96="S","Sciences et technologie",IF('EDT-2niveaux'!B96="H","Histoire",IF('EDT-2niveaux'!B96="Geo","Géographie",IF('EDT-2niveaux'!B96="EMC","Enseig. mor. et civ.",IF('EDT-2niveaux'!B96="EPS","Educ. phys. et sportive",IF('EDT-2niveaux'!B96="EM","Educ. musicale",IF('EDT-2niveaux'!B96="AP","Arts plastiques",IF('EDT-2niveaux'!B96="HDA","Hist. des arts",IF('EDT-2niveaux'!B96="QM","Questionner le monde",IF('EDT-2niveaux'!B96="LV","Langue vivante",IF('EDT-2niveaux'!B96="APC","APC",""))))))))))))))))))))))))))</f>
        <v/>
      </c>
      <c r="D92" s="14" t="str">
        <f t="shared" si="13"/>
        <v/>
      </c>
      <c r="E92" s="101">
        <f>'EDT-2niveaux'!C96</f>
        <v>0</v>
      </c>
      <c r="F92" s="14" t="str">
        <f>IF('EDT-2niveaux'!C96="O","FRANCAIS"&amp;CHAR(10)&amp;"Orthographe",IF('EDT-2niveaux'!C96="rec","RECREATION",IF('EDT-2niveaux'!C96="p","Pause méridienne",IF('EDT-2niveaux'!C96="G","FRANCAIS"&amp;CHAR(10)&amp;"Grammaire",IF('EDT-2niveaux'!C96="LC","FRANCAIS"&amp;CHAR(10)&amp;"Lect. et comp.de l'écrit",IF('EDT-2niveaux'!C96="M","MATHEMATIQUES",IF('EDT-2niveaux'!C96="CLA","FRANCAIS"&amp;CHAR(10)&amp;"Culture littéraire et artistiqueCulture litt. et art.",IF('EDT-2niveaux'!C96="F","FRANCAIS",IF('EDT-2niveaux'!C96="E","FRANCAIS"&amp;CHAR(10)&amp;"Ecriture",IF('EDT-2niveaux'!C96="L","FRANCAIS"&amp;CHAR(10)&amp;"Lexique",IF('EDT-2niveaux'!C96="LO","FRANCAIS"&amp;CHAR(10)&amp;"Langage oral",IF('EDT-2niveaux'!C96="CM","MATHEMATIQUES"&amp;CHAR(10)&amp;"Calcul mental",IF('EDT-2niveaux'!C96="EG","MATHEMATIQUES"&amp;CHAR(10)&amp;"Espace et Géométrie",IF('EDT-2niveaux'!C96="NC","MATHEMATIQUES"&amp;CHAR(10)&amp;"Nombres et calculs",IF('EDT-2niveaux'!C96="GM","MATHEMATIQUES"&amp;CHAR(10)&amp;"Grand. et mes.",IF('EDT-2niveaux'!C96="S","Sciences et technologie",IF('EDT-2niveaux'!C96="H","Histoire",IF('EDT-2niveaux'!C96="Geo","Géographie",IF('EDT-2niveaux'!C96="EMC","Enseig. mor. et civ.",IF('EDT-2niveaux'!C96="EPS","Educ. phys. et sportive",IF('EDT-2niveaux'!C96="EM","Educ. musicale",IF('EDT-2niveaux'!C96="AP","Arts plastiques",IF('EDT-2niveaux'!C96="HDA","Hist. des arts",IF('EDT-2niveaux'!C96="QM","Questionner le monde",IF('EDT-2niveaux'!C96="LV","Langue vivante",IF('EDT-2niveaux'!C96="APC","APC",""))))))))))))))))))))))))))</f>
        <v/>
      </c>
      <c r="G92" s="14" t="str">
        <f t="shared" si="14"/>
        <v/>
      </c>
      <c r="H92" s="101">
        <f>'EDT-2niveaux'!D96</f>
        <v>0</v>
      </c>
      <c r="I92" s="14" t="str">
        <f>IF('EDT-2niveaux'!D96="O","FRANCAIS"&amp;CHAR(10)&amp;"Orthographe",IF('EDT-2niveaux'!D96="rec","RECREATION",IF('EDT-2niveaux'!D96="p","Pause méridienne",IF('EDT-2niveaux'!D96="G","FRANCAIS"&amp;CHAR(10)&amp;"Grammaire",IF('EDT-2niveaux'!D96="LC","FRANCAIS"&amp;CHAR(10)&amp;"Lect. et comp.de l'écrit",IF('EDT-2niveaux'!D96="M","MATHEMATIQUES",IF('EDT-2niveaux'!D96="CLA","FRANCAIS"&amp;CHAR(10)&amp;"Culture litt. et art.",IF('EDT-2niveaux'!D96="F","FRANCAIS",IF('EDT-2niveaux'!D96="E","FRANCAIS"&amp;CHAR(10)&amp;"Ecriture",IF('EDT-2niveaux'!D96="L","FRANCAIS"&amp;CHAR(10)&amp;"Lexique",IF('EDT-2niveaux'!D96="LO","FRANCAIS"&amp;CHAR(10)&amp;"Langage oral",IF('EDT-2niveaux'!D96="CM","MATHEMATIQUES"&amp;CHAR(10)&amp;"Calcul mental",IF('EDT-2niveaux'!D96="EG","MATHEMATIQUES"&amp;CHAR(10)&amp;"Espace et Géométrie",IF('EDT-2niveaux'!D96="NC","MATHEMATIQUES"&amp;CHAR(10)&amp;"Nombres et calculs",IF('EDT-2niveaux'!D96="GM","MATHEMATIQUES"&amp;CHAR(10)&amp;"Grand. et mes.",IF('EDT-2niveaux'!D96="S","Sciences et technologie",IF('EDT-2niveaux'!D96="H","Histoire",IF('EDT-2niveaux'!D96="Geo","Géographie",IF('EDT-2niveaux'!D96="EMC","Enseig. mor. et civ.",IF('EDT-2niveaux'!D96="EPS","Educ. phys. et sportive",IF('EDT-2niveaux'!D96="EM","Educ. musicale",IF('EDT-2niveaux'!D96="AP","Arts plastiques",IF('EDT-2niveaux'!D96="HDA","Hist. des arts",IF('EDT-2niveaux'!D96="QM","Questionner le monde",IF('EDT-2niveaux'!D96="LV","Langue vivante",IF('EDT-2niveaux'!D96="APC","APC",""))))))))))))))))))))))))))</f>
        <v/>
      </c>
      <c r="J92" s="14" t="str">
        <f t="shared" si="15"/>
        <v/>
      </c>
      <c r="K92" s="101">
        <f>'EDT-2niveaux'!E96</f>
        <v>0</v>
      </c>
      <c r="L92" s="14" t="str">
        <f>IF('EDT-2niveaux'!E96="O","FRANCAIS"&amp;CHAR(10)&amp;"Orthographe",IF('EDT-2niveaux'!E96="rec","RECREATION",IF('EDT-2niveaux'!E96="p","Pause méridienne",IF('EDT-2niveaux'!E96="G","FRANCAIS"&amp;CHAR(10)&amp;"Grammaire",IF('EDT-2niveaux'!E96="LC","FRANCAIS"&amp;CHAR(10)&amp;"Lect. et comp.de l'écrit",IF('EDT-2niveaux'!E96="M","MATHEMATIQUES",IF('EDT-2niveaux'!E96="CLA","FRANCAIS"&amp;CHAR(10)&amp;"Culture litt. et art.",IF('EDT-2niveaux'!E96="F","FRANCAIS",IF('EDT-2niveaux'!E96="E","FRANCAIS"&amp;CHAR(10)&amp;"Ecriture",IF('EDT-2niveaux'!E96="L","FRANCAIS"&amp;CHAR(10)&amp;"Lexique",IF('EDT-2niveaux'!E96="LO","FRANCAIS"&amp;CHAR(10)&amp;"Langage oral",IF('EDT-2niveaux'!E96="CM","MATHEMATIQUES"&amp;CHAR(10)&amp;"Calcul mental",IF('EDT-2niveaux'!E96="EG","MATHEMATIQUES"&amp;CHAR(10)&amp;"Espace et Géométrie",IF('EDT-2niveaux'!E96="NC","MATHEMATIQUES"&amp;CHAR(10)&amp;"Nombres et calculs",IF('EDT-2niveaux'!E96="GM","MATHEMATIQUES"&amp;CHAR(10)&amp;"Grand. et mes.",IF('EDT-2niveaux'!E96="S","Sciences et technologie",IF('EDT-2niveaux'!E96="H","Histoire",IF('EDT-2niveaux'!E96="Geo","Géographie",IF('EDT-2niveaux'!E96="EMC","Enseig. mor. et civ.",IF('EDT-2niveaux'!E96="EPS","Educ. phys. et sportive",IF('EDT-2niveaux'!E96="EM","Educ. musicale",IF('EDT-2niveaux'!E96="AP","Arts plastiques",IF('EDT-2niveaux'!E96="HDA","Hist. des arts",IF('EDT-2niveaux'!E96="QM","Questionner le monde",IF('EDT-2niveaux'!E96="LV","Langue vivante",IF('EDT-2niveaux'!E96="APC","APC",""))))))))))))))))))))))))))</f>
        <v/>
      </c>
      <c r="M92" s="14" t="str">
        <f t="shared" si="16"/>
        <v/>
      </c>
      <c r="N92" s="101">
        <f>'EDT-2niveaux'!F96</f>
        <v>0</v>
      </c>
      <c r="O92" s="14" t="str">
        <f>IF('EDT-2niveaux'!F96="O","FRANCAIS"&amp;CHAR(10)&amp;"Orthographe",IF('EDT-2niveaux'!F96="rec","RECREATION",IF('EDT-2niveaux'!F96="p","Pause méridienne",IF('EDT-2niveaux'!F96="G","FRANCAIS"&amp;CHAR(10)&amp;"Grammaire",IF('EDT-2niveaux'!F96="LC","FRANCAIS"&amp;CHAR(10)&amp;"Lect. et comp.de l'écrit",IF('EDT-2niveaux'!F96="M","MATHEMATIQUES",IF('EDT-2niveaux'!F96="CLA","FRANCAIS"&amp;CHAR(10)&amp;"Culture litt. et art.",IF('EDT-2niveaux'!F96="F","FRANCAIS",IF('EDT-2niveaux'!F96="E","FRANCAIS"&amp;CHAR(10)&amp;"Ecriture",IF('EDT-2niveaux'!F96="L","FRANCAIS"&amp;CHAR(10)&amp;"Lexique",IF('EDT-2niveaux'!F96="LO","FRANCAIS"&amp;CHAR(10)&amp;"Langage oral",IF('EDT-2niveaux'!F96="CM","MATHEMATIQUES"&amp;CHAR(10)&amp;"Calcul mental",IF('EDT-2niveaux'!F96="EG","MATHEMATIQUES"&amp;CHAR(10)&amp;"Espace et Géométrie",IF('EDT-2niveaux'!F96="NC","MATHEMATIQUES"&amp;CHAR(10)&amp;"Nombres et calculs",IF('EDT-2niveaux'!F96="GM","MATHEMATIQUES"&amp;CHAR(10)&amp;"Grand. et mes.",IF('EDT-2niveaux'!F96="S","Sciences et technologie",IF('EDT-2niveaux'!F96="H","Histoire",IF('EDT-2niveaux'!F96="Geo","Géographie",IF('EDT-2niveaux'!F96="EMC","Enseig. mor. et civ.",IF('EDT-2niveaux'!F96="EPS","Educ. phys. et sportive",IF('EDT-2niveaux'!F96="EM","Educ. musicale",IF('EDT-2niveaux'!F96="AP","Arts plastiques",IF('EDT-2niveaux'!F96="HDA","Hist. des arts",IF('EDT-2niveaux'!F96="QM","Questionner le monde",IF('EDT-2niveaux'!F96="LV","Langue vivante",IF('EDT-2niveaux'!F96="APC","APC",""))))))))))))))))))))))))))</f>
        <v/>
      </c>
      <c r="P92" s="14" t="str">
        <f t="shared" si="17"/>
        <v/>
      </c>
      <c r="Q92" s="101">
        <f>'EDT-2niveaux'!G96</f>
        <v>0</v>
      </c>
      <c r="R92" s="14" t="str">
        <f>IF('EDT-2niveaux'!G96="O","FRANCAIS"&amp;CHAR(10)&amp;"Orthographe",IF('EDT-2niveaux'!G96="rec","RECREATION",IF('EDT-2niveaux'!G96="p","Pause méridienne",IF('EDT-2niveaux'!G96="G","FRANCAIS"&amp;CHAR(10)&amp;"Grammaire",IF('EDT-2niveaux'!G96="LC","FRANCAIS"&amp;CHAR(10)&amp;"Lect. et comp.de l'écrit",IF('EDT-2niveaux'!G96="M","MATHEMATIQUES",IF('EDT-2niveaux'!G96="CLA","FRANCAIS"&amp;CHAR(10)&amp;"Culture litt. et art.",IF('EDT-2niveaux'!G96="F","FRANCAIS",IF('EDT-2niveaux'!G96="E","FRANCAIS"&amp;CHAR(10)&amp;"Ecriture",IF('EDT-2niveaux'!G96="L","FRANCAIS"&amp;CHAR(10)&amp;"Lexique",IF('EDT-2niveaux'!G96="LO","FRANCAIS"&amp;CHAR(10)&amp;"Langage oral",IF('EDT-2niveaux'!G96="CM","MATHEMATIQUES"&amp;CHAR(10)&amp;"Calcul mental",IF('EDT-2niveaux'!G96="EG","MATHEMATIQUES"&amp;CHAR(10)&amp;"Espace et Géométrie",IF('EDT-2niveaux'!G96="NC","MATHEMATIQUES"&amp;CHAR(10)&amp;"Nombres et calculs",IF('EDT-2niveaux'!G96="GM","MATHEMATIQUES"&amp;CHAR(10)&amp;"Grand. et mes.",IF('EDT-2niveaux'!G96="S","Sciences et technologie",IF('EDT-2niveaux'!G96="H","Histoire",IF('EDT-2niveaux'!G96="Geo","Géographie",IF('EDT-2niveaux'!G96="EMC","Enseig. mor. et civ.",IF('EDT-2niveaux'!G96="EPS","Educ. phys. et sportive",IF('EDT-2niveaux'!G96="EM","Educ. musicale",IF('EDT-2niveaux'!G96="AP","Arts plastiques",IF('EDT-2niveaux'!G96="HDA","Hist. des arts",IF('EDT-2niveaux'!G96="QM","Questionner le monde",IF('EDT-2niveaux'!G96="LV","Langue vivante",IF('EDT-2niveaux'!G96="APC","APC",""))))))))))))))))))))))))))</f>
        <v/>
      </c>
      <c r="S92" s="148" t="str">
        <f t="shared" si="18"/>
        <v/>
      </c>
      <c r="T92" s="101">
        <f>'EDT-2niveaux'!H96</f>
        <v>0</v>
      </c>
      <c r="U92" s="14" t="str">
        <f>IF('EDT-2niveaux'!H96="O","FRANCAIS"&amp;CHAR(10)&amp;"Orthographe",IF('EDT-2niveaux'!H96="rec","RECREATION",IF('EDT-2niveaux'!H96="p","Pause méridienne",IF('EDT-2niveaux'!H96="G","FRANCAIS"&amp;CHAR(10)&amp;"Grammaire",IF('EDT-2niveaux'!H96="LC","FRANCAIS"&amp;CHAR(10)&amp;"Lect. et comp.de l'écrit",IF('EDT-2niveaux'!H96="M","MATHEMATIQUES",IF('EDT-2niveaux'!H96="CLA","FRANCAIS"&amp;CHAR(10)&amp;"Culture litt. et art.",IF('EDT-2niveaux'!H96="F","FRANCAIS",IF('EDT-2niveaux'!H96="E","FRANCAIS"&amp;CHAR(10)&amp;"Ecriture",IF('EDT-2niveaux'!H96="L","FRANCAIS"&amp;CHAR(10)&amp;"Lexique",IF('EDT-2niveaux'!H96="LO","FRANCAIS"&amp;CHAR(10)&amp;"Langage oral",IF('EDT-2niveaux'!H96="CM","MATHEMATIQUES"&amp;CHAR(10)&amp;"Calcul mental",IF('EDT-2niveaux'!H96="EG","MATHEMATIQUES"&amp;CHAR(10)&amp;"Espace et Géométrie",IF('EDT-2niveaux'!H96="NC","MATHEMATIQUES"&amp;CHAR(10)&amp;"Nombres et calculs",IF('EDT-2niveaux'!H96="GM","MATHEMATIQUES"&amp;CHAR(10)&amp;"Grand. et mes.",IF('EDT-2niveaux'!H96="S","Sciences et technologie",IF('EDT-2niveaux'!H96="H","Histoire",IF('EDT-2niveaux'!H96="Geo","Géographie",IF('EDT-2niveaux'!H96="EMC","Enseig. mor. et civ.",IF('EDT-2niveaux'!H96="EPS","Educ. phys. et sportive",IF('EDT-2niveaux'!H96="EM","Educ. musicale",IF('EDT-2niveaux'!H96="AP","Arts plastiques",IF('EDT-2niveaux'!H96="HDA","Hist. des arts",IF('EDT-2niveaux'!H96="QM","Questionner le monde",IF('EDT-2niveaux'!H96="LV","Langue vivante",IF('EDT-2niveaux'!H96="APC","APC",""))))))))))))))))))))))))))</f>
        <v/>
      </c>
      <c r="V92" s="14" t="str">
        <f t="shared" si="19"/>
        <v/>
      </c>
      <c r="W92" s="101">
        <f>'EDT-2niveaux'!I96</f>
        <v>0</v>
      </c>
      <c r="X92" s="14" t="str">
        <f>IF('EDT-2niveaux'!I96="O","FRANCAIS"&amp;CHAR(10)&amp;"Orthographe",IF('EDT-2niveaux'!I96="rec","RECREATION",IF('EDT-2niveaux'!I96="p","Pause méridienne",IF('EDT-2niveaux'!I96="G","FRANCAIS"&amp;CHAR(10)&amp;"Grammaire",IF('EDT-2niveaux'!I96="LC","FRANCAIS"&amp;CHAR(10)&amp;"Lect. et comp.de l'écrit",IF('EDT-2niveaux'!I96="M","MATHEMATIQUES",IF('EDT-2niveaux'!I96="CLA","FRANCAIS"&amp;CHAR(10)&amp;"Culture litt. et art.",IF('EDT-2niveaux'!I96="F","FRANCAIS",IF('EDT-2niveaux'!I96="E","FRANCAIS"&amp;CHAR(10)&amp;"Ecriture",IF('EDT-2niveaux'!I96="L","FRANCAIS"&amp;CHAR(10)&amp;"Lexique",IF('EDT-2niveaux'!I96="LO","FRANCAIS"&amp;CHAR(10)&amp;"Langage oral",IF('EDT-2niveaux'!I96="CM","MATHEMATIQUES"&amp;CHAR(10)&amp;"Calcul mental",IF('EDT-2niveaux'!I96="EG","MATHEMATIQUES"&amp;CHAR(10)&amp;"Espace et Géométrie",IF('EDT-2niveaux'!I96="NC","MATHEMATIQUES"&amp;CHAR(10)&amp;"Nombres et calculs",IF('EDT-2niveaux'!I96="GM","MATHEMATIQUES"&amp;CHAR(10)&amp;"Grand. et mes.",IF('EDT-2niveaux'!I96="S","Sciences et technologie",IF('EDT-2niveaux'!I96="H","Histoire",IF('EDT-2niveaux'!I96="Geo","Géographie",IF('EDT-2niveaux'!I96="EMC","Enseig. mor. et civ.",IF('EDT-2niveaux'!I96="EPS","Educ. phys. et sportive",IF('EDT-2niveaux'!I96="EM","Educ. musicale",IF('EDT-2niveaux'!I96="AP","Arts plastiques",IF('EDT-2niveaux'!I96="HDA","Hist. des arts",IF('EDT-2niveaux'!I96="QM","Questionner le monde",IF('EDT-2niveaux'!I96="LV","Langue vivante",IF('EDT-2niveaux'!I96="APC","APC",""))))))))))))))))))))))))))</f>
        <v/>
      </c>
      <c r="Y92" s="14" t="str">
        <f t="shared" si="20"/>
        <v/>
      </c>
      <c r="Z92" s="101">
        <f>'EDT-2niveaux'!J96</f>
        <v>0</v>
      </c>
      <c r="AA92" s="14" t="str">
        <f>IF('EDT-2niveaux'!J96="O","FRANCAIS"&amp;CHAR(10)&amp;"Orthographe",IF('EDT-2niveaux'!J96="rec","RECREATION",IF('EDT-2niveaux'!J96="p","Pause méridienne",IF('EDT-2niveaux'!J96="G","FRANCAIS"&amp;CHAR(10)&amp;"Grammaire",IF('EDT-2niveaux'!J96="LC","FRANCAIS"&amp;CHAR(10)&amp;"Lect. et comp.de l'écrit",IF('EDT-2niveaux'!J96="M","MATHEMATIQUES",IF('EDT-2niveaux'!J96="CLA","FRANCAIS"&amp;CHAR(10)&amp;"Culture littéraire et artistiqueCulture litt. et art.",IF('EDT-2niveaux'!J96="F","FRANCAIS",IF('EDT-2niveaux'!J96="E","FRANCAIS"&amp;CHAR(10)&amp;"Ecriture",IF('EDT-2niveaux'!J96="L","FRANCAIS"&amp;CHAR(10)&amp;"Lexique",IF('EDT-2niveaux'!J96="LO","FRANCAIS"&amp;CHAR(10)&amp;"Langage oral",IF('EDT-2niveaux'!J96="CM","MATHEMATIQUES"&amp;CHAR(10)&amp;"Calcul mental",IF('EDT-2niveaux'!J96="EG","MATHEMATIQUES"&amp;CHAR(10)&amp;"Espace et Géométrie",IF('EDT-2niveaux'!J96="NC","MATHEMATIQUES"&amp;CHAR(10)&amp;"Nombres et calculs",IF('EDT-2niveaux'!J96="GM","MATHEMATIQUES"&amp;CHAR(10)&amp;"Grand. et mes.",IF('EDT-2niveaux'!J96="S","Sciences et technologie",IF('EDT-2niveaux'!J96="H","Histoire",IF('EDT-2niveaux'!J96="Geo","Géographie",IF('EDT-2niveaux'!J96="EMC","Enseig. mor. et civ.",IF('EDT-2niveaux'!J96="EPS","Educ. phys. et sportive",IF('EDT-2niveaux'!J96="EM","Educ. musicale",IF('EDT-2niveaux'!J96="AP","Arts plastiques",IF('EDT-2niveaux'!J96="HDA","Hist. des arts",IF('EDT-2niveaux'!J96="QM","Questionner le monde",IF('EDT-2niveaux'!J96="LV","Langue vivante",IF('EDT-2niveaux'!J96="APC","APC",""))))))))))))))))))))))))))</f>
        <v/>
      </c>
      <c r="AB92" s="49" t="str">
        <f t="shared" si="21"/>
        <v/>
      </c>
      <c r="AC92" s="101">
        <f>'EDT-2niveaux'!K96</f>
        <v>0</v>
      </c>
      <c r="AD92" s="14" t="str">
        <f>IF('EDT-2niveaux'!K96="O","FRANCAIS"&amp;CHAR(10)&amp;"Orthographe",IF('EDT-2niveaux'!K96="rec","RECREATION",IF('EDT-2niveaux'!K96="p","Pause méridienne",IF('EDT-2niveaux'!K96="G","FRANCAIS"&amp;CHAR(10)&amp;"Grammaire",IF('EDT-2niveaux'!K96="LC","FRANCAIS"&amp;CHAR(10)&amp;"Lect. et comp.de l'écrit",IF('EDT-2niveaux'!K96="M","MATHEMATIQUES",IF('EDT-2niveaux'!K96="CLA","FRANCAIS"&amp;CHAR(10)&amp;"Culture litt. et art.",IF('EDT-2niveaux'!K96="F","FRANCAIS",IF('EDT-2niveaux'!K96="E","FRANCAIS"&amp;CHAR(10)&amp;"Ecriture",IF('EDT-2niveaux'!K96="L","FRANCAIS"&amp;CHAR(10)&amp;"Lexique",IF('EDT-2niveaux'!K96="LO","FRANCAIS"&amp;CHAR(10)&amp;"Langage oral",IF('EDT-2niveaux'!K96="CM","MATHEMATIQUES"&amp;CHAR(10)&amp;"Calcul mental",IF('EDT-2niveaux'!K96="EG","MATHEMATIQUES"&amp;CHAR(10)&amp;"Espace et Géométrie",IF('EDT-2niveaux'!K96="NC","MATHEMATIQUES"&amp;CHAR(10)&amp;"Nombres et calculs",IF('EDT-2niveaux'!K96="GM","MATHEMATIQUES"&amp;CHAR(10)&amp;"Grand. et mes.",IF('EDT-2niveaux'!K96="S","Sciences et technologie",IF('EDT-2niveaux'!K96="H","Histoire",IF('EDT-2niveaux'!K96="Geo","Géographie",IF('EDT-2niveaux'!K96="EMC","Enseig. mor. et civ.",IF('EDT-2niveaux'!K96="EPS","Educ. phys. et sportive",IF('EDT-2niveaux'!K96="EM","Educ. musicale",IF('EDT-2niveaux'!K96="AP","Arts plastiques",IF('EDT-2niveaux'!K96="HDA","Hist. des arts",IF('EDT-2niveaux'!K96="QM","Questionner le monde",IF('EDT-2niveaux'!K96="LV","Langue vivante",IF('EDT-2niveaux'!K96="APC","APC",""))))))))))))))))))))))))))</f>
        <v/>
      </c>
      <c r="AE92" s="49" t="str">
        <f t="shared" si="22"/>
        <v/>
      </c>
    </row>
    <row r="93" spans="1:31" x14ac:dyDescent="0.3">
      <c r="A93" s="4" t="e">
        <f>IF('POUR COMMENCER'!$E$14&gt;=A92,A92+'POUR COMMENCER'!$H$29,"")</f>
        <v>#VALUE!</v>
      </c>
      <c r="B93" s="101">
        <f>'EDT-2niveaux'!B97</f>
        <v>0</v>
      </c>
      <c r="C93" s="14" t="str">
        <f>IF('EDT-2niveaux'!B97="O","FRANCAIS"&amp;CHAR(10)&amp;"Orthographe",IF('EDT-2niveaux'!B97="rec","RECREATION",IF('EDT-2niveaux'!B97="p","Pause méridienne",IF('EDT-2niveaux'!B97="G","FRANCAIS"&amp;CHAR(10)&amp;"Grammaire",IF('EDT-2niveaux'!B97="LC","FRANCAIS"&amp;CHAR(10)&amp;"Lect. et comp.de l'écrit",IF('EDT-2niveaux'!B97="M","MATHEMATIQUES",IF('EDT-2niveaux'!B97="CLA","FRANCAIS"&amp;CHAR(10)&amp;"Culture litt. et art.",IF('EDT-2niveaux'!B97="F","FRANCAIS",IF('EDT-2niveaux'!B97="E","FRANCAIS"&amp;CHAR(10)&amp;"Ecriture",IF('EDT-2niveaux'!B97="L","FRANCAIS"&amp;CHAR(10)&amp;"Lexique",IF('EDT-2niveaux'!B97="LO","FRANCAIS"&amp;CHAR(10)&amp;"Langage oral",IF('EDT-2niveaux'!B97="CM","MATHEMATIQUES"&amp;CHAR(10)&amp;"Calcul mental",IF('EDT-2niveaux'!B97="EG","MATHEMATIQUES"&amp;CHAR(10)&amp;"Espace et Géométrie",IF('EDT-2niveaux'!B97="NC","MATHEMATIQUES"&amp;CHAR(10)&amp;"Nombres et calculs",IF('EDT-2niveaux'!B97="GM","MATHEMATIQUES"&amp;CHAR(10)&amp;"Grand. et mes.",IF('EDT-2niveaux'!B97="S","Sciences et technologie",IF('EDT-2niveaux'!B97="H","Histoire",IF('EDT-2niveaux'!B97="Geo","Géographie",IF('EDT-2niveaux'!B97="EMC","Enseig. mor. et civ.",IF('EDT-2niveaux'!B97="EPS","Educ. phys. et sportive",IF('EDT-2niveaux'!B97="EM","Educ. musicale",IF('EDT-2niveaux'!B97="AP","Arts plastiques",IF('EDT-2niveaux'!B97="HDA","Hist. des arts",IF('EDT-2niveaux'!B97="QM","Questionner le monde",IF('EDT-2niveaux'!B97="LV","Langue vivante",IF('EDT-2niveaux'!B97="APC","APC",""))))))))))))))))))))))))))</f>
        <v/>
      </c>
      <c r="D93" s="14" t="str">
        <f t="shared" si="13"/>
        <v/>
      </c>
      <c r="E93" s="101">
        <f>'EDT-2niveaux'!C97</f>
        <v>0</v>
      </c>
      <c r="F93" s="14" t="str">
        <f>IF('EDT-2niveaux'!C97="O","FRANCAIS"&amp;CHAR(10)&amp;"Orthographe",IF('EDT-2niveaux'!C97="rec","RECREATION",IF('EDT-2niveaux'!C97="p","Pause méridienne",IF('EDT-2niveaux'!C97="G","FRANCAIS"&amp;CHAR(10)&amp;"Grammaire",IF('EDT-2niveaux'!C97="LC","FRANCAIS"&amp;CHAR(10)&amp;"Lect. et comp.de l'écrit",IF('EDT-2niveaux'!C97="M","MATHEMATIQUES",IF('EDT-2niveaux'!C97="CLA","FRANCAIS"&amp;CHAR(10)&amp;"Culture littéraire et artistiqueCulture litt. et art.",IF('EDT-2niveaux'!C97="F","FRANCAIS",IF('EDT-2niveaux'!C97="E","FRANCAIS"&amp;CHAR(10)&amp;"Ecriture",IF('EDT-2niveaux'!C97="L","FRANCAIS"&amp;CHAR(10)&amp;"Lexique",IF('EDT-2niveaux'!C97="LO","FRANCAIS"&amp;CHAR(10)&amp;"Langage oral",IF('EDT-2niveaux'!C97="CM","MATHEMATIQUES"&amp;CHAR(10)&amp;"Calcul mental",IF('EDT-2niveaux'!C97="EG","MATHEMATIQUES"&amp;CHAR(10)&amp;"Espace et Géométrie",IF('EDT-2niveaux'!C97="NC","MATHEMATIQUES"&amp;CHAR(10)&amp;"Nombres et calculs",IF('EDT-2niveaux'!C97="GM","MATHEMATIQUES"&amp;CHAR(10)&amp;"Grand. et mes.",IF('EDT-2niveaux'!C97="S","Sciences et technologie",IF('EDT-2niveaux'!C97="H","Histoire",IF('EDT-2niveaux'!C97="Geo","Géographie",IF('EDT-2niveaux'!C97="EMC","Enseig. mor. et civ.",IF('EDT-2niveaux'!C97="EPS","Educ. phys. et sportive",IF('EDT-2niveaux'!C97="EM","Educ. musicale",IF('EDT-2niveaux'!C97="AP","Arts plastiques",IF('EDT-2niveaux'!C97="HDA","Hist. des arts",IF('EDT-2niveaux'!C97="QM","Questionner le monde",IF('EDT-2niveaux'!C97="LV","Langue vivante",IF('EDT-2niveaux'!C97="APC","APC",""))))))))))))))))))))))))))</f>
        <v/>
      </c>
      <c r="G93" s="14" t="str">
        <f t="shared" si="14"/>
        <v/>
      </c>
      <c r="H93" s="101">
        <f>'EDT-2niveaux'!D97</f>
        <v>0</v>
      </c>
      <c r="I93" s="14" t="str">
        <f>IF('EDT-2niveaux'!D97="O","FRANCAIS"&amp;CHAR(10)&amp;"Orthographe",IF('EDT-2niveaux'!D97="rec","RECREATION",IF('EDT-2niveaux'!D97="p","Pause méridienne",IF('EDT-2niveaux'!D97="G","FRANCAIS"&amp;CHAR(10)&amp;"Grammaire",IF('EDT-2niveaux'!D97="LC","FRANCAIS"&amp;CHAR(10)&amp;"Lect. et comp.de l'écrit",IF('EDT-2niveaux'!D97="M","MATHEMATIQUES",IF('EDT-2niveaux'!D97="CLA","FRANCAIS"&amp;CHAR(10)&amp;"Culture litt. et art.",IF('EDT-2niveaux'!D97="F","FRANCAIS",IF('EDT-2niveaux'!D97="E","FRANCAIS"&amp;CHAR(10)&amp;"Ecriture",IF('EDT-2niveaux'!D97="L","FRANCAIS"&amp;CHAR(10)&amp;"Lexique",IF('EDT-2niveaux'!D97="LO","FRANCAIS"&amp;CHAR(10)&amp;"Langage oral",IF('EDT-2niveaux'!D97="CM","MATHEMATIQUES"&amp;CHAR(10)&amp;"Calcul mental",IF('EDT-2niveaux'!D97="EG","MATHEMATIQUES"&amp;CHAR(10)&amp;"Espace et Géométrie",IF('EDT-2niveaux'!D97="NC","MATHEMATIQUES"&amp;CHAR(10)&amp;"Nombres et calculs",IF('EDT-2niveaux'!D97="GM","MATHEMATIQUES"&amp;CHAR(10)&amp;"Grand. et mes.",IF('EDT-2niveaux'!D97="S","Sciences et technologie",IF('EDT-2niveaux'!D97="H","Histoire",IF('EDT-2niveaux'!D97="Geo","Géographie",IF('EDT-2niveaux'!D97="EMC","Enseig. mor. et civ.",IF('EDT-2niveaux'!D97="EPS","Educ. phys. et sportive",IF('EDT-2niveaux'!D97="EM","Educ. musicale",IF('EDT-2niveaux'!D97="AP","Arts plastiques",IF('EDT-2niveaux'!D97="HDA","Hist. des arts",IF('EDT-2niveaux'!D97="QM","Questionner le monde",IF('EDT-2niveaux'!D97="LV","Langue vivante",IF('EDT-2niveaux'!D97="APC","APC",""))))))))))))))))))))))))))</f>
        <v/>
      </c>
      <c r="J93" s="14" t="str">
        <f t="shared" si="15"/>
        <v/>
      </c>
      <c r="K93" s="101">
        <f>'EDT-2niveaux'!E97</f>
        <v>0</v>
      </c>
      <c r="L93" s="14" t="str">
        <f>IF('EDT-2niveaux'!E97="O","FRANCAIS"&amp;CHAR(10)&amp;"Orthographe",IF('EDT-2niveaux'!E97="rec","RECREATION",IF('EDT-2niveaux'!E97="p","Pause méridienne",IF('EDT-2niveaux'!E97="G","FRANCAIS"&amp;CHAR(10)&amp;"Grammaire",IF('EDT-2niveaux'!E97="LC","FRANCAIS"&amp;CHAR(10)&amp;"Lect. et comp.de l'écrit",IF('EDT-2niveaux'!E97="M","MATHEMATIQUES",IF('EDT-2niveaux'!E97="CLA","FRANCAIS"&amp;CHAR(10)&amp;"Culture litt. et art.",IF('EDT-2niveaux'!E97="F","FRANCAIS",IF('EDT-2niveaux'!E97="E","FRANCAIS"&amp;CHAR(10)&amp;"Ecriture",IF('EDT-2niveaux'!E97="L","FRANCAIS"&amp;CHAR(10)&amp;"Lexique",IF('EDT-2niveaux'!E97="LO","FRANCAIS"&amp;CHAR(10)&amp;"Langage oral",IF('EDT-2niveaux'!E97="CM","MATHEMATIQUES"&amp;CHAR(10)&amp;"Calcul mental",IF('EDT-2niveaux'!E97="EG","MATHEMATIQUES"&amp;CHAR(10)&amp;"Espace et Géométrie",IF('EDT-2niveaux'!E97="NC","MATHEMATIQUES"&amp;CHAR(10)&amp;"Nombres et calculs",IF('EDT-2niveaux'!E97="GM","MATHEMATIQUES"&amp;CHAR(10)&amp;"Grand. et mes.",IF('EDT-2niveaux'!E97="S","Sciences et technologie",IF('EDT-2niveaux'!E97="H","Histoire",IF('EDT-2niveaux'!E97="Geo","Géographie",IF('EDT-2niveaux'!E97="EMC","Enseig. mor. et civ.",IF('EDT-2niveaux'!E97="EPS","Educ. phys. et sportive",IF('EDT-2niveaux'!E97="EM","Educ. musicale",IF('EDT-2niveaux'!E97="AP","Arts plastiques",IF('EDT-2niveaux'!E97="HDA","Hist. des arts",IF('EDT-2niveaux'!E97="QM","Questionner le monde",IF('EDT-2niveaux'!E97="LV","Langue vivante",IF('EDT-2niveaux'!E97="APC","APC",""))))))))))))))))))))))))))</f>
        <v/>
      </c>
      <c r="M93" s="14" t="str">
        <f t="shared" si="16"/>
        <v/>
      </c>
      <c r="N93" s="101">
        <f>'EDT-2niveaux'!F97</f>
        <v>0</v>
      </c>
      <c r="O93" s="14" t="str">
        <f>IF('EDT-2niveaux'!F97="O","FRANCAIS"&amp;CHAR(10)&amp;"Orthographe",IF('EDT-2niveaux'!F97="rec","RECREATION",IF('EDT-2niveaux'!F97="p","Pause méridienne",IF('EDT-2niveaux'!F97="G","FRANCAIS"&amp;CHAR(10)&amp;"Grammaire",IF('EDT-2niveaux'!F97="LC","FRANCAIS"&amp;CHAR(10)&amp;"Lect. et comp.de l'écrit",IF('EDT-2niveaux'!F97="M","MATHEMATIQUES",IF('EDT-2niveaux'!F97="CLA","FRANCAIS"&amp;CHAR(10)&amp;"Culture litt. et art.",IF('EDT-2niveaux'!F97="F","FRANCAIS",IF('EDT-2niveaux'!F97="E","FRANCAIS"&amp;CHAR(10)&amp;"Ecriture",IF('EDT-2niveaux'!F97="L","FRANCAIS"&amp;CHAR(10)&amp;"Lexique",IF('EDT-2niveaux'!F97="LO","FRANCAIS"&amp;CHAR(10)&amp;"Langage oral",IF('EDT-2niveaux'!F97="CM","MATHEMATIQUES"&amp;CHAR(10)&amp;"Calcul mental",IF('EDT-2niveaux'!F97="EG","MATHEMATIQUES"&amp;CHAR(10)&amp;"Espace et Géométrie",IF('EDT-2niveaux'!F97="NC","MATHEMATIQUES"&amp;CHAR(10)&amp;"Nombres et calculs",IF('EDT-2niveaux'!F97="GM","MATHEMATIQUES"&amp;CHAR(10)&amp;"Grand. et mes.",IF('EDT-2niveaux'!F97="S","Sciences et technologie",IF('EDT-2niveaux'!F97="H","Histoire",IF('EDT-2niveaux'!F97="Geo","Géographie",IF('EDT-2niveaux'!F97="EMC","Enseig. mor. et civ.",IF('EDT-2niveaux'!F97="EPS","Educ. phys. et sportive",IF('EDT-2niveaux'!F97="EM","Educ. musicale",IF('EDT-2niveaux'!F97="AP","Arts plastiques",IF('EDT-2niveaux'!F97="HDA","Hist. des arts",IF('EDT-2niveaux'!F97="QM","Questionner le monde",IF('EDT-2niveaux'!F97="LV","Langue vivante",IF('EDT-2niveaux'!F97="APC","APC",""))))))))))))))))))))))))))</f>
        <v/>
      </c>
      <c r="P93" s="14" t="str">
        <f t="shared" si="17"/>
        <v/>
      </c>
      <c r="Q93" s="101">
        <f>'EDT-2niveaux'!G97</f>
        <v>0</v>
      </c>
      <c r="R93" s="14" t="str">
        <f>IF('EDT-2niveaux'!G97="O","FRANCAIS"&amp;CHAR(10)&amp;"Orthographe",IF('EDT-2niveaux'!G97="rec","RECREATION",IF('EDT-2niveaux'!G97="p","Pause méridienne",IF('EDT-2niveaux'!G97="G","FRANCAIS"&amp;CHAR(10)&amp;"Grammaire",IF('EDT-2niveaux'!G97="LC","FRANCAIS"&amp;CHAR(10)&amp;"Lect. et comp.de l'écrit",IF('EDT-2niveaux'!G97="M","MATHEMATIQUES",IF('EDT-2niveaux'!G97="CLA","FRANCAIS"&amp;CHAR(10)&amp;"Culture litt. et art.",IF('EDT-2niveaux'!G97="F","FRANCAIS",IF('EDT-2niveaux'!G97="E","FRANCAIS"&amp;CHAR(10)&amp;"Ecriture",IF('EDT-2niveaux'!G97="L","FRANCAIS"&amp;CHAR(10)&amp;"Lexique",IF('EDT-2niveaux'!G97="LO","FRANCAIS"&amp;CHAR(10)&amp;"Langage oral",IF('EDT-2niveaux'!G97="CM","MATHEMATIQUES"&amp;CHAR(10)&amp;"Calcul mental",IF('EDT-2niveaux'!G97="EG","MATHEMATIQUES"&amp;CHAR(10)&amp;"Espace et Géométrie",IF('EDT-2niveaux'!G97="NC","MATHEMATIQUES"&amp;CHAR(10)&amp;"Nombres et calculs",IF('EDT-2niveaux'!G97="GM","MATHEMATIQUES"&amp;CHAR(10)&amp;"Grand. et mes.",IF('EDT-2niveaux'!G97="S","Sciences et technologie",IF('EDT-2niveaux'!G97="H","Histoire",IF('EDT-2niveaux'!G97="Geo","Géographie",IF('EDT-2niveaux'!G97="EMC","Enseig. mor. et civ.",IF('EDT-2niveaux'!G97="EPS","Educ. phys. et sportive",IF('EDT-2niveaux'!G97="EM","Educ. musicale",IF('EDT-2niveaux'!G97="AP","Arts plastiques",IF('EDT-2niveaux'!G97="HDA","Hist. des arts",IF('EDT-2niveaux'!G97="QM","Questionner le monde",IF('EDT-2niveaux'!G97="LV","Langue vivante",IF('EDT-2niveaux'!G97="APC","APC",""))))))))))))))))))))))))))</f>
        <v/>
      </c>
      <c r="S93" s="148" t="str">
        <f t="shared" si="18"/>
        <v/>
      </c>
      <c r="T93" s="101">
        <f>'EDT-2niveaux'!H97</f>
        <v>0</v>
      </c>
      <c r="U93" s="14" t="str">
        <f>IF('EDT-2niveaux'!H97="O","FRANCAIS"&amp;CHAR(10)&amp;"Orthographe",IF('EDT-2niveaux'!H97="rec","RECREATION",IF('EDT-2niveaux'!H97="p","Pause méridienne",IF('EDT-2niveaux'!H97="G","FRANCAIS"&amp;CHAR(10)&amp;"Grammaire",IF('EDT-2niveaux'!H97="LC","FRANCAIS"&amp;CHAR(10)&amp;"Lect. et comp.de l'écrit",IF('EDT-2niveaux'!H97="M","MATHEMATIQUES",IF('EDT-2niveaux'!H97="CLA","FRANCAIS"&amp;CHAR(10)&amp;"Culture litt. et art.",IF('EDT-2niveaux'!H97="F","FRANCAIS",IF('EDT-2niveaux'!H97="E","FRANCAIS"&amp;CHAR(10)&amp;"Ecriture",IF('EDT-2niveaux'!H97="L","FRANCAIS"&amp;CHAR(10)&amp;"Lexique",IF('EDT-2niveaux'!H97="LO","FRANCAIS"&amp;CHAR(10)&amp;"Langage oral",IF('EDT-2niveaux'!H97="CM","MATHEMATIQUES"&amp;CHAR(10)&amp;"Calcul mental",IF('EDT-2niveaux'!H97="EG","MATHEMATIQUES"&amp;CHAR(10)&amp;"Espace et Géométrie",IF('EDT-2niveaux'!H97="NC","MATHEMATIQUES"&amp;CHAR(10)&amp;"Nombres et calculs",IF('EDT-2niveaux'!H97="GM","MATHEMATIQUES"&amp;CHAR(10)&amp;"Grand. et mes.",IF('EDT-2niveaux'!H97="S","Sciences et technologie",IF('EDT-2niveaux'!H97="H","Histoire",IF('EDT-2niveaux'!H97="Geo","Géographie",IF('EDT-2niveaux'!H97="EMC","Enseig. mor. et civ.",IF('EDT-2niveaux'!H97="EPS","Educ. phys. et sportive",IF('EDT-2niveaux'!H97="EM","Educ. musicale",IF('EDT-2niveaux'!H97="AP","Arts plastiques",IF('EDT-2niveaux'!H97="HDA","Hist. des arts",IF('EDT-2niveaux'!H97="QM","Questionner le monde",IF('EDT-2niveaux'!H97="LV","Langue vivante",IF('EDT-2niveaux'!H97="APC","APC",""))))))))))))))))))))))))))</f>
        <v/>
      </c>
      <c r="V93" s="14" t="str">
        <f t="shared" si="19"/>
        <v/>
      </c>
      <c r="W93" s="101">
        <f>'EDT-2niveaux'!I97</f>
        <v>0</v>
      </c>
      <c r="X93" s="14" t="str">
        <f>IF('EDT-2niveaux'!I97="O","FRANCAIS"&amp;CHAR(10)&amp;"Orthographe",IF('EDT-2niveaux'!I97="rec","RECREATION",IF('EDT-2niveaux'!I97="p","Pause méridienne",IF('EDT-2niveaux'!I97="G","FRANCAIS"&amp;CHAR(10)&amp;"Grammaire",IF('EDT-2niveaux'!I97="LC","FRANCAIS"&amp;CHAR(10)&amp;"Lect. et comp.de l'écrit",IF('EDT-2niveaux'!I97="M","MATHEMATIQUES",IF('EDT-2niveaux'!I97="CLA","FRANCAIS"&amp;CHAR(10)&amp;"Culture litt. et art.",IF('EDT-2niveaux'!I97="F","FRANCAIS",IF('EDT-2niveaux'!I97="E","FRANCAIS"&amp;CHAR(10)&amp;"Ecriture",IF('EDT-2niveaux'!I97="L","FRANCAIS"&amp;CHAR(10)&amp;"Lexique",IF('EDT-2niveaux'!I97="LO","FRANCAIS"&amp;CHAR(10)&amp;"Langage oral",IF('EDT-2niveaux'!I97="CM","MATHEMATIQUES"&amp;CHAR(10)&amp;"Calcul mental",IF('EDT-2niveaux'!I97="EG","MATHEMATIQUES"&amp;CHAR(10)&amp;"Espace et Géométrie",IF('EDT-2niveaux'!I97="NC","MATHEMATIQUES"&amp;CHAR(10)&amp;"Nombres et calculs",IF('EDT-2niveaux'!I97="GM","MATHEMATIQUES"&amp;CHAR(10)&amp;"Grand. et mes.",IF('EDT-2niveaux'!I97="S","Sciences et technologie",IF('EDT-2niveaux'!I97="H","Histoire",IF('EDT-2niveaux'!I97="Geo","Géographie",IF('EDT-2niveaux'!I97="EMC","Enseig. mor. et civ.",IF('EDT-2niveaux'!I97="EPS","Educ. phys. et sportive",IF('EDT-2niveaux'!I97="EM","Educ. musicale",IF('EDT-2niveaux'!I97="AP","Arts plastiques",IF('EDT-2niveaux'!I97="HDA","Hist. des arts",IF('EDT-2niveaux'!I97="QM","Questionner le monde",IF('EDT-2niveaux'!I97="LV","Langue vivante",IF('EDT-2niveaux'!I97="APC","APC",""))))))))))))))))))))))))))</f>
        <v/>
      </c>
      <c r="Y93" s="14" t="str">
        <f t="shared" si="20"/>
        <v/>
      </c>
      <c r="Z93" s="101">
        <f>'EDT-2niveaux'!J97</f>
        <v>0</v>
      </c>
      <c r="AA93" s="14" t="str">
        <f>IF('EDT-2niveaux'!J97="O","FRANCAIS"&amp;CHAR(10)&amp;"Orthographe",IF('EDT-2niveaux'!J97="rec","RECREATION",IF('EDT-2niveaux'!J97="p","Pause méridienne",IF('EDT-2niveaux'!J97="G","FRANCAIS"&amp;CHAR(10)&amp;"Grammaire",IF('EDT-2niveaux'!J97="LC","FRANCAIS"&amp;CHAR(10)&amp;"Lect. et comp.de l'écrit",IF('EDT-2niveaux'!J97="M","MATHEMATIQUES",IF('EDT-2niveaux'!J97="CLA","FRANCAIS"&amp;CHAR(10)&amp;"Culture littéraire et artistiqueCulture litt. et art.",IF('EDT-2niveaux'!J97="F","FRANCAIS",IF('EDT-2niveaux'!J97="E","FRANCAIS"&amp;CHAR(10)&amp;"Ecriture",IF('EDT-2niveaux'!J97="L","FRANCAIS"&amp;CHAR(10)&amp;"Lexique",IF('EDT-2niveaux'!J97="LO","FRANCAIS"&amp;CHAR(10)&amp;"Langage oral",IF('EDT-2niveaux'!J97="CM","MATHEMATIQUES"&amp;CHAR(10)&amp;"Calcul mental",IF('EDT-2niveaux'!J97="EG","MATHEMATIQUES"&amp;CHAR(10)&amp;"Espace et Géométrie",IF('EDT-2niveaux'!J97="NC","MATHEMATIQUES"&amp;CHAR(10)&amp;"Nombres et calculs",IF('EDT-2niveaux'!J97="GM","MATHEMATIQUES"&amp;CHAR(10)&amp;"Grand. et mes.",IF('EDT-2niveaux'!J97="S","Sciences et technologie",IF('EDT-2niveaux'!J97="H","Histoire",IF('EDT-2niveaux'!J97="Geo","Géographie",IF('EDT-2niveaux'!J97="EMC","Enseig. mor. et civ.",IF('EDT-2niveaux'!J97="EPS","Educ. phys. et sportive",IF('EDT-2niveaux'!J97="EM","Educ. musicale",IF('EDT-2niveaux'!J97="AP","Arts plastiques",IF('EDT-2niveaux'!J97="HDA","Hist. des arts",IF('EDT-2niveaux'!J97="QM","Questionner le monde",IF('EDT-2niveaux'!J97="LV","Langue vivante",IF('EDT-2niveaux'!J97="APC","APC",""))))))))))))))))))))))))))</f>
        <v/>
      </c>
      <c r="AB93" s="49" t="str">
        <f t="shared" si="21"/>
        <v/>
      </c>
      <c r="AC93" s="101">
        <f>'EDT-2niveaux'!K97</f>
        <v>0</v>
      </c>
      <c r="AD93" s="14" t="str">
        <f>IF('EDT-2niveaux'!K97="O","FRANCAIS"&amp;CHAR(10)&amp;"Orthographe",IF('EDT-2niveaux'!K97="rec","RECREATION",IF('EDT-2niveaux'!K97="p","Pause méridienne",IF('EDT-2niveaux'!K97="G","FRANCAIS"&amp;CHAR(10)&amp;"Grammaire",IF('EDT-2niveaux'!K97="LC","FRANCAIS"&amp;CHAR(10)&amp;"Lect. et comp.de l'écrit",IF('EDT-2niveaux'!K97="M","MATHEMATIQUES",IF('EDT-2niveaux'!K97="CLA","FRANCAIS"&amp;CHAR(10)&amp;"Culture litt. et art.",IF('EDT-2niveaux'!K97="F","FRANCAIS",IF('EDT-2niveaux'!K97="E","FRANCAIS"&amp;CHAR(10)&amp;"Ecriture",IF('EDT-2niveaux'!K97="L","FRANCAIS"&amp;CHAR(10)&amp;"Lexique",IF('EDT-2niveaux'!K97="LO","FRANCAIS"&amp;CHAR(10)&amp;"Langage oral",IF('EDT-2niveaux'!K97="CM","MATHEMATIQUES"&amp;CHAR(10)&amp;"Calcul mental",IF('EDT-2niveaux'!K97="EG","MATHEMATIQUES"&amp;CHAR(10)&amp;"Espace et Géométrie",IF('EDT-2niveaux'!K97="NC","MATHEMATIQUES"&amp;CHAR(10)&amp;"Nombres et calculs",IF('EDT-2niveaux'!K97="GM","MATHEMATIQUES"&amp;CHAR(10)&amp;"Grand. et mes.",IF('EDT-2niveaux'!K97="S","Sciences et technologie",IF('EDT-2niveaux'!K97="H","Histoire",IF('EDT-2niveaux'!K97="Geo","Géographie",IF('EDT-2niveaux'!K97="EMC","Enseig. mor. et civ.",IF('EDT-2niveaux'!K97="EPS","Educ. phys. et sportive",IF('EDT-2niveaux'!K97="EM","Educ. musicale",IF('EDT-2niveaux'!K97="AP","Arts plastiques",IF('EDT-2niveaux'!K97="HDA","Hist. des arts",IF('EDT-2niveaux'!K97="QM","Questionner le monde",IF('EDT-2niveaux'!K97="LV","Langue vivante",IF('EDT-2niveaux'!K97="APC","APC",""))))))))))))))))))))))))))</f>
        <v/>
      </c>
      <c r="AE93" s="49" t="str">
        <f t="shared" si="22"/>
        <v/>
      </c>
    </row>
    <row r="94" spans="1:31" x14ac:dyDescent="0.3">
      <c r="A94" s="4" t="e">
        <f>IF('POUR COMMENCER'!$E$14&gt;=A93,A93+'POUR COMMENCER'!$H$29,"")</f>
        <v>#VALUE!</v>
      </c>
      <c r="B94" s="101">
        <f>'EDT-2niveaux'!B98</f>
        <v>0</v>
      </c>
      <c r="C94" s="14" t="str">
        <f>IF('EDT-2niveaux'!B98="O","FRANCAIS"&amp;CHAR(10)&amp;"Orthographe",IF('EDT-2niveaux'!B98="rec","RECREATION",IF('EDT-2niveaux'!B98="p","Pause méridienne",IF('EDT-2niveaux'!B98="G","FRANCAIS"&amp;CHAR(10)&amp;"Grammaire",IF('EDT-2niveaux'!B98="LC","FRANCAIS"&amp;CHAR(10)&amp;"Lect. et comp.de l'écrit",IF('EDT-2niveaux'!B98="M","MATHEMATIQUES",IF('EDT-2niveaux'!B98="CLA","FRANCAIS"&amp;CHAR(10)&amp;"Culture litt. et art.",IF('EDT-2niveaux'!B98="F","FRANCAIS",IF('EDT-2niveaux'!B98="E","FRANCAIS"&amp;CHAR(10)&amp;"Ecriture",IF('EDT-2niveaux'!B98="L","FRANCAIS"&amp;CHAR(10)&amp;"Lexique",IF('EDT-2niveaux'!B98="LO","FRANCAIS"&amp;CHAR(10)&amp;"Langage oral",IF('EDT-2niveaux'!B98="CM","MATHEMATIQUES"&amp;CHAR(10)&amp;"Calcul mental",IF('EDT-2niveaux'!B98="EG","MATHEMATIQUES"&amp;CHAR(10)&amp;"Espace et Géométrie",IF('EDT-2niveaux'!B98="NC","MATHEMATIQUES"&amp;CHAR(10)&amp;"Nombres et calculs",IF('EDT-2niveaux'!B98="GM","MATHEMATIQUES"&amp;CHAR(10)&amp;"Grand. et mes.",IF('EDT-2niveaux'!B98="S","Sciences et technologie",IF('EDT-2niveaux'!B98="H","Histoire",IF('EDT-2niveaux'!B98="Geo","Géographie",IF('EDT-2niveaux'!B98="EMC","Enseig. mor. et civ.",IF('EDT-2niveaux'!B98="EPS","Educ. phys. et sportive",IF('EDT-2niveaux'!B98="EM","Educ. musicale",IF('EDT-2niveaux'!B98="AP","Arts plastiques",IF('EDT-2niveaux'!B98="HDA","Hist. des arts",IF('EDT-2niveaux'!B98="QM","Questionner le monde",IF('EDT-2niveaux'!B98="LV","Langue vivante",IF('EDT-2niveaux'!B98="APC","APC",""))))))))))))))))))))))))))</f>
        <v/>
      </c>
      <c r="D94" s="14" t="str">
        <f t="shared" si="13"/>
        <v/>
      </c>
      <c r="E94" s="101">
        <f>'EDT-2niveaux'!C98</f>
        <v>0</v>
      </c>
      <c r="F94" s="14" t="str">
        <f>IF('EDT-2niveaux'!C98="O","FRANCAIS"&amp;CHAR(10)&amp;"Orthographe",IF('EDT-2niveaux'!C98="rec","RECREATION",IF('EDT-2niveaux'!C98="p","Pause méridienne",IF('EDT-2niveaux'!C98="G","FRANCAIS"&amp;CHAR(10)&amp;"Grammaire",IF('EDT-2niveaux'!C98="LC","FRANCAIS"&amp;CHAR(10)&amp;"Lect. et comp.de l'écrit",IF('EDT-2niveaux'!C98="M","MATHEMATIQUES",IF('EDT-2niveaux'!C98="CLA","FRANCAIS"&amp;CHAR(10)&amp;"Culture littéraire et artistiqueCulture litt. et art.",IF('EDT-2niveaux'!C98="F","FRANCAIS",IF('EDT-2niveaux'!C98="E","FRANCAIS"&amp;CHAR(10)&amp;"Ecriture",IF('EDT-2niveaux'!C98="L","FRANCAIS"&amp;CHAR(10)&amp;"Lexique",IF('EDT-2niveaux'!C98="LO","FRANCAIS"&amp;CHAR(10)&amp;"Langage oral",IF('EDT-2niveaux'!C98="CM","MATHEMATIQUES"&amp;CHAR(10)&amp;"Calcul mental",IF('EDT-2niveaux'!C98="EG","MATHEMATIQUES"&amp;CHAR(10)&amp;"Espace et Géométrie",IF('EDT-2niveaux'!C98="NC","MATHEMATIQUES"&amp;CHAR(10)&amp;"Nombres et calculs",IF('EDT-2niveaux'!C98="GM","MATHEMATIQUES"&amp;CHAR(10)&amp;"Grand. et mes.",IF('EDT-2niveaux'!C98="S","Sciences et technologie",IF('EDT-2niveaux'!C98="H","Histoire",IF('EDT-2niveaux'!C98="Geo","Géographie",IF('EDT-2niveaux'!C98="EMC","Enseig. mor. et civ.",IF('EDT-2niveaux'!C98="EPS","Educ. phys. et sportive",IF('EDT-2niveaux'!C98="EM","Educ. musicale",IF('EDT-2niveaux'!C98="AP","Arts plastiques",IF('EDT-2niveaux'!C98="HDA","Hist. des arts",IF('EDT-2niveaux'!C98="QM","Questionner le monde",IF('EDT-2niveaux'!C98="LV","Langue vivante",IF('EDT-2niveaux'!C98="APC","APC",""))))))))))))))))))))))))))</f>
        <v/>
      </c>
      <c r="G94" s="14" t="str">
        <f t="shared" si="14"/>
        <v/>
      </c>
      <c r="H94" s="101">
        <f>'EDT-2niveaux'!D98</f>
        <v>0</v>
      </c>
      <c r="I94" s="14" t="str">
        <f>IF('EDT-2niveaux'!D98="O","FRANCAIS"&amp;CHAR(10)&amp;"Orthographe",IF('EDT-2niveaux'!D98="rec","RECREATION",IF('EDT-2niveaux'!D98="p","Pause méridienne",IF('EDT-2niveaux'!D98="G","FRANCAIS"&amp;CHAR(10)&amp;"Grammaire",IF('EDT-2niveaux'!D98="LC","FRANCAIS"&amp;CHAR(10)&amp;"Lect. et comp.de l'écrit",IF('EDT-2niveaux'!D98="M","MATHEMATIQUES",IF('EDT-2niveaux'!D98="CLA","FRANCAIS"&amp;CHAR(10)&amp;"Culture litt. et art.",IF('EDT-2niveaux'!D98="F","FRANCAIS",IF('EDT-2niveaux'!D98="E","FRANCAIS"&amp;CHAR(10)&amp;"Ecriture",IF('EDT-2niveaux'!D98="L","FRANCAIS"&amp;CHAR(10)&amp;"Lexique",IF('EDT-2niveaux'!D98="LO","FRANCAIS"&amp;CHAR(10)&amp;"Langage oral",IF('EDT-2niveaux'!D98="CM","MATHEMATIQUES"&amp;CHAR(10)&amp;"Calcul mental",IF('EDT-2niveaux'!D98="EG","MATHEMATIQUES"&amp;CHAR(10)&amp;"Espace et Géométrie",IF('EDT-2niveaux'!D98="NC","MATHEMATIQUES"&amp;CHAR(10)&amp;"Nombres et calculs",IF('EDT-2niveaux'!D98="GM","MATHEMATIQUES"&amp;CHAR(10)&amp;"Grand. et mes.",IF('EDT-2niveaux'!D98="S","Sciences et technologie",IF('EDT-2niveaux'!D98="H","Histoire",IF('EDT-2niveaux'!D98="Geo","Géographie",IF('EDT-2niveaux'!D98="EMC","Enseig. mor. et civ.",IF('EDT-2niveaux'!D98="EPS","Educ. phys. et sportive",IF('EDT-2niveaux'!D98="EM","Educ. musicale",IF('EDT-2niveaux'!D98="AP","Arts plastiques",IF('EDT-2niveaux'!D98="HDA","Hist. des arts",IF('EDT-2niveaux'!D98="QM","Questionner le monde",IF('EDT-2niveaux'!D98="LV","Langue vivante",IF('EDT-2niveaux'!D98="APC","APC",""))))))))))))))))))))))))))</f>
        <v/>
      </c>
      <c r="J94" s="14" t="str">
        <f t="shared" si="15"/>
        <v/>
      </c>
      <c r="K94" s="101">
        <f>'EDT-2niveaux'!E98</f>
        <v>0</v>
      </c>
      <c r="L94" s="14" t="str">
        <f>IF('EDT-2niveaux'!E98="O","FRANCAIS"&amp;CHAR(10)&amp;"Orthographe",IF('EDT-2niveaux'!E98="rec","RECREATION",IF('EDT-2niveaux'!E98="p","Pause méridienne",IF('EDT-2niveaux'!E98="G","FRANCAIS"&amp;CHAR(10)&amp;"Grammaire",IF('EDT-2niveaux'!E98="LC","FRANCAIS"&amp;CHAR(10)&amp;"Lect. et comp.de l'écrit",IF('EDT-2niveaux'!E98="M","MATHEMATIQUES",IF('EDT-2niveaux'!E98="CLA","FRANCAIS"&amp;CHAR(10)&amp;"Culture litt. et art.",IF('EDT-2niveaux'!E98="F","FRANCAIS",IF('EDT-2niveaux'!E98="E","FRANCAIS"&amp;CHAR(10)&amp;"Ecriture",IF('EDT-2niveaux'!E98="L","FRANCAIS"&amp;CHAR(10)&amp;"Lexique",IF('EDT-2niveaux'!E98="LO","FRANCAIS"&amp;CHAR(10)&amp;"Langage oral",IF('EDT-2niveaux'!E98="CM","MATHEMATIQUES"&amp;CHAR(10)&amp;"Calcul mental",IF('EDT-2niveaux'!E98="EG","MATHEMATIQUES"&amp;CHAR(10)&amp;"Espace et Géométrie",IF('EDT-2niveaux'!E98="NC","MATHEMATIQUES"&amp;CHAR(10)&amp;"Nombres et calculs",IF('EDT-2niveaux'!E98="GM","MATHEMATIQUES"&amp;CHAR(10)&amp;"Grand. et mes.",IF('EDT-2niveaux'!E98="S","Sciences et technologie",IF('EDT-2niveaux'!E98="H","Histoire",IF('EDT-2niveaux'!E98="Geo","Géographie",IF('EDT-2niveaux'!E98="EMC","Enseig. mor. et civ.",IF('EDT-2niveaux'!E98="EPS","Educ. phys. et sportive",IF('EDT-2niveaux'!E98="EM","Educ. musicale",IF('EDT-2niveaux'!E98="AP","Arts plastiques",IF('EDT-2niveaux'!E98="HDA","Hist. des arts",IF('EDT-2niveaux'!E98="QM","Questionner le monde",IF('EDT-2niveaux'!E98="LV","Langue vivante",IF('EDT-2niveaux'!E98="APC","APC",""))))))))))))))))))))))))))</f>
        <v/>
      </c>
      <c r="M94" s="14" t="str">
        <f t="shared" si="16"/>
        <v/>
      </c>
      <c r="N94" s="101">
        <f>'EDT-2niveaux'!F98</f>
        <v>0</v>
      </c>
      <c r="O94" s="14" t="str">
        <f>IF('EDT-2niveaux'!F98="O","FRANCAIS"&amp;CHAR(10)&amp;"Orthographe",IF('EDT-2niveaux'!F98="rec","RECREATION",IF('EDT-2niveaux'!F98="p","Pause méridienne",IF('EDT-2niveaux'!F98="G","FRANCAIS"&amp;CHAR(10)&amp;"Grammaire",IF('EDT-2niveaux'!F98="LC","FRANCAIS"&amp;CHAR(10)&amp;"Lect. et comp.de l'écrit",IF('EDT-2niveaux'!F98="M","MATHEMATIQUES",IF('EDT-2niveaux'!F98="CLA","FRANCAIS"&amp;CHAR(10)&amp;"Culture litt. et art.",IF('EDT-2niveaux'!F98="F","FRANCAIS",IF('EDT-2niveaux'!F98="E","FRANCAIS"&amp;CHAR(10)&amp;"Ecriture",IF('EDT-2niveaux'!F98="L","FRANCAIS"&amp;CHAR(10)&amp;"Lexique",IF('EDT-2niveaux'!F98="LO","FRANCAIS"&amp;CHAR(10)&amp;"Langage oral",IF('EDT-2niveaux'!F98="CM","MATHEMATIQUES"&amp;CHAR(10)&amp;"Calcul mental",IF('EDT-2niveaux'!F98="EG","MATHEMATIQUES"&amp;CHAR(10)&amp;"Espace et Géométrie",IF('EDT-2niveaux'!F98="NC","MATHEMATIQUES"&amp;CHAR(10)&amp;"Nombres et calculs",IF('EDT-2niveaux'!F98="GM","MATHEMATIQUES"&amp;CHAR(10)&amp;"Grand. et mes.",IF('EDT-2niveaux'!F98="S","Sciences et technologie",IF('EDT-2niveaux'!F98="H","Histoire",IF('EDT-2niveaux'!F98="Geo","Géographie",IF('EDT-2niveaux'!F98="EMC","Enseig. mor. et civ.",IF('EDT-2niveaux'!F98="EPS","Educ. phys. et sportive",IF('EDT-2niveaux'!F98="EM","Educ. musicale",IF('EDT-2niveaux'!F98="AP","Arts plastiques",IF('EDT-2niveaux'!F98="HDA","Hist. des arts",IF('EDT-2niveaux'!F98="QM","Questionner le monde",IF('EDT-2niveaux'!F98="LV","Langue vivante",IF('EDT-2niveaux'!F98="APC","APC",""))))))))))))))))))))))))))</f>
        <v/>
      </c>
      <c r="P94" s="14" t="str">
        <f t="shared" si="17"/>
        <v/>
      </c>
      <c r="Q94" s="101">
        <f>'EDT-2niveaux'!G98</f>
        <v>0</v>
      </c>
      <c r="R94" s="14" t="str">
        <f>IF('EDT-2niveaux'!G98="O","FRANCAIS"&amp;CHAR(10)&amp;"Orthographe",IF('EDT-2niveaux'!G98="rec","RECREATION",IF('EDT-2niveaux'!G98="p","Pause méridienne",IF('EDT-2niveaux'!G98="G","FRANCAIS"&amp;CHAR(10)&amp;"Grammaire",IF('EDT-2niveaux'!G98="LC","FRANCAIS"&amp;CHAR(10)&amp;"Lect. et comp.de l'écrit",IF('EDT-2niveaux'!G98="M","MATHEMATIQUES",IF('EDT-2niveaux'!G98="CLA","FRANCAIS"&amp;CHAR(10)&amp;"Culture litt. et art.",IF('EDT-2niveaux'!G98="F","FRANCAIS",IF('EDT-2niveaux'!G98="E","FRANCAIS"&amp;CHAR(10)&amp;"Ecriture",IF('EDT-2niveaux'!G98="L","FRANCAIS"&amp;CHAR(10)&amp;"Lexique",IF('EDT-2niveaux'!G98="LO","FRANCAIS"&amp;CHAR(10)&amp;"Langage oral",IF('EDT-2niveaux'!G98="CM","MATHEMATIQUES"&amp;CHAR(10)&amp;"Calcul mental",IF('EDT-2niveaux'!G98="EG","MATHEMATIQUES"&amp;CHAR(10)&amp;"Espace et Géométrie",IF('EDT-2niveaux'!G98="NC","MATHEMATIQUES"&amp;CHAR(10)&amp;"Nombres et calculs",IF('EDT-2niveaux'!G98="GM","MATHEMATIQUES"&amp;CHAR(10)&amp;"Grand. et mes.",IF('EDT-2niveaux'!G98="S","Sciences et technologie",IF('EDT-2niveaux'!G98="H","Histoire",IF('EDT-2niveaux'!G98="Geo","Géographie",IF('EDT-2niveaux'!G98="EMC","Enseig. mor. et civ.",IF('EDT-2niveaux'!G98="EPS","Educ. phys. et sportive",IF('EDT-2niveaux'!G98="EM","Educ. musicale",IF('EDT-2niveaux'!G98="AP","Arts plastiques",IF('EDT-2niveaux'!G98="HDA","Hist. des arts",IF('EDT-2niveaux'!G98="QM","Questionner le monde",IF('EDT-2niveaux'!G98="LV","Langue vivante",IF('EDT-2niveaux'!G98="APC","APC",""))))))))))))))))))))))))))</f>
        <v/>
      </c>
      <c r="S94" s="148" t="str">
        <f t="shared" si="18"/>
        <v/>
      </c>
      <c r="T94" s="101">
        <f>'EDT-2niveaux'!H98</f>
        <v>0</v>
      </c>
      <c r="U94" s="14" t="str">
        <f>IF('EDT-2niveaux'!H98="O","FRANCAIS"&amp;CHAR(10)&amp;"Orthographe",IF('EDT-2niveaux'!H98="rec","RECREATION",IF('EDT-2niveaux'!H98="p","Pause méridienne",IF('EDT-2niveaux'!H98="G","FRANCAIS"&amp;CHAR(10)&amp;"Grammaire",IF('EDT-2niveaux'!H98="LC","FRANCAIS"&amp;CHAR(10)&amp;"Lect. et comp.de l'écrit",IF('EDT-2niveaux'!H98="M","MATHEMATIQUES",IF('EDT-2niveaux'!H98="CLA","FRANCAIS"&amp;CHAR(10)&amp;"Culture litt. et art.",IF('EDT-2niveaux'!H98="F","FRANCAIS",IF('EDT-2niveaux'!H98="E","FRANCAIS"&amp;CHAR(10)&amp;"Ecriture",IF('EDT-2niveaux'!H98="L","FRANCAIS"&amp;CHAR(10)&amp;"Lexique",IF('EDT-2niveaux'!H98="LO","FRANCAIS"&amp;CHAR(10)&amp;"Langage oral",IF('EDT-2niveaux'!H98="CM","MATHEMATIQUES"&amp;CHAR(10)&amp;"Calcul mental",IF('EDT-2niveaux'!H98="EG","MATHEMATIQUES"&amp;CHAR(10)&amp;"Espace et Géométrie",IF('EDT-2niveaux'!H98="NC","MATHEMATIQUES"&amp;CHAR(10)&amp;"Nombres et calculs",IF('EDT-2niveaux'!H98="GM","MATHEMATIQUES"&amp;CHAR(10)&amp;"Grand. et mes.",IF('EDT-2niveaux'!H98="S","Sciences et technologie",IF('EDT-2niveaux'!H98="H","Histoire",IF('EDT-2niveaux'!H98="Geo","Géographie",IF('EDT-2niveaux'!H98="EMC","Enseig. mor. et civ.",IF('EDT-2niveaux'!H98="EPS","Educ. phys. et sportive",IF('EDT-2niveaux'!H98="EM","Educ. musicale",IF('EDT-2niveaux'!H98="AP","Arts plastiques",IF('EDT-2niveaux'!H98="HDA","Hist. des arts",IF('EDT-2niveaux'!H98="QM","Questionner le monde",IF('EDT-2niveaux'!H98="LV","Langue vivante",IF('EDT-2niveaux'!H98="APC","APC",""))))))))))))))))))))))))))</f>
        <v/>
      </c>
      <c r="V94" s="14" t="str">
        <f t="shared" si="19"/>
        <v/>
      </c>
      <c r="W94" s="101">
        <f>'EDT-2niveaux'!I98</f>
        <v>0</v>
      </c>
      <c r="X94" s="14" t="str">
        <f>IF('EDT-2niveaux'!I98="O","FRANCAIS"&amp;CHAR(10)&amp;"Orthographe",IF('EDT-2niveaux'!I98="rec","RECREATION",IF('EDT-2niveaux'!I98="p","Pause méridienne",IF('EDT-2niveaux'!I98="G","FRANCAIS"&amp;CHAR(10)&amp;"Grammaire",IF('EDT-2niveaux'!I98="LC","FRANCAIS"&amp;CHAR(10)&amp;"Lect. et comp.de l'écrit",IF('EDT-2niveaux'!I98="M","MATHEMATIQUES",IF('EDT-2niveaux'!I98="CLA","FRANCAIS"&amp;CHAR(10)&amp;"Culture litt. et art.",IF('EDT-2niveaux'!I98="F","FRANCAIS",IF('EDT-2niveaux'!I98="E","FRANCAIS"&amp;CHAR(10)&amp;"Ecriture",IF('EDT-2niveaux'!I98="L","FRANCAIS"&amp;CHAR(10)&amp;"Lexique",IF('EDT-2niveaux'!I98="LO","FRANCAIS"&amp;CHAR(10)&amp;"Langage oral",IF('EDT-2niveaux'!I98="CM","MATHEMATIQUES"&amp;CHAR(10)&amp;"Calcul mental",IF('EDT-2niveaux'!I98="EG","MATHEMATIQUES"&amp;CHAR(10)&amp;"Espace et Géométrie",IF('EDT-2niveaux'!I98="NC","MATHEMATIQUES"&amp;CHAR(10)&amp;"Nombres et calculs",IF('EDT-2niveaux'!I98="GM","MATHEMATIQUES"&amp;CHAR(10)&amp;"Grand. et mes.",IF('EDT-2niveaux'!I98="S","Sciences et technologie",IF('EDT-2niveaux'!I98="H","Histoire",IF('EDT-2niveaux'!I98="Geo","Géographie",IF('EDT-2niveaux'!I98="EMC","Enseig. mor. et civ.",IF('EDT-2niveaux'!I98="EPS","Educ. phys. et sportive",IF('EDT-2niveaux'!I98="EM","Educ. musicale",IF('EDT-2niveaux'!I98="AP","Arts plastiques",IF('EDT-2niveaux'!I98="HDA","Hist. des arts",IF('EDT-2niveaux'!I98="QM","Questionner le monde",IF('EDT-2niveaux'!I98="LV","Langue vivante",IF('EDT-2niveaux'!I98="APC","APC",""))))))))))))))))))))))))))</f>
        <v/>
      </c>
      <c r="Y94" s="14" t="str">
        <f t="shared" si="20"/>
        <v/>
      </c>
      <c r="Z94" s="101">
        <f>'EDT-2niveaux'!J98</f>
        <v>0</v>
      </c>
      <c r="AA94" s="14" t="str">
        <f>IF('EDT-2niveaux'!J98="O","FRANCAIS"&amp;CHAR(10)&amp;"Orthographe",IF('EDT-2niveaux'!J98="rec","RECREATION",IF('EDT-2niveaux'!J98="p","Pause méridienne",IF('EDT-2niveaux'!J98="G","FRANCAIS"&amp;CHAR(10)&amp;"Grammaire",IF('EDT-2niveaux'!J98="LC","FRANCAIS"&amp;CHAR(10)&amp;"Lect. et comp.de l'écrit",IF('EDT-2niveaux'!J98="M","MATHEMATIQUES",IF('EDT-2niveaux'!J98="CLA","FRANCAIS"&amp;CHAR(10)&amp;"Culture littéraire et artistiqueCulture litt. et art.",IF('EDT-2niveaux'!J98="F","FRANCAIS",IF('EDT-2niveaux'!J98="E","FRANCAIS"&amp;CHAR(10)&amp;"Ecriture",IF('EDT-2niveaux'!J98="L","FRANCAIS"&amp;CHAR(10)&amp;"Lexique",IF('EDT-2niveaux'!J98="LO","FRANCAIS"&amp;CHAR(10)&amp;"Langage oral",IF('EDT-2niveaux'!J98="CM","MATHEMATIQUES"&amp;CHAR(10)&amp;"Calcul mental",IF('EDT-2niveaux'!J98="EG","MATHEMATIQUES"&amp;CHAR(10)&amp;"Espace et Géométrie",IF('EDT-2niveaux'!J98="NC","MATHEMATIQUES"&amp;CHAR(10)&amp;"Nombres et calculs",IF('EDT-2niveaux'!J98="GM","MATHEMATIQUES"&amp;CHAR(10)&amp;"Grand. et mes.",IF('EDT-2niveaux'!J98="S","Sciences et technologie",IF('EDT-2niveaux'!J98="H","Histoire",IF('EDT-2niveaux'!J98="Geo","Géographie",IF('EDT-2niveaux'!J98="EMC","Enseig. mor. et civ.",IF('EDT-2niveaux'!J98="EPS","Educ. phys. et sportive",IF('EDT-2niveaux'!J98="EM","Educ. musicale",IF('EDT-2niveaux'!J98="AP","Arts plastiques",IF('EDT-2niveaux'!J98="HDA","Hist. des arts",IF('EDT-2niveaux'!J98="QM","Questionner le monde",IF('EDT-2niveaux'!J98="LV","Langue vivante",IF('EDT-2niveaux'!J98="APC","APC",""))))))))))))))))))))))))))</f>
        <v/>
      </c>
      <c r="AB94" s="49" t="str">
        <f t="shared" si="21"/>
        <v/>
      </c>
      <c r="AC94" s="101">
        <f>'EDT-2niveaux'!K98</f>
        <v>0</v>
      </c>
      <c r="AD94" s="14" t="str">
        <f>IF('EDT-2niveaux'!K98="O","FRANCAIS"&amp;CHAR(10)&amp;"Orthographe",IF('EDT-2niveaux'!K98="rec","RECREATION",IF('EDT-2niveaux'!K98="p","Pause méridienne",IF('EDT-2niveaux'!K98="G","FRANCAIS"&amp;CHAR(10)&amp;"Grammaire",IF('EDT-2niveaux'!K98="LC","FRANCAIS"&amp;CHAR(10)&amp;"Lect. et comp.de l'écrit",IF('EDT-2niveaux'!K98="M","MATHEMATIQUES",IF('EDT-2niveaux'!K98="CLA","FRANCAIS"&amp;CHAR(10)&amp;"Culture litt. et art.",IF('EDT-2niveaux'!K98="F","FRANCAIS",IF('EDT-2niveaux'!K98="E","FRANCAIS"&amp;CHAR(10)&amp;"Ecriture",IF('EDT-2niveaux'!K98="L","FRANCAIS"&amp;CHAR(10)&amp;"Lexique",IF('EDT-2niveaux'!K98="LO","FRANCAIS"&amp;CHAR(10)&amp;"Langage oral",IF('EDT-2niveaux'!K98="CM","MATHEMATIQUES"&amp;CHAR(10)&amp;"Calcul mental",IF('EDT-2niveaux'!K98="EG","MATHEMATIQUES"&amp;CHAR(10)&amp;"Espace et Géométrie",IF('EDT-2niveaux'!K98="NC","MATHEMATIQUES"&amp;CHAR(10)&amp;"Nombres et calculs",IF('EDT-2niveaux'!K98="GM","MATHEMATIQUES"&amp;CHAR(10)&amp;"Grand. et mes.",IF('EDT-2niveaux'!K98="S","Sciences et technologie",IF('EDT-2niveaux'!K98="H","Histoire",IF('EDT-2niveaux'!K98="Geo","Géographie",IF('EDT-2niveaux'!K98="EMC","Enseig. mor. et civ.",IF('EDT-2niveaux'!K98="EPS","Educ. phys. et sportive",IF('EDT-2niveaux'!K98="EM","Educ. musicale",IF('EDT-2niveaux'!K98="AP","Arts plastiques",IF('EDT-2niveaux'!K98="HDA","Hist. des arts",IF('EDT-2niveaux'!K98="QM","Questionner le monde",IF('EDT-2niveaux'!K98="LV","Langue vivante",IF('EDT-2niveaux'!K98="APC","APC",""))))))))))))))))))))))))))</f>
        <v/>
      </c>
      <c r="AE94" s="49" t="str">
        <f t="shared" si="22"/>
        <v/>
      </c>
    </row>
    <row r="95" spans="1:31" x14ac:dyDescent="0.3">
      <c r="A95" s="4" t="e">
        <f>IF('POUR COMMENCER'!$E$14&gt;=A94,A94+'POUR COMMENCER'!$H$29,"")</f>
        <v>#VALUE!</v>
      </c>
      <c r="B95" s="101">
        <f>'EDT-2niveaux'!B99</f>
        <v>0</v>
      </c>
      <c r="C95" s="14" t="str">
        <f>IF('EDT-2niveaux'!B99="O","FRANCAIS"&amp;CHAR(10)&amp;"Orthographe",IF('EDT-2niveaux'!B99="rec","RECREATION",IF('EDT-2niveaux'!B99="p","Pause méridienne",IF('EDT-2niveaux'!B99="G","FRANCAIS"&amp;CHAR(10)&amp;"Grammaire",IF('EDT-2niveaux'!B99="LC","FRANCAIS"&amp;CHAR(10)&amp;"Lect. et comp.de l'écrit",IF('EDT-2niveaux'!B99="M","MATHEMATIQUES",IF('EDT-2niveaux'!B99="CLA","FRANCAIS"&amp;CHAR(10)&amp;"Culture litt. et art.",IF('EDT-2niveaux'!B99="F","FRANCAIS",IF('EDT-2niveaux'!B99="E","FRANCAIS"&amp;CHAR(10)&amp;"Ecriture",IF('EDT-2niveaux'!B99="L","FRANCAIS"&amp;CHAR(10)&amp;"Lexique",IF('EDT-2niveaux'!B99="LO","FRANCAIS"&amp;CHAR(10)&amp;"Langage oral",IF('EDT-2niveaux'!B99="CM","MATHEMATIQUES"&amp;CHAR(10)&amp;"Calcul mental",IF('EDT-2niveaux'!B99="EG","MATHEMATIQUES"&amp;CHAR(10)&amp;"Espace et Géométrie",IF('EDT-2niveaux'!B99="NC","MATHEMATIQUES"&amp;CHAR(10)&amp;"Nombres et calculs",IF('EDT-2niveaux'!B99="GM","MATHEMATIQUES"&amp;CHAR(10)&amp;"Grand. et mes.",IF('EDT-2niveaux'!B99="S","Sciences et technologie",IF('EDT-2niveaux'!B99="H","Histoire",IF('EDT-2niveaux'!B99="Geo","Géographie",IF('EDT-2niveaux'!B99="EMC","Enseig. mor. et civ.",IF('EDT-2niveaux'!B99="EPS","Educ. phys. et sportive",IF('EDT-2niveaux'!B99="EM","Educ. musicale",IF('EDT-2niveaux'!B99="AP","Arts plastiques",IF('EDT-2niveaux'!B99="HDA","Hist. des arts",IF('EDT-2niveaux'!B99="QM","Questionner le monde",IF('EDT-2niveaux'!B99="LV","Langue vivante",IF('EDT-2niveaux'!B99="APC","APC",""))))))))))))))))))))))))))</f>
        <v/>
      </c>
      <c r="D95" s="14" t="str">
        <f t="shared" si="13"/>
        <v/>
      </c>
      <c r="E95" s="101">
        <f>'EDT-2niveaux'!C99</f>
        <v>0</v>
      </c>
      <c r="F95" s="14" t="str">
        <f>IF('EDT-2niveaux'!C99="O","FRANCAIS"&amp;CHAR(10)&amp;"Orthographe",IF('EDT-2niveaux'!C99="rec","RECREATION",IF('EDT-2niveaux'!C99="p","Pause méridienne",IF('EDT-2niveaux'!C99="G","FRANCAIS"&amp;CHAR(10)&amp;"Grammaire",IF('EDT-2niveaux'!C99="LC","FRANCAIS"&amp;CHAR(10)&amp;"Lect. et comp.de l'écrit",IF('EDT-2niveaux'!C99="M","MATHEMATIQUES",IF('EDT-2niveaux'!C99="CLA","FRANCAIS"&amp;CHAR(10)&amp;"Culture littéraire et artistiqueCulture litt. et art.",IF('EDT-2niveaux'!C99="F","FRANCAIS",IF('EDT-2niveaux'!C99="E","FRANCAIS"&amp;CHAR(10)&amp;"Ecriture",IF('EDT-2niveaux'!C99="L","FRANCAIS"&amp;CHAR(10)&amp;"Lexique",IF('EDT-2niveaux'!C99="LO","FRANCAIS"&amp;CHAR(10)&amp;"Langage oral",IF('EDT-2niveaux'!C99="CM","MATHEMATIQUES"&amp;CHAR(10)&amp;"Calcul mental",IF('EDT-2niveaux'!C99="EG","MATHEMATIQUES"&amp;CHAR(10)&amp;"Espace et Géométrie",IF('EDT-2niveaux'!C99="NC","MATHEMATIQUES"&amp;CHAR(10)&amp;"Nombres et calculs",IF('EDT-2niveaux'!C99="GM","MATHEMATIQUES"&amp;CHAR(10)&amp;"Grand. et mes.",IF('EDT-2niveaux'!C99="S","Sciences et technologie",IF('EDT-2niveaux'!C99="H","Histoire",IF('EDT-2niveaux'!C99="Geo","Géographie",IF('EDT-2niveaux'!C99="EMC","Enseig. mor. et civ.",IF('EDT-2niveaux'!C99="EPS","Educ. phys. et sportive",IF('EDT-2niveaux'!C99="EM","Educ. musicale",IF('EDT-2niveaux'!C99="AP","Arts plastiques",IF('EDT-2niveaux'!C99="HDA","Hist. des arts",IF('EDT-2niveaux'!C99="QM","Questionner le monde",IF('EDT-2niveaux'!C99="LV","Langue vivante",IF('EDT-2niveaux'!C99="APC","APC",""))))))))))))))))))))))))))</f>
        <v/>
      </c>
      <c r="G95" s="14" t="str">
        <f t="shared" si="14"/>
        <v/>
      </c>
      <c r="H95" s="101">
        <f>'EDT-2niveaux'!D99</f>
        <v>0</v>
      </c>
      <c r="I95" s="14" t="str">
        <f>IF('EDT-2niveaux'!D99="O","FRANCAIS"&amp;CHAR(10)&amp;"Orthographe",IF('EDT-2niveaux'!D99="rec","RECREATION",IF('EDT-2niveaux'!D99="p","Pause méridienne",IF('EDT-2niveaux'!D99="G","FRANCAIS"&amp;CHAR(10)&amp;"Grammaire",IF('EDT-2niveaux'!D99="LC","FRANCAIS"&amp;CHAR(10)&amp;"Lect. et comp.de l'écrit",IF('EDT-2niveaux'!D99="M","MATHEMATIQUES",IF('EDT-2niveaux'!D99="CLA","FRANCAIS"&amp;CHAR(10)&amp;"Culture litt. et art.",IF('EDT-2niveaux'!D99="F","FRANCAIS",IF('EDT-2niveaux'!D99="E","FRANCAIS"&amp;CHAR(10)&amp;"Ecriture",IF('EDT-2niveaux'!D99="L","FRANCAIS"&amp;CHAR(10)&amp;"Lexique",IF('EDT-2niveaux'!D99="LO","FRANCAIS"&amp;CHAR(10)&amp;"Langage oral",IF('EDT-2niveaux'!D99="CM","MATHEMATIQUES"&amp;CHAR(10)&amp;"Calcul mental",IF('EDT-2niveaux'!D99="EG","MATHEMATIQUES"&amp;CHAR(10)&amp;"Espace et Géométrie",IF('EDT-2niveaux'!D99="NC","MATHEMATIQUES"&amp;CHAR(10)&amp;"Nombres et calculs",IF('EDT-2niveaux'!D99="GM","MATHEMATIQUES"&amp;CHAR(10)&amp;"Grand. et mes.",IF('EDT-2niveaux'!D99="S","Sciences et technologie",IF('EDT-2niveaux'!D99="H","Histoire",IF('EDT-2niveaux'!D99="Geo","Géographie",IF('EDT-2niveaux'!D99="EMC","Enseig. mor. et civ.",IF('EDT-2niveaux'!D99="EPS","Educ. phys. et sportive",IF('EDT-2niveaux'!D99="EM","Educ. musicale",IF('EDT-2niveaux'!D99="AP","Arts plastiques",IF('EDT-2niveaux'!D99="HDA","Hist. des arts",IF('EDT-2niveaux'!D99="QM","Questionner le monde",IF('EDT-2niveaux'!D99="LV","Langue vivante",IF('EDT-2niveaux'!D99="APC","APC",""))))))))))))))))))))))))))</f>
        <v/>
      </c>
      <c r="J95" s="14" t="str">
        <f t="shared" si="15"/>
        <v/>
      </c>
      <c r="K95" s="101">
        <f>'EDT-2niveaux'!E99</f>
        <v>0</v>
      </c>
      <c r="L95" s="14" t="str">
        <f>IF('EDT-2niveaux'!E99="O","FRANCAIS"&amp;CHAR(10)&amp;"Orthographe",IF('EDT-2niveaux'!E99="rec","RECREATION",IF('EDT-2niveaux'!E99="p","Pause méridienne",IF('EDT-2niveaux'!E99="G","FRANCAIS"&amp;CHAR(10)&amp;"Grammaire",IF('EDT-2niveaux'!E99="LC","FRANCAIS"&amp;CHAR(10)&amp;"Lect. et comp.de l'écrit",IF('EDT-2niveaux'!E99="M","MATHEMATIQUES",IF('EDT-2niveaux'!E99="CLA","FRANCAIS"&amp;CHAR(10)&amp;"Culture litt. et art.",IF('EDT-2niveaux'!E99="F","FRANCAIS",IF('EDT-2niveaux'!E99="E","FRANCAIS"&amp;CHAR(10)&amp;"Ecriture",IF('EDT-2niveaux'!E99="L","FRANCAIS"&amp;CHAR(10)&amp;"Lexique",IF('EDT-2niveaux'!E99="LO","FRANCAIS"&amp;CHAR(10)&amp;"Langage oral",IF('EDT-2niveaux'!E99="CM","MATHEMATIQUES"&amp;CHAR(10)&amp;"Calcul mental",IF('EDT-2niveaux'!E99="EG","MATHEMATIQUES"&amp;CHAR(10)&amp;"Espace et Géométrie",IF('EDT-2niveaux'!E99="NC","MATHEMATIQUES"&amp;CHAR(10)&amp;"Nombres et calculs",IF('EDT-2niveaux'!E99="GM","MATHEMATIQUES"&amp;CHAR(10)&amp;"Grand. et mes.",IF('EDT-2niveaux'!E99="S","Sciences et technologie",IF('EDT-2niveaux'!E99="H","Histoire",IF('EDT-2niveaux'!E99="Geo","Géographie",IF('EDT-2niveaux'!E99="EMC","Enseig. mor. et civ.",IF('EDT-2niveaux'!E99="EPS","Educ. phys. et sportive",IF('EDT-2niveaux'!E99="EM","Educ. musicale",IF('EDT-2niveaux'!E99="AP","Arts plastiques",IF('EDT-2niveaux'!E99="HDA","Hist. des arts",IF('EDT-2niveaux'!E99="QM","Questionner le monde",IF('EDT-2niveaux'!E99="LV","Langue vivante",IF('EDT-2niveaux'!E99="APC","APC",""))))))))))))))))))))))))))</f>
        <v/>
      </c>
      <c r="M95" s="14" t="str">
        <f t="shared" si="16"/>
        <v/>
      </c>
      <c r="N95" s="101">
        <f>'EDT-2niveaux'!F99</f>
        <v>0</v>
      </c>
      <c r="O95" s="14" t="str">
        <f>IF('EDT-2niveaux'!F99="O","FRANCAIS"&amp;CHAR(10)&amp;"Orthographe",IF('EDT-2niveaux'!F99="rec","RECREATION",IF('EDT-2niveaux'!F99="p","Pause méridienne",IF('EDT-2niveaux'!F99="G","FRANCAIS"&amp;CHAR(10)&amp;"Grammaire",IF('EDT-2niveaux'!F99="LC","FRANCAIS"&amp;CHAR(10)&amp;"Lect. et comp.de l'écrit",IF('EDT-2niveaux'!F99="M","MATHEMATIQUES",IF('EDT-2niveaux'!F99="CLA","FRANCAIS"&amp;CHAR(10)&amp;"Culture litt. et art.",IF('EDT-2niveaux'!F99="F","FRANCAIS",IF('EDT-2niveaux'!F99="E","FRANCAIS"&amp;CHAR(10)&amp;"Ecriture",IF('EDT-2niveaux'!F99="L","FRANCAIS"&amp;CHAR(10)&amp;"Lexique",IF('EDT-2niveaux'!F99="LO","FRANCAIS"&amp;CHAR(10)&amp;"Langage oral",IF('EDT-2niveaux'!F99="CM","MATHEMATIQUES"&amp;CHAR(10)&amp;"Calcul mental",IF('EDT-2niveaux'!F99="EG","MATHEMATIQUES"&amp;CHAR(10)&amp;"Espace et Géométrie",IF('EDT-2niveaux'!F99="NC","MATHEMATIQUES"&amp;CHAR(10)&amp;"Nombres et calculs",IF('EDT-2niveaux'!F99="GM","MATHEMATIQUES"&amp;CHAR(10)&amp;"Grand. et mes.",IF('EDT-2niveaux'!F99="S","Sciences et technologie",IF('EDT-2niveaux'!F99="H","Histoire",IF('EDT-2niveaux'!F99="Geo","Géographie",IF('EDT-2niveaux'!F99="EMC","Enseig. mor. et civ.",IF('EDT-2niveaux'!F99="EPS","Educ. phys. et sportive",IF('EDT-2niveaux'!F99="EM","Educ. musicale",IF('EDT-2niveaux'!F99="AP","Arts plastiques",IF('EDT-2niveaux'!F99="HDA","Hist. des arts",IF('EDT-2niveaux'!F99="QM","Questionner le monde",IF('EDT-2niveaux'!F99="LV","Langue vivante",IF('EDT-2niveaux'!F99="APC","APC",""))))))))))))))))))))))))))</f>
        <v/>
      </c>
      <c r="P95" s="14" t="str">
        <f t="shared" si="17"/>
        <v/>
      </c>
      <c r="Q95" s="101">
        <f>'EDT-2niveaux'!G99</f>
        <v>0</v>
      </c>
      <c r="R95" s="14" t="str">
        <f>IF('EDT-2niveaux'!G99="O","FRANCAIS"&amp;CHAR(10)&amp;"Orthographe",IF('EDT-2niveaux'!G99="rec","RECREATION",IF('EDT-2niveaux'!G99="p","Pause méridienne",IF('EDT-2niveaux'!G99="G","FRANCAIS"&amp;CHAR(10)&amp;"Grammaire",IF('EDT-2niveaux'!G99="LC","FRANCAIS"&amp;CHAR(10)&amp;"Lect. et comp.de l'écrit",IF('EDT-2niveaux'!G99="M","MATHEMATIQUES",IF('EDT-2niveaux'!G99="CLA","FRANCAIS"&amp;CHAR(10)&amp;"Culture litt. et art.",IF('EDT-2niveaux'!G99="F","FRANCAIS",IF('EDT-2niveaux'!G99="E","FRANCAIS"&amp;CHAR(10)&amp;"Ecriture",IF('EDT-2niveaux'!G99="L","FRANCAIS"&amp;CHAR(10)&amp;"Lexique",IF('EDT-2niveaux'!G99="LO","FRANCAIS"&amp;CHAR(10)&amp;"Langage oral",IF('EDT-2niveaux'!G99="CM","MATHEMATIQUES"&amp;CHAR(10)&amp;"Calcul mental",IF('EDT-2niveaux'!G99="EG","MATHEMATIQUES"&amp;CHAR(10)&amp;"Espace et Géométrie",IF('EDT-2niveaux'!G99="NC","MATHEMATIQUES"&amp;CHAR(10)&amp;"Nombres et calculs",IF('EDT-2niveaux'!G99="GM","MATHEMATIQUES"&amp;CHAR(10)&amp;"Grand. et mes.",IF('EDT-2niveaux'!G99="S","Sciences et technologie",IF('EDT-2niveaux'!G99="H","Histoire",IF('EDT-2niveaux'!G99="Geo","Géographie",IF('EDT-2niveaux'!G99="EMC","Enseig. mor. et civ.",IF('EDT-2niveaux'!G99="EPS","Educ. phys. et sportive",IF('EDT-2niveaux'!G99="EM","Educ. musicale",IF('EDT-2niveaux'!G99="AP","Arts plastiques",IF('EDT-2niveaux'!G99="HDA","Hist. des arts",IF('EDT-2niveaux'!G99="QM","Questionner le monde",IF('EDT-2niveaux'!G99="LV","Langue vivante",IF('EDT-2niveaux'!G99="APC","APC",""))))))))))))))))))))))))))</f>
        <v/>
      </c>
      <c r="S95" s="148" t="str">
        <f t="shared" si="18"/>
        <v/>
      </c>
      <c r="T95" s="101">
        <f>'EDT-2niveaux'!H99</f>
        <v>0</v>
      </c>
      <c r="U95" s="14" t="str">
        <f>IF('EDT-2niveaux'!H99="O","FRANCAIS"&amp;CHAR(10)&amp;"Orthographe",IF('EDT-2niveaux'!H99="rec","RECREATION",IF('EDT-2niveaux'!H99="p","Pause méridienne",IF('EDT-2niveaux'!H99="G","FRANCAIS"&amp;CHAR(10)&amp;"Grammaire",IF('EDT-2niveaux'!H99="LC","FRANCAIS"&amp;CHAR(10)&amp;"Lect. et comp.de l'écrit",IF('EDT-2niveaux'!H99="M","MATHEMATIQUES",IF('EDT-2niveaux'!H99="CLA","FRANCAIS"&amp;CHAR(10)&amp;"Culture litt. et art.",IF('EDT-2niveaux'!H99="F","FRANCAIS",IF('EDT-2niveaux'!H99="E","FRANCAIS"&amp;CHAR(10)&amp;"Ecriture",IF('EDT-2niveaux'!H99="L","FRANCAIS"&amp;CHAR(10)&amp;"Lexique",IF('EDT-2niveaux'!H99="LO","FRANCAIS"&amp;CHAR(10)&amp;"Langage oral",IF('EDT-2niveaux'!H99="CM","MATHEMATIQUES"&amp;CHAR(10)&amp;"Calcul mental",IF('EDT-2niveaux'!H99="EG","MATHEMATIQUES"&amp;CHAR(10)&amp;"Espace et Géométrie",IF('EDT-2niveaux'!H99="NC","MATHEMATIQUES"&amp;CHAR(10)&amp;"Nombres et calculs",IF('EDT-2niveaux'!H99="GM","MATHEMATIQUES"&amp;CHAR(10)&amp;"Grand. et mes.",IF('EDT-2niveaux'!H99="S","Sciences et technologie",IF('EDT-2niveaux'!H99="H","Histoire",IF('EDT-2niveaux'!H99="Geo","Géographie",IF('EDT-2niveaux'!H99="EMC","Enseig. mor. et civ.",IF('EDT-2niveaux'!H99="EPS","Educ. phys. et sportive",IF('EDT-2niveaux'!H99="EM","Educ. musicale",IF('EDT-2niveaux'!H99="AP","Arts plastiques",IF('EDT-2niveaux'!H99="HDA","Hist. des arts",IF('EDT-2niveaux'!H99="QM","Questionner le monde",IF('EDT-2niveaux'!H99="LV","Langue vivante",IF('EDT-2niveaux'!H99="APC","APC",""))))))))))))))))))))))))))</f>
        <v/>
      </c>
      <c r="V95" s="14" t="str">
        <f t="shared" si="19"/>
        <v/>
      </c>
      <c r="W95" s="101">
        <f>'EDT-2niveaux'!I99</f>
        <v>0</v>
      </c>
      <c r="X95" s="14" t="str">
        <f>IF('EDT-2niveaux'!I99="O","FRANCAIS"&amp;CHAR(10)&amp;"Orthographe",IF('EDT-2niveaux'!I99="rec","RECREATION",IF('EDT-2niveaux'!I99="p","Pause méridienne",IF('EDT-2niveaux'!I99="G","FRANCAIS"&amp;CHAR(10)&amp;"Grammaire",IF('EDT-2niveaux'!I99="LC","FRANCAIS"&amp;CHAR(10)&amp;"Lect. et comp.de l'écrit",IF('EDT-2niveaux'!I99="M","MATHEMATIQUES",IF('EDT-2niveaux'!I99="CLA","FRANCAIS"&amp;CHAR(10)&amp;"Culture litt. et art.",IF('EDT-2niveaux'!I99="F","FRANCAIS",IF('EDT-2niveaux'!I99="E","FRANCAIS"&amp;CHAR(10)&amp;"Ecriture",IF('EDT-2niveaux'!I99="L","FRANCAIS"&amp;CHAR(10)&amp;"Lexique",IF('EDT-2niveaux'!I99="LO","FRANCAIS"&amp;CHAR(10)&amp;"Langage oral",IF('EDT-2niveaux'!I99="CM","MATHEMATIQUES"&amp;CHAR(10)&amp;"Calcul mental",IF('EDT-2niveaux'!I99="EG","MATHEMATIQUES"&amp;CHAR(10)&amp;"Espace et Géométrie",IF('EDT-2niveaux'!I99="NC","MATHEMATIQUES"&amp;CHAR(10)&amp;"Nombres et calculs",IF('EDT-2niveaux'!I99="GM","MATHEMATIQUES"&amp;CHAR(10)&amp;"Grand. et mes.",IF('EDT-2niveaux'!I99="S","Sciences et technologie",IF('EDT-2niveaux'!I99="H","Histoire",IF('EDT-2niveaux'!I99="Geo","Géographie",IF('EDT-2niveaux'!I99="EMC","Enseig. mor. et civ.",IF('EDT-2niveaux'!I99="EPS","Educ. phys. et sportive",IF('EDT-2niveaux'!I99="EM","Educ. musicale",IF('EDT-2niveaux'!I99="AP","Arts plastiques",IF('EDT-2niveaux'!I99="HDA","Hist. des arts",IF('EDT-2niveaux'!I99="QM","Questionner le monde",IF('EDT-2niveaux'!I99="LV","Langue vivante",IF('EDT-2niveaux'!I99="APC","APC",""))))))))))))))))))))))))))</f>
        <v/>
      </c>
      <c r="Y95" s="14" t="str">
        <f t="shared" si="20"/>
        <v/>
      </c>
      <c r="Z95" s="101">
        <f>'EDT-2niveaux'!J99</f>
        <v>0</v>
      </c>
      <c r="AA95" s="14" t="str">
        <f>IF('EDT-2niveaux'!J99="O","FRANCAIS"&amp;CHAR(10)&amp;"Orthographe",IF('EDT-2niveaux'!J99="rec","RECREATION",IF('EDT-2niveaux'!J99="p","Pause méridienne",IF('EDT-2niveaux'!J99="G","FRANCAIS"&amp;CHAR(10)&amp;"Grammaire",IF('EDT-2niveaux'!J99="LC","FRANCAIS"&amp;CHAR(10)&amp;"Lect. et comp.de l'écrit",IF('EDT-2niveaux'!J99="M","MATHEMATIQUES",IF('EDT-2niveaux'!J99="CLA","FRANCAIS"&amp;CHAR(10)&amp;"Culture littéraire et artistiqueCulture litt. et art.",IF('EDT-2niveaux'!J99="F","FRANCAIS",IF('EDT-2niveaux'!J99="E","FRANCAIS"&amp;CHAR(10)&amp;"Ecriture",IF('EDT-2niveaux'!J99="L","FRANCAIS"&amp;CHAR(10)&amp;"Lexique",IF('EDT-2niveaux'!J99="LO","FRANCAIS"&amp;CHAR(10)&amp;"Langage oral",IF('EDT-2niveaux'!J99="CM","MATHEMATIQUES"&amp;CHAR(10)&amp;"Calcul mental",IF('EDT-2niveaux'!J99="EG","MATHEMATIQUES"&amp;CHAR(10)&amp;"Espace et Géométrie",IF('EDT-2niveaux'!J99="NC","MATHEMATIQUES"&amp;CHAR(10)&amp;"Nombres et calculs",IF('EDT-2niveaux'!J99="GM","MATHEMATIQUES"&amp;CHAR(10)&amp;"Grand. et mes.",IF('EDT-2niveaux'!J99="S","Sciences et technologie",IF('EDT-2niveaux'!J99="H","Histoire",IF('EDT-2niveaux'!J99="Geo","Géographie",IF('EDT-2niveaux'!J99="EMC","Enseig. mor. et civ.",IF('EDT-2niveaux'!J99="EPS","Educ. phys. et sportive",IF('EDT-2niveaux'!J99="EM","Educ. musicale",IF('EDT-2niveaux'!J99="AP","Arts plastiques",IF('EDT-2niveaux'!J99="HDA","Hist. des arts",IF('EDT-2niveaux'!J99="QM","Questionner le monde",IF('EDT-2niveaux'!J99="LV","Langue vivante",IF('EDT-2niveaux'!J99="APC","APC",""))))))))))))))))))))))))))</f>
        <v/>
      </c>
      <c r="AB95" s="49" t="str">
        <f t="shared" si="21"/>
        <v/>
      </c>
      <c r="AC95" s="101">
        <f>'EDT-2niveaux'!K99</f>
        <v>0</v>
      </c>
      <c r="AD95" s="14" t="str">
        <f>IF('EDT-2niveaux'!K99="O","FRANCAIS"&amp;CHAR(10)&amp;"Orthographe",IF('EDT-2niveaux'!K99="rec","RECREATION",IF('EDT-2niveaux'!K99="p","Pause méridienne",IF('EDT-2niveaux'!K99="G","FRANCAIS"&amp;CHAR(10)&amp;"Grammaire",IF('EDT-2niveaux'!K99="LC","FRANCAIS"&amp;CHAR(10)&amp;"Lect. et comp.de l'écrit",IF('EDT-2niveaux'!K99="M","MATHEMATIQUES",IF('EDT-2niveaux'!K99="CLA","FRANCAIS"&amp;CHAR(10)&amp;"Culture litt. et art.",IF('EDT-2niveaux'!K99="F","FRANCAIS",IF('EDT-2niveaux'!K99="E","FRANCAIS"&amp;CHAR(10)&amp;"Ecriture",IF('EDT-2niveaux'!K99="L","FRANCAIS"&amp;CHAR(10)&amp;"Lexique",IF('EDT-2niveaux'!K99="LO","FRANCAIS"&amp;CHAR(10)&amp;"Langage oral",IF('EDT-2niveaux'!K99="CM","MATHEMATIQUES"&amp;CHAR(10)&amp;"Calcul mental",IF('EDT-2niveaux'!K99="EG","MATHEMATIQUES"&amp;CHAR(10)&amp;"Espace et Géométrie",IF('EDT-2niveaux'!K99="NC","MATHEMATIQUES"&amp;CHAR(10)&amp;"Nombres et calculs",IF('EDT-2niveaux'!K99="GM","MATHEMATIQUES"&amp;CHAR(10)&amp;"Grand. et mes.",IF('EDT-2niveaux'!K99="S","Sciences et technologie",IF('EDT-2niveaux'!K99="H","Histoire",IF('EDT-2niveaux'!K99="Geo","Géographie",IF('EDT-2niveaux'!K99="EMC","Enseig. mor. et civ.",IF('EDT-2niveaux'!K99="EPS","Educ. phys. et sportive",IF('EDT-2niveaux'!K99="EM","Educ. musicale",IF('EDT-2niveaux'!K99="AP","Arts plastiques",IF('EDT-2niveaux'!K99="HDA","Hist. des arts",IF('EDT-2niveaux'!K99="QM","Questionner le monde",IF('EDT-2niveaux'!K99="LV","Langue vivante",IF('EDT-2niveaux'!K99="APC","APC",""))))))))))))))))))))))))))</f>
        <v/>
      </c>
      <c r="AE95" s="49" t="str">
        <f t="shared" si="22"/>
        <v/>
      </c>
    </row>
    <row r="96" spans="1:31" x14ac:dyDescent="0.3">
      <c r="A96" s="4" t="e">
        <f>IF('POUR COMMENCER'!$E$14&gt;=A95,A95+'POUR COMMENCER'!$H$29,"")</f>
        <v>#VALUE!</v>
      </c>
      <c r="B96" s="101">
        <f>'EDT-2niveaux'!B100</f>
        <v>0</v>
      </c>
      <c r="C96" s="14" t="str">
        <f>IF('EDT-2niveaux'!B100="O","FRANCAIS"&amp;CHAR(10)&amp;"Orthographe",IF('EDT-2niveaux'!B100="rec","RECREATION",IF('EDT-2niveaux'!B100="p","Pause méridienne",IF('EDT-2niveaux'!B100="G","FRANCAIS"&amp;CHAR(10)&amp;"Grammaire",IF('EDT-2niveaux'!B100="LC","FRANCAIS"&amp;CHAR(10)&amp;"Lect. et comp.de l'écrit",IF('EDT-2niveaux'!B100="M","MATHEMATIQUES",IF('EDT-2niveaux'!B100="CLA","FRANCAIS"&amp;CHAR(10)&amp;"Culture litt. et art.",IF('EDT-2niveaux'!B100="F","FRANCAIS",IF('EDT-2niveaux'!B100="E","FRANCAIS"&amp;CHAR(10)&amp;"Ecriture",IF('EDT-2niveaux'!B100="L","FRANCAIS"&amp;CHAR(10)&amp;"Lexique",IF('EDT-2niveaux'!B100="LO","FRANCAIS"&amp;CHAR(10)&amp;"Langage oral",IF('EDT-2niveaux'!B100="CM","MATHEMATIQUES"&amp;CHAR(10)&amp;"Calcul mental",IF('EDT-2niveaux'!B100="EG","MATHEMATIQUES"&amp;CHAR(10)&amp;"Espace et Géométrie",IF('EDT-2niveaux'!B100="NC","MATHEMATIQUES"&amp;CHAR(10)&amp;"Nombres et calculs",IF('EDT-2niveaux'!B100="GM","MATHEMATIQUES"&amp;CHAR(10)&amp;"Grand. et mes.",IF('EDT-2niveaux'!B100="S","Sciences et technologie",IF('EDT-2niveaux'!B100="H","Histoire",IF('EDT-2niveaux'!B100="Geo","Géographie",IF('EDT-2niveaux'!B100="EMC","Enseig. mor. et civ.",IF('EDT-2niveaux'!B100="EPS","Educ. phys. et sportive",IF('EDT-2niveaux'!B100="EM","Educ. musicale",IF('EDT-2niveaux'!B100="AP","Arts plastiques",IF('EDT-2niveaux'!B100="HDA","Hist. des arts",IF('EDT-2niveaux'!B100="QM","Questionner le monde",IF('EDT-2niveaux'!B100="LV","Langue vivante",IF('EDT-2niveaux'!B100="APC","APC",""))))))))))))))))))))))))))</f>
        <v/>
      </c>
      <c r="D96" s="14" t="str">
        <f t="shared" si="13"/>
        <v/>
      </c>
      <c r="E96" s="101">
        <f>'EDT-2niveaux'!C100</f>
        <v>0</v>
      </c>
      <c r="F96" s="14" t="str">
        <f>IF('EDT-2niveaux'!C100="O","FRANCAIS"&amp;CHAR(10)&amp;"Orthographe",IF('EDT-2niveaux'!C100="rec","RECREATION",IF('EDT-2niveaux'!C100="p","Pause méridienne",IF('EDT-2niveaux'!C100="G","FRANCAIS"&amp;CHAR(10)&amp;"Grammaire",IF('EDT-2niveaux'!C100="LC","FRANCAIS"&amp;CHAR(10)&amp;"Lect. et comp.de l'écrit",IF('EDT-2niveaux'!C100="M","MATHEMATIQUES",IF('EDT-2niveaux'!C100="CLA","FRANCAIS"&amp;CHAR(10)&amp;"Culture littéraire et artistiqueCulture litt. et art.",IF('EDT-2niveaux'!C100="F","FRANCAIS",IF('EDT-2niveaux'!C100="E","FRANCAIS"&amp;CHAR(10)&amp;"Ecriture",IF('EDT-2niveaux'!C100="L","FRANCAIS"&amp;CHAR(10)&amp;"Lexique",IF('EDT-2niveaux'!C100="LO","FRANCAIS"&amp;CHAR(10)&amp;"Langage oral",IF('EDT-2niveaux'!C100="CM","MATHEMATIQUES"&amp;CHAR(10)&amp;"Calcul mental",IF('EDT-2niveaux'!C100="EG","MATHEMATIQUES"&amp;CHAR(10)&amp;"Espace et Géométrie",IF('EDT-2niveaux'!C100="NC","MATHEMATIQUES"&amp;CHAR(10)&amp;"Nombres et calculs",IF('EDT-2niveaux'!C100="GM","MATHEMATIQUES"&amp;CHAR(10)&amp;"Grand. et mes.",IF('EDT-2niveaux'!C100="S","Sciences et technologie",IF('EDT-2niveaux'!C100="H","Histoire",IF('EDT-2niveaux'!C100="Geo","Géographie",IF('EDT-2niveaux'!C100="EMC","Enseig. mor. et civ.",IF('EDT-2niveaux'!C100="EPS","Educ. phys. et sportive",IF('EDT-2niveaux'!C100="EM","Educ. musicale",IF('EDT-2niveaux'!C100="AP","Arts plastiques",IF('EDT-2niveaux'!C100="HDA","Hist. des arts",IF('EDT-2niveaux'!C100="QM","Questionner le monde",IF('EDT-2niveaux'!C100="LV","Langue vivante",IF('EDT-2niveaux'!C100="APC","APC",""))))))))))))))))))))))))))</f>
        <v/>
      </c>
      <c r="G96" s="14" t="str">
        <f t="shared" si="14"/>
        <v/>
      </c>
      <c r="H96" s="101">
        <f>'EDT-2niveaux'!D100</f>
        <v>0</v>
      </c>
      <c r="I96" s="14" t="str">
        <f>IF('EDT-2niveaux'!D100="O","FRANCAIS"&amp;CHAR(10)&amp;"Orthographe",IF('EDT-2niveaux'!D100="rec","RECREATION",IF('EDT-2niveaux'!D100="p","Pause méridienne",IF('EDT-2niveaux'!D100="G","FRANCAIS"&amp;CHAR(10)&amp;"Grammaire",IF('EDT-2niveaux'!D100="LC","FRANCAIS"&amp;CHAR(10)&amp;"Lect. et comp.de l'écrit",IF('EDT-2niveaux'!D100="M","MATHEMATIQUES",IF('EDT-2niveaux'!D100="CLA","FRANCAIS"&amp;CHAR(10)&amp;"Culture litt. et art.",IF('EDT-2niveaux'!D100="F","FRANCAIS",IF('EDT-2niveaux'!D100="E","FRANCAIS"&amp;CHAR(10)&amp;"Ecriture",IF('EDT-2niveaux'!D100="L","FRANCAIS"&amp;CHAR(10)&amp;"Lexique",IF('EDT-2niveaux'!D100="LO","FRANCAIS"&amp;CHAR(10)&amp;"Langage oral",IF('EDT-2niveaux'!D100="CM","MATHEMATIQUES"&amp;CHAR(10)&amp;"Calcul mental",IF('EDT-2niveaux'!D100="EG","MATHEMATIQUES"&amp;CHAR(10)&amp;"Espace et Géométrie",IF('EDT-2niveaux'!D100="NC","MATHEMATIQUES"&amp;CHAR(10)&amp;"Nombres et calculs",IF('EDT-2niveaux'!D100="GM","MATHEMATIQUES"&amp;CHAR(10)&amp;"Grand. et mes.",IF('EDT-2niveaux'!D100="S","Sciences et technologie",IF('EDT-2niveaux'!D100="H","Histoire",IF('EDT-2niveaux'!D100="Geo","Géographie",IF('EDT-2niveaux'!D100="EMC","Enseig. mor. et civ.",IF('EDT-2niveaux'!D100="EPS","Educ. phys. et sportive",IF('EDT-2niveaux'!D100="EM","Educ. musicale",IF('EDT-2niveaux'!D100="AP","Arts plastiques",IF('EDT-2niveaux'!D100="HDA","Hist. des arts",IF('EDT-2niveaux'!D100="QM","Questionner le monde",IF('EDT-2niveaux'!D100="LV","Langue vivante",IF('EDT-2niveaux'!D100="APC","APC",""))))))))))))))))))))))))))</f>
        <v/>
      </c>
      <c r="J96" s="14" t="str">
        <f t="shared" si="15"/>
        <v/>
      </c>
      <c r="K96" s="101">
        <f>'EDT-2niveaux'!E100</f>
        <v>0</v>
      </c>
      <c r="L96" s="14" t="str">
        <f>IF('EDT-2niveaux'!E100="O","FRANCAIS"&amp;CHAR(10)&amp;"Orthographe",IF('EDT-2niveaux'!E100="rec","RECREATION",IF('EDT-2niveaux'!E100="p","Pause méridienne",IF('EDT-2niveaux'!E100="G","FRANCAIS"&amp;CHAR(10)&amp;"Grammaire",IF('EDT-2niveaux'!E100="LC","FRANCAIS"&amp;CHAR(10)&amp;"Lect. et comp.de l'écrit",IF('EDT-2niveaux'!E100="M","MATHEMATIQUES",IF('EDT-2niveaux'!E100="CLA","FRANCAIS"&amp;CHAR(10)&amp;"Culture litt. et art.",IF('EDT-2niveaux'!E100="F","FRANCAIS",IF('EDT-2niveaux'!E100="E","FRANCAIS"&amp;CHAR(10)&amp;"Ecriture",IF('EDT-2niveaux'!E100="L","FRANCAIS"&amp;CHAR(10)&amp;"Lexique",IF('EDT-2niveaux'!E100="LO","FRANCAIS"&amp;CHAR(10)&amp;"Langage oral",IF('EDT-2niveaux'!E100="CM","MATHEMATIQUES"&amp;CHAR(10)&amp;"Calcul mental",IF('EDT-2niveaux'!E100="EG","MATHEMATIQUES"&amp;CHAR(10)&amp;"Espace et Géométrie",IF('EDT-2niveaux'!E100="NC","MATHEMATIQUES"&amp;CHAR(10)&amp;"Nombres et calculs",IF('EDT-2niveaux'!E100="GM","MATHEMATIQUES"&amp;CHAR(10)&amp;"Grand. et mes.",IF('EDT-2niveaux'!E100="S","Sciences et technologie",IF('EDT-2niveaux'!E100="H","Histoire",IF('EDT-2niveaux'!E100="Geo","Géographie",IF('EDT-2niveaux'!E100="EMC","Enseig. mor. et civ.",IF('EDT-2niveaux'!E100="EPS","Educ. phys. et sportive",IF('EDT-2niveaux'!E100="EM","Educ. musicale",IF('EDT-2niveaux'!E100="AP","Arts plastiques",IF('EDT-2niveaux'!E100="HDA","Hist. des arts",IF('EDT-2niveaux'!E100="QM","Questionner le monde",IF('EDT-2niveaux'!E100="LV","Langue vivante",IF('EDT-2niveaux'!E100="APC","APC",""))))))))))))))))))))))))))</f>
        <v/>
      </c>
      <c r="M96" s="14" t="str">
        <f t="shared" si="16"/>
        <v/>
      </c>
      <c r="N96" s="101">
        <f>'EDT-2niveaux'!F100</f>
        <v>0</v>
      </c>
      <c r="O96" s="14" t="str">
        <f>IF('EDT-2niveaux'!F100="O","FRANCAIS"&amp;CHAR(10)&amp;"Orthographe",IF('EDT-2niveaux'!F100="rec","RECREATION",IF('EDT-2niveaux'!F100="p","Pause méridienne",IF('EDT-2niveaux'!F100="G","FRANCAIS"&amp;CHAR(10)&amp;"Grammaire",IF('EDT-2niveaux'!F100="LC","FRANCAIS"&amp;CHAR(10)&amp;"Lect. et comp.de l'écrit",IF('EDT-2niveaux'!F100="M","MATHEMATIQUES",IF('EDT-2niveaux'!F100="CLA","FRANCAIS"&amp;CHAR(10)&amp;"Culture litt. et art.",IF('EDT-2niveaux'!F100="F","FRANCAIS",IF('EDT-2niveaux'!F100="E","FRANCAIS"&amp;CHAR(10)&amp;"Ecriture",IF('EDT-2niveaux'!F100="L","FRANCAIS"&amp;CHAR(10)&amp;"Lexique",IF('EDT-2niveaux'!F100="LO","FRANCAIS"&amp;CHAR(10)&amp;"Langage oral",IF('EDT-2niveaux'!F100="CM","MATHEMATIQUES"&amp;CHAR(10)&amp;"Calcul mental",IF('EDT-2niveaux'!F100="EG","MATHEMATIQUES"&amp;CHAR(10)&amp;"Espace et Géométrie",IF('EDT-2niveaux'!F100="NC","MATHEMATIQUES"&amp;CHAR(10)&amp;"Nombres et calculs",IF('EDT-2niveaux'!F100="GM","MATHEMATIQUES"&amp;CHAR(10)&amp;"Grand. et mes.",IF('EDT-2niveaux'!F100="S","Sciences et technologie",IF('EDT-2niveaux'!F100="H","Histoire",IF('EDT-2niveaux'!F100="Geo","Géographie",IF('EDT-2niveaux'!F100="EMC","Enseig. mor. et civ.",IF('EDT-2niveaux'!F100="EPS","Educ. phys. et sportive",IF('EDT-2niveaux'!F100="EM","Educ. musicale",IF('EDT-2niveaux'!F100="AP","Arts plastiques",IF('EDT-2niveaux'!F100="HDA","Hist. des arts",IF('EDT-2niveaux'!F100="QM","Questionner le monde",IF('EDT-2niveaux'!F100="LV","Langue vivante",IF('EDT-2niveaux'!F100="APC","APC",""))))))))))))))))))))))))))</f>
        <v/>
      </c>
      <c r="P96" s="14" t="str">
        <f t="shared" si="17"/>
        <v/>
      </c>
      <c r="Q96" s="101">
        <f>'EDT-2niveaux'!G100</f>
        <v>0</v>
      </c>
      <c r="R96" s="14" t="str">
        <f>IF('EDT-2niveaux'!G100="O","FRANCAIS"&amp;CHAR(10)&amp;"Orthographe",IF('EDT-2niveaux'!G100="rec","RECREATION",IF('EDT-2niveaux'!G100="p","Pause méridienne",IF('EDT-2niveaux'!G100="G","FRANCAIS"&amp;CHAR(10)&amp;"Grammaire",IF('EDT-2niveaux'!G100="LC","FRANCAIS"&amp;CHAR(10)&amp;"Lect. et comp.de l'écrit",IF('EDT-2niveaux'!G100="M","MATHEMATIQUES",IF('EDT-2niveaux'!G100="CLA","FRANCAIS"&amp;CHAR(10)&amp;"Culture litt. et art.",IF('EDT-2niveaux'!G100="F","FRANCAIS",IF('EDT-2niveaux'!G100="E","FRANCAIS"&amp;CHAR(10)&amp;"Ecriture",IF('EDT-2niveaux'!G100="L","FRANCAIS"&amp;CHAR(10)&amp;"Lexique",IF('EDT-2niveaux'!G100="LO","FRANCAIS"&amp;CHAR(10)&amp;"Langage oral",IF('EDT-2niveaux'!G100="CM","MATHEMATIQUES"&amp;CHAR(10)&amp;"Calcul mental",IF('EDT-2niveaux'!G100="EG","MATHEMATIQUES"&amp;CHAR(10)&amp;"Espace et Géométrie",IF('EDT-2niveaux'!G100="NC","MATHEMATIQUES"&amp;CHAR(10)&amp;"Nombres et calculs",IF('EDT-2niveaux'!G100="GM","MATHEMATIQUES"&amp;CHAR(10)&amp;"Grand. et mes.",IF('EDT-2niveaux'!G100="S","Sciences et technologie",IF('EDT-2niveaux'!G100="H","Histoire",IF('EDT-2niveaux'!G100="Geo","Géographie",IF('EDT-2niveaux'!G100="EMC","Enseig. mor. et civ.",IF('EDT-2niveaux'!G100="EPS","Educ. phys. et sportive",IF('EDT-2niveaux'!G100="EM","Educ. musicale",IF('EDT-2niveaux'!G100="AP","Arts plastiques",IF('EDT-2niveaux'!G100="HDA","Hist. des arts",IF('EDT-2niveaux'!G100="QM","Questionner le monde",IF('EDT-2niveaux'!G100="LV","Langue vivante",IF('EDT-2niveaux'!G100="APC","APC",""))))))))))))))))))))))))))</f>
        <v/>
      </c>
      <c r="S96" s="148" t="str">
        <f t="shared" si="18"/>
        <v/>
      </c>
      <c r="T96" s="101">
        <f>'EDT-2niveaux'!H100</f>
        <v>0</v>
      </c>
      <c r="U96" s="14" t="str">
        <f>IF('EDT-2niveaux'!H100="O","FRANCAIS"&amp;CHAR(10)&amp;"Orthographe",IF('EDT-2niveaux'!H100="rec","RECREATION",IF('EDT-2niveaux'!H100="p","Pause méridienne",IF('EDT-2niveaux'!H100="G","FRANCAIS"&amp;CHAR(10)&amp;"Grammaire",IF('EDT-2niveaux'!H100="LC","FRANCAIS"&amp;CHAR(10)&amp;"Lect. et comp.de l'écrit",IF('EDT-2niveaux'!H100="M","MATHEMATIQUES",IF('EDT-2niveaux'!H100="CLA","FRANCAIS"&amp;CHAR(10)&amp;"Culture litt. et art.",IF('EDT-2niveaux'!H100="F","FRANCAIS",IF('EDT-2niveaux'!H100="E","FRANCAIS"&amp;CHAR(10)&amp;"Ecriture",IF('EDT-2niveaux'!H100="L","FRANCAIS"&amp;CHAR(10)&amp;"Lexique",IF('EDT-2niveaux'!H100="LO","FRANCAIS"&amp;CHAR(10)&amp;"Langage oral",IF('EDT-2niveaux'!H100="CM","MATHEMATIQUES"&amp;CHAR(10)&amp;"Calcul mental",IF('EDT-2niveaux'!H100="EG","MATHEMATIQUES"&amp;CHAR(10)&amp;"Espace et Géométrie",IF('EDT-2niveaux'!H100="NC","MATHEMATIQUES"&amp;CHAR(10)&amp;"Nombres et calculs",IF('EDT-2niveaux'!H100="GM","MATHEMATIQUES"&amp;CHAR(10)&amp;"Grand. et mes.",IF('EDT-2niveaux'!H100="S","Sciences et technologie",IF('EDT-2niveaux'!H100="H","Histoire",IF('EDT-2niveaux'!H100="Geo","Géographie",IF('EDT-2niveaux'!H100="EMC","Enseig. mor. et civ.",IF('EDT-2niveaux'!H100="EPS","Educ. phys. et sportive",IF('EDT-2niveaux'!H100="EM","Educ. musicale",IF('EDT-2niveaux'!H100="AP","Arts plastiques",IF('EDT-2niveaux'!H100="HDA","Hist. des arts",IF('EDT-2niveaux'!H100="QM","Questionner le monde",IF('EDT-2niveaux'!H100="LV","Langue vivante",IF('EDT-2niveaux'!H100="APC","APC",""))))))))))))))))))))))))))</f>
        <v/>
      </c>
      <c r="V96" s="14" t="str">
        <f t="shared" si="19"/>
        <v/>
      </c>
      <c r="W96" s="101">
        <f>'EDT-2niveaux'!I100</f>
        <v>0</v>
      </c>
      <c r="X96" s="14" t="str">
        <f>IF('EDT-2niveaux'!I100="O","FRANCAIS"&amp;CHAR(10)&amp;"Orthographe",IF('EDT-2niveaux'!I100="rec","RECREATION",IF('EDT-2niveaux'!I100="p","Pause méridienne",IF('EDT-2niveaux'!I100="G","FRANCAIS"&amp;CHAR(10)&amp;"Grammaire",IF('EDT-2niveaux'!I100="LC","FRANCAIS"&amp;CHAR(10)&amp;"Lect. et comp.de l'écrit",IF('EDT-2niveaux'!I100="M","MATHEMATIQUES",IF('EDT-2niveaux'!I100="CLA","FRANCAIS"&amp;CHAR(10)&amp;"Culture litt. et art.",IF('EDT-2niveaux'!I100="F","FRANCAIS",IF('EDT-2niveaux'!I100="E","FRANCAIS"&amp;CHAR(10)&amp;"Ecriture",IF('EDT-2niveaux'!I100="L","FRANCAIS"&amp;CHAR(10)&amp;"Lexique",IF('EDT-2niveaux'!I100="LO","FRANCAIS"&amp;CHAR(10)&amp;"Langage oral",IF('EDT-2niveaux'!I100="CM","MATHEMATIQUES"&amp;CHAR(10)&amp;"Calcul mental",IF('EDT-2niveaux'!I100="EG","MATHEMATIQUES"&amp;CHAR(10)&amp;"Espace et Géométrie",IF('EDT-2niveaux'!I100="NC","MATHEMATIQUES"&amp;CHAR(10)&amp;"Nombres et calculs",IF('EDT-2niveaux'!I100="GM","MATHEMATIQUES"&amp;CHAR(10)&amp;"Grand. et mes.",IF('EDT-2niveaux'!I100="S","Sciences et technologie",IF('EDT-2niveaux'!I100="H","Histoire",IF('EDT-2niveaux'!I100="Geo","Géographie",IF('EDT-2niveaux'!I100="EMC","Enseig. mor. et civ.",IF('EDT-2niveaux'!I100="EPS","Educ. phys. et sportive",IF('EDT-2niveaux'!I100="EM","Educ. musicale",IF('EDT-2niveaux'!I100="AP","Arts plastiques",IF('EDT-2niveaux'!I100="HDA","Hist. des arts",IF('EDT-2niveaux'!I100="QM","Questionner le monde",IF('EDT-2niveaux'!I100="LV","Langue vivante",IF('EDT-2niveaux'!I100="APC","APC",""))))))))))))))))))))))))))</f>
        <v/>
      </c>
      <c r="Y96" s="14" t="str">
        <f t="shared" si="20"/>
        <v/>
      </c>
      <c r="Z96" s="101">
        <f>'EDT-2niveaux'!J100</f>
        <v>0</v>
      </c>
      <c r="AA96" s="14" t="str">
        <f>IF('EDT-2niveaux'!J100="O","FRANCAIS"&amp;CHAR(10)&amp;"Orthographe",IF('EDT-2niveaux'!J100="rec","RECREATION",IF('EDT-2niveaux'!J100="p","Pause méridienne",IF('EDT-2niveaux'!J100="G","FRANCAIS"&amp;CHAR(10)&amp;"Grammaire",IF('EDT-2niveaux'!J100="LC","FRANCAIS"&amp;CHAR(10)&amp;"Lect. et comp.de l'écrit",IF('EDT-2niveaux'!J100="M","MATHEMATIQUES",IF('EDT-2niveaux'!J100="CLA","FRANCAIS"&amp;CHAR(10)&amp;"Culture littéraire et artistiqueCulture litt. et art.",IF('EDT-2niveaux'!J100="F","FRANCAIS",IF('EDT-2niveaux'!J100="E","FRANCAIS"&amp;CHAR(10)&amp;"Ecriture",IF('EDT-2niveaux'!J100="L","FRANCAIS"&amp;CHAR(10)&amp;"Lexique",IF('EDT-2niveaux'!J100="LO","FRANCAIS"&amp;CHAR(10)&amp;"Langage oral",IF('EDT-2niveaux'!J100="CM","MATHEMATIQUES"&amp;CHAR(10)&amp;"Calcul mental",IF('EDT-2niveaux'!J100="EG","MATHEMATIQUES"&amp;CHAR(10)&amp;"Espace et Géométrie",IF('EDT-2niveaux'!J100="NC","MATHEMATIQUES"&amp;CHAR(10)&amp;"Nombres et calculs",IF('EDT-2niveaux'!J100="GM","MATHEMATIQUES"&amp;CHAR(10)&amp;"Grand. et mes.",IF('EDT-2niveaux'!J100="S","Sciences et technologie",IF('EDT-2niveaux'!J100="H","Histoire",IF('EDT-2niveaux'!J100="Geo","Géographie",IF('EDT-2niveaux'!J100="EMC","Enseig. mor. et civ.",IF('EDT-2niveaux'!J100="EPS","Educ. phys. et sportive",IF('EDT-2niveaux'!J100="EM","Educ. musicale",IF('EDT-2niveaux'!J100="AP","Arts plastiques",IF('EDT-2niveaux'!J100="HDA","Hist. des arts",IF('EDT-2niveaux'!J100="QM","Questionner le monde",IF('EDT-2niveaux'!J100="LV","Langue vivante",IF('EDT-2niveaux'!J100="APC","APC",""))))))))))))))))))))))))))</f>
        <v/>
      </c>
      <c r="AB96" s="49" t="str">
        <f t="shared" si="21"/>
        <v/>
      </c>
      <c r="AC96" s="101">
        <f>'EDT-2niveaux'!K100</f>
        <v>0</v>
      </c>
      <c r="AD96" s="14" t="str">
        <f>IF('EDT-2niveaux'!K100="O","FRANCAIS"&amp;CHAR(10)&amp;"Orthographe",IF('EDT-2niveaux'!K100="rec","RECREATION",IF('EDT-2niveaux'!K100="p","Pause méridienne",IF('EDT-2niveaux'!K100="G","FRANCAIS"&amp;CHAR(10)&amp;"Grammaire",IF('EDT-2niveaux'!K100="LC","FRANCAIS"&amp;CHAR(10)&amp;"Lect. et comp.de l'écrit",IF('EDT-2niveaux'!K100="M","MATHEMATIQUES",IF('EDT-2niveaux'!K100="CLA","FRANCAIS"&amp;CHAR(10)&amp;"Culture litt. et art.",IF('EDT-2niveaux'!K100="F","FRANCAIS",IF('EDT-2niveaux'!K100="E","FRANCAIS"&amp;CHAR(10)&amp;"Ecriture",IF('EDT-2niveaux'!K100="L","FRANCAIS"&amp;CHAR(10)&amp;"Lexique",IF('EDT-2niveaux'!K100="LO","FRANCAIS"&amp;CHAR(10)&amp;"Langage oral",IF('EDT-2niveaux'!K100="CM","MATHEMATIQUES"&amp;CHAR(10)&amp;"Calcul mental",IF('EDT-2niveaux'!K100="EG","MATHEMATIQUES"&amp;CHAR(10)&amp;"Espace et Géométrie",IF('EDT-2niveaux'!K100="NC","MATHEMATIQUES"&amp;CHAR(10)&amp;"Nombres et calculs",IF('EDT-2niveaux'!K100="GM","MATHEMATIQUES"&amp;CHAR(10)&amp;"Grand. et mes.",IF('EDT-2niveaux'!K100="S","Sciences et technologie",IF('EDT-2niveaux'!K100="H","Histoire",IF('EDT-2niveaux'!K100="Geo","Géographie",IF('EDT-2niveaux'!K100="EMC","Enseig. mor. et civ.",IF('EDT-2niveaux'!K100="EPS","Educ. phys. et sportive",IF('EDT-2niveaux'!K100="EM","Educ. musicale",IF('EDT-2niveaux'!K100="AP","Arts plastiques",IF('EDT-2niveaux'!K100="HDA","Hist. des arts",IF('EDT-2niveaux'!K100="QM","Questionner le monde",IF('EDT-2niveaux'!K100="LV","Langue vivante",IF('EDT-2niveaux'!K100="APC","APC",""))))))))))))))))))))))))))</f>
        <v/>
      </c>
      <c r="AE96" s="49" t="str">
        <f t="shared" si="22"/>
        <v/>
      </c>
    </row>
    <row r="97" spans="1:31" x14ac:dyDescent="0.3">
      <c r="A97" s="4" t="e">
        <f>IF('POUR COMMENCER'!$E$14&gt;=A96,A96+'POUR COMMENCER'!$H$29,"")</f>
        <v>#VALUE!</v>
      </c>
      <c r="B97" s="101">
        <f>'EDT-2niveaux'!B101</f>
        <v>0</v>
      </c>
      <c r="C97" s="14" t="str">
        <f>IF('EDT-2niveaux'!B101="O","FRANCAIS"&amp;CHAR(10)&amp;"Orthographe",IF('EDT-2niveaux'!B101="rec","RECREATION",IF('EDT-2niveaux'!B101="p","Pause méridienne",IF('EDT-2niveaux'!B101="G","FRANCAIS"&amp;CHAR(10)&amp;"Grammaire",IF('EDT-2niveaux'!B101="LC","FRANCAIS"&amp;CHAR(10)&amp;"Lect. et comp.de l'écrit",IF('EDT-2niveaux'!B101="M","MATHEMATIQUES",IF('EDT-2niveaux'!B101="CLA","FRANCAIS"&amp;CHAR(10)&amp;"Culture litt. et art.",IF('EDT-2niveaux'!B101="F","FRANCAIS",IF('EDT-2niveaux'!B101="E","FRANCAIS"&amp;CHAR(10)&amp;"Ecriture",IF('EDT-2niveaux'!B101="L","FRANCAIS"&amp;CHAR(10)&amp;"Lexique",IF('EDT-2niveaux'!B101="LO","FRANCAIS"&amp;CHAR(10)&amp;"Langage oral",IF('EDT-2niveaux'!B101="CM","MATHEMATIQUES"&amp;CHAR(10)&amp;"Calcul mental",IF('EDT-2niveaux'!B101="EG","MATHEMATIQUES"&amp;CHAR(10)&amp;"Espace et Géométrie",IF('EDT-2niveaux'!B101="NC","MATHEMATIQUES"&amp;CHAR(10)&amp;"Nombres et calculs",IF('EDT-2niveaux'!B101="GM","MATHEMATIQUES"&amp;CHAR(10)&amp;"Grand. et mes.",IF('EDT-2niveaux'!B101="S","Sciences et technologie",IF('EDT-2niveaux'!B101="H","Histoire",IF('EDT-2niveaux'!B101="Geo","Géographie",IF('EDT-2niveaux'!B101="EMC","Enseig. mor. et civ.",IF('EDT-2niveaux'!B101="EPS","Educ. phys. et sportive",IF('EDT-2niveaux'!B101="EM","Educ. musicale",IF('EDT-2niveaux'!B101="AP","Arts plastiques",IF('EDT-2niveaux'!B101="HDA","Hist. des arts",IF('EDT-2niveaux'!B101="QM","Questionner le monde",IF('EDT-2niveaux'!B101="LV","Langue vivante",IF('EDT-2niveaux'!B101="APC","APC",""))))))))))))))))))))))))))</f>
        <v/>
      </c>
      <c r="D97" s="14" t="str">
        <f t="shared" si="13"/>
        <v/>
      </c>
      <c r="E97" s="101">
        <f>'EDT-2niveaux'!C101</f>
        <v>0</v>
      </c>
      <c r="F97" s="14" t="str">
        <f>IF('EDT-2niveaux'!C101="O","FRANCAIS"&amp;CHAR(10)&amp;"Orthographe",IF('EDT-2niveaux'!C101="rec","RECREATION",IF('EDT-2niveaux'!C101="p","Pause méridienne",IF('EDT-2niveaux'!C101="G","FRANCAIS"&amp;CHAR(10)&amp;"Grammaire",IF('EDT-2niveaux'!C101="LC","FRANCAIS"&amp;CHAR(10)&amp;"Lect. et comp.de l'écrit",IF('EDT-2niveaux'!C101="M","MATHEMATIQUES",IF('EDT-2niveaux'!C101="CLA","FRANCAIS"&amp;CHAR(10)&amp;"Culture littéraire et artistiqueCulture litt. et art.",IF('EDT-2niveaux'!C101="F","FRANCAIS",IF('EDT-2niveaux'!C101="E","FRANCAIS"&amp;CHAR(10)&amp;"Ecriture",IF('EDT-2niveaux'!C101="L","FRANCAIS"&amp;CHAR(10)&amp;"Lexique",IF('EDT-2niveaux'!C101="LO","FRANCAIS"&amp;CHAR(10)&amp;"Langage oral",IF('EDT-2niveaux'!C101="CM","MATHEMATIQUES"&amp;CHAR(10)&amp;"Calcul mental",IF('EDT-2niveaux'!C101="EG","MATHEMATIQUES"&amp;CHAR(10)&amp;"Espace et Géométrie",IF('EDT-2niveaux'!C101="NC","MATHEMATIQUES"&amp;CHAR(10)&amp;"Nombres et calculs",IF('EDT-2niveaux'!C101="GM","MATHEMATIQUES"&amp;CHAR(10)&amp;"Grand. et mes.",IF('EDT-2niveaux'!C101="S","Sciences et technologie",IF('EDT-2niveaux'!C101="H","Histoire",IF('EDT-2niveaux'!C101="Geo","Géographie",IF('EDT-2niveaux'!C101="EMC","Enseig. mor. et civ.",IF('EDT-2niveaux'!C101="EPS","Educ. phys. et sportive",IF('EDT-2niveaux'!C101="EM","Educ. musicale",IF('EDT-2niveaux'!C101="AP","Arts plastiques",IF('EDT-2niveaux'!C101="HDA","Hist. des arts",IF('EDT-2niveaux'!C101="QM","Questionner le monde",IF('EDT-2niveaux'!C101="LV","Langue vivante",IF('EDT-2niveaux'!C101="APC","APC",""))))))))))))))))))))))))))</f>
        <v/>
      </c>
      <c r="G97" s="14" t="str">
        <f t="shared" si="14"/>
        <v/>
      </c>
      <c r="H97" s="101">
        <f>'EDT-2niveaux'!D101</f>
        <v>0</v>
      </c>
      <c r="I97" s="14" t="str">
        <f>IF('EDT-2niveaux'!D101="O","FRANCAIS"&amp;CHAR(10)&amp;"Orthographe",IF('EDT-2niveaux'!D101="rec","RECREATION",IF('EDT-2niveaux'!D101="p","Pause méridienne",IF('EDT-2niveaux'!D101="G","FRANCAIS"&amp;CHAR(10)&amp;"Grammaire",IF('EDT-2niveaux'!D101="LC","FRANCAIS"&amp;CHAR(10)&amp;"Lect. et comp.de l'écrit",IF('EDT-2niveaux'!D101="M","MATHEMATIQUES",IF('EDT-2niveaux'!D101="CLA","FRANCAIS"&amp;CHAR(10)&amp;"Culture litt. et art.",IF('EDT-2niveaux'!D101="F","FRANCAIS",IF('EDT-2niveaux'!D101="E","FRANCAIS"&amp;CHAR(10)&amp;"Ecriture",IF('EDT-2niveaux'!D101="L","FRANCAIS"&amp;CHAR(10)&amp;"Lexique",IF('EDT-2niveaux'!D101="LO","FRANCAIS"&amp;CHAR(10)&amp;"Langage oral",IF('EDT-2niveaux'!D101="CM","MATHEMATIQUES"&amp;CHAR(10)&amp;"Calcul mental",IF('EDT-2niveaux'!D101="EG","MATHEMATIQUES"&amp;CHAR(10)&amp;"Espace et Géométrie",IF('EDT-2niveaux'!D101="NC","MATHEMATIQUES"&amp;CHAR(10)&amp;"Nombres et calculs",IF('EDT-2niveaux'!D101="GM","MATHEMATIQUES"&amp;CHAR(10)&amp;"Grand. et mes.",IF('EDT-2niveaux'!D101="S","Sciences et technologie",IF('EDT-2niveaux'!D101="H","Histoire",IF('EDT-2niveaux'!D101="Geo","Géographie",IF('EDT-2niveaux'!D101="EMC","Enseig. mor. et civ.",IF('EDT-2niveaux'!D101="EPS","Educ. phys. et sportive",IF('EDT-2niveaux'!D101="EM","Educ. musicale",IF('EDT-2niveaux'!D101="AP","Arts plastiques",IF('EDT-2niveaux'!D101="HDA","Hist. des arts",IF('EDT-2niveaux'!D101="QM","Questionner le monde",IF('EDT-2niveaux'!D101="LV","Langue vivante",IF('EDT-2niveaux'!D101="APC","APC",""))))))))))))))))))))))))))</f>
        <v/>
      </c>
      <c r="J97" s="14" t="str">
        <f t="shared" si="15"/>
        <v/>
      </c>
      <c r="K97" s="101">
        <f>'EDT-2niveaux'!E101</f>
        <v>0</v>
      </c>
      <c r="L97" s="14" t="str">
        <f>IF('EDT-2niveaux'!E101="O","FRANCAIS"&amp;CHAR(10)&amp;"Orthographe",IF('EDT-2niveaux'!E101="rec","RECREATION",IF('EDT-2niveaux'!E101="p","Pause méridienne",IF('EDT-2niveaux'!E101="G","FRANCAIS"&amp;CHAR(10)&amp;"Grammaire",IF('EDT-2niveaux'!E101="LC","FRANCAIS"&amp;CHAR(10)&amp;"Lect. et comp.de l'écrit",IF('EDT-2niveaux'!E101="M","MATHEMATIQUES",IF('EDT-2niveaux'!E101="CLA","FRANCAIS"&amp;CHAR(10)&amp;"Culture litt. et art.",IF('EDT-2niveaux'!E101="F","FRANCAIS",IF('EDT-2niveaux'!E101="E","FRANCAIS"&amp;CHAR(10)&amp;"Ecriture",IF('EDT-2niveaux'!E101="L","FRANCAIS"&amp;CHAR(10)&amp;"Lexique",IF('EDT-2niveaux'!E101="LO","FRANCAIS"&amp;CHAR(10)&amp;"Langage oral",IF('EDT-2niveaux'!E101="CM","MATHEMATIQUES"&amp;CHAR(10)&amp;"Calcul mental",IF('EDT-2niveaux'!E101="EG","MATHEMATIQUES"&amp;CHAR(10)&amp;"Espace et Géométrie",IF('EDT-2niveaux'!E101="NC","MATHEMATIQUES"&amp;CHAR(10)&amp;"Nombres et calculs",IF('EDT-2niveaux'!E101="GM","MATHEMATIQUES"&amp;CHAR(10)&amp;"Grand. et mes.",IF('EDT-2niveaux'!E101="S","Sciences et technologie",IF('EDT-2niveaux'!E101="H","Histoire",IF('EDT-2niveaux'!E101="Geo","Géographie",IF('EDT-2niveaux'!E101="EMC","Enseig. mor. et civ.",IF('EDT-2niveaux'!E101="EPS","Educ. phys. et sportive",IF('EDT-2niveaux'!E101="EM","Educ. musicale",IF('EDT-2niveaux'!E101="AP","Arts plastiques",IF('EDT-2niveaux'!E101="HDA","Hist. des arts",IF('EDT-2niveaux'!E101="QM","Questionner le monde",IF('EDT-2niveaux'!E101="LV","Langue vivante",IF('EDT-2niveaux'!E101="APC","APC",""))))))))))))))))))))))))))</f>
        <v/>
      </c>
      <c r="M97" s="14" t="str">
        <f t="shared" si="16"/>
        <v/>
      </c>
      <c r="N97" s="101">
        <f>'EDT-2niveaux'!F101</f>
        <v>0</v>
      </c>
      <c r="O97" s="14" t="str">
        <f>IF('EDT-2niveaux'!F101="O","FRANCAIS"&amp;CHAR(10)&amp;"Orthographe",IF('EDT-2niveaux'!F101="rec","RECREATION",IF('EDT-2niveaux'!F101="p","Pause méridienne",IF('EDT-2niveaux'!F101="G","FRANCAIS"&amp;CHAR(10)&amp;"Grammaire",IF('EDT-2niveaux'!F101="LC","FRANCAIS"&amp;CHAR(10)&amp;"Lect. et comp.de l'écrit",IF('EDT-2niveaux'!F101="M","MATHEMATIQUES",IF('EDT-2niveaux'!F101="CLA","FRANCAIS"&amp;CHAR(10)&amp;"Culture litt. et art.",IF('EDT-2niveaux'!F101="F","FRANCAIS",IF('EDT-2niveaux'!F101="E","FRANCAIS"&amp;CHAR(10)&amp;"Ecriture",IF('EDT-2niveaux'!F101="L","FRANCAIS"&amp;CHAR(10)&amp;"Lexique",IF('EDT-2niveaux'!F101="LO","FRANCAIS"&amp;CHAR(10)&amp;"Langage oral",IF('EDT-2niveaux'!F101="CM","MATHEMATIQUES"&amp;CHAR(10)&amp;"Calcul mental",IF('EDT-2niveaux'!F101="EG","MATHEMATIQUES"&amp;CHAR(10)&amp;"Espace et Géométrie",IF('EDT-2niveaux'!F101="NC","MATHEMATIQUES"&amp;CHAR(10)&amp;"Nombres et calculs",IF('EDT-2niveaux'!F101="GM","MATHEMATIQUES"&amp;CHAR(10)&amp;"Grand. et mes.",IF('EDT-2niveaux'!F101="S","Sciences et technologie",IF('EDT-2niveaux'!F101="H","Histoire",IF('EDT-2niveaux'!F101="Geo","Géographie",IF('EDT-2niveaux'!F101="EMC","Enseig. mor. et civ.",IF('EDT-2niveaux'!F101="EPS","Educ. phys. et sportive",IF('EDT-2niveaux'!F101="EM","Educ. musicale",IF('EDT-2niveaux'!F101="AP","Arts plastiques",IF('EDT-2niveaux'!F101="HDA","Hist. des arts",IF('EDT-2niveaux'!F101="QM","Questionner le monde",IF('EDT-2niveaux'!F101="LV","Langue vivante",IF('EDT-2niveaux'!F101="APC","APC",""))))))))))))))))))))))))))</f>
        <v/>
      </c>
      <c r="P97" s="14" t="str">
        <f t="shared" si="17"/>
        <v/>
      </c>
      <c r="Q97" s="101">
        <f>'EDT-2niveaux'!G101</f>
        <v>0</v>
      </c>
      <c r="R97" s="14" t="str">
        <f>IF('EDT-2niveaux'!G101="O","FRANCAIS"&amp;CHAR(10)&amp;"Orthographe",IF('EDT-2niveaux'!G101="rec","RECREATION",IF('EDT-2niveaux'!G101="p","Pause méridienne",IF('EDT-2niveaux'!G101="G","FRANCAIS"&amp;CHAR(10)&amp;"Grammaire",IF('EDT-2niveaux'!G101="LC","FRANCAIS"&amp;CHAR(10)&amp;"Lect. et comp.de l'écrit",IF('EDT-2niveaux'!G101="M","MATHEMATIQUES",IF('EDT-2niveaux'!G101="CLA","FRANCAIS"&amp;CHAR(10)&amp;"Culture litt. et art.",IF('EDT-2niveaux'!G101="F","FRANCAIS",IF('EDT-2niveaux'!G101="E","FRANCAIS"&amp;CHAR(10)&amp;"Ecriture",IF('EDT-2niveaux'!G101="L","FRANCAIS"&amp;CHAR(10)&amp;"Lexique",IF('EDT-2niveaux'!G101="LO","FRANCAIS"&amp;CHAR(10)&amp;"Langage oral",IF('EDT-2niveaux'!G101="CM","MATHEMATIQUES"&amp;CHAR(10)&amp;"Calcul mental",IF('EDT-2niveaux'!G101="EG","MATHEMATIQUES"&amp;CHAR(10)&amp;"Espace et Géométrie",IF('EDT-2niveaux'!G101="NC","MATHEMATIQUES"&amp;CHAR(10)&amp;"Nombres et calculs",IF('EDT-2niveaux'!G101="GM","MATHEMATIQUES"&amp;CHAR(10)&amp;"Grand. et mes.",IF('EDT-2niveaux'!G101="S","Sciences et technologie",IF('EDT-2niveaux'!G101="H","Histoire",IF('EDT-2niveaux'!G101="Geo","Géographie",IF('EDT-2niveaux'!G101="EMC","Enseig. mor. et civ.",IF('EDT-2niveaux'!G101="EPS","Educ. phys. et sportive",IF('EDT-2niveaux'!G101="EM","Educ. musicale",IF('EDT-2niveaux'!G101="AP","Arts plastiques",IF('EDT-2niveaux'!G101="HDA","Hist. des arts",IF('EDT-2niveaux'!G101="QM","Questionner le monde",IF('EDT-2niveaux'!G101="LV","Langue vivante",IF('EDT-2niveaux'!G101="APC","APC",""))))))))))))))))))))))))))</f>
        <v/>
      </c>
      <c r="S97" s="148" t="str">
        <f t="shared" si="18"/>
        <v/>
      </c>
      <c r="T97" s="101">
        <f>'EDT-2niveaux'!H101</f>
        <v>0</v>
      </c>
      <c r="U97" s="14" t="str">
        <f>IF('EDT-2niveaux'!H101="O","FRANCAIS"&amp;CHAR(10)&amp;"Orthographe",IF('EDT-2niveaux'!H101="rec","RECREATION",IF('EDT-2niveaux'!H101="p","Pause méridienne",IF('EDT-2niveaux'!H101="G","FRANCAIS"&amp;CHAR(10)&amp;"Grammaire",IF('EDT-2niveaux'!H101="LC","FRANCAIS"&amp;CHAR(10)&amp;"Lect. et comp.de l'écrit",IF('EDT-2niveaux'!H101="M","MATHEMATIQUES",IF('EDT-2niveaux'!H101="CLA","FRANCAIS"&amp;CHAR(10)&amp;"Culture litt. et art.",IF('EDT-2niveaux'!H101="F","FRANCAIS",IF('EDT-2niveaux'!H101="E","FRANCAIS"&amp;CHAR(10)&amp;"Ecriture",IF('EDT-2niveaux'!H101="L","FRANCAIS"&amp;CHAR(10)&amp;"Lexique",IF('EDT-2niveaux'!H101="LO","FRANCAIS"&amp;CHAR(10)&amp;"Langage oral",IF('EDT-2niveaux'!H101="CM","MATHEMATIQUES"&amp;CHAR(10)&amp;"Calcul mental",IF('EDT-2niveaux'!H101="EG","MATHEMATIQUES"&amp;CHAR(10)&amp;"Espace et Géométrie",IF('EDT-2niveaux'!H101="NC","MATHEMATIQUES"&amp;CHAR(10)&amp;"Nombres et calculs",IF('EDT-2niveaux'!H101="GM","MATHEMATIQUES"&amp;CHAR(10)&amp;"Grand. et mes.",IF('EDT-2niveaux'!H101="S","Sciences et technologie",IF('EDT-2niveaux'!H101="H","Histoire",IF('EDT-2niveaux'!H101="Geo","Géographie",IF('EDT-2niveaux'!H101="EMC","Enseig. mor. et civ.",IF('EDT-2niveaux'!H101="EPS","Educ. phys. et sportive",IF('EDT-2niveaux'!H101="EM","Educ. musicale",IF('EDT-2niveaux'!H101="AP","Arts plastiques",IF('EDT-2niveaux'!H101="HDA","Hist. des arts",IF('EDT-2niveaux'!H101="QM","Questionner le monde",IF('EDT-2niveaux'!H101="LV","Langue vivante",IF('EDT-2niveaux'!H101="APC","APC",""))))))))))))))))))))))))))</f>
        <v/>
      </c>
      <c r="V97" s="14" t="str">
        <f t="shared" si="19"/>
        <v/>
      </c>
      <c r="W97" s="101">
        <f>'EDT-2niveaux'!I101</f>
        <v>0</v>
      </c>
      <c r="X97" s="14" t="str">
        <f>IF('EDT-2niveaux'!I101="O","FRANCAIS"&amp;CHAR(10)&amp;"Orthographe",IF('EDT-2niveaux'!I101="rec","RECREATION",IF('EDT-2niveaux'!I101="p","Pause méridienne",IF('EDT-2niveaux'!I101="G","FRANCAIS"&amp;CHAR(10)&amp;"Grammaire",IF('EDT-2niveaux'!I101="LC","FRANCAIS"&amp;CHAR(10)&amp;"Lect. et comp.de l'écrit",IF('EDT-2niveaux'!I101="M","MATHEMATIQUES",IF('EDT-2niveaux'!I101="CLA","FRANCAIS"&amp;CHAR(10)&amp;"Culture litt. et art.",IF('EDT-2niveaux'!I101="F","FRANCAIS",IF('EDT-2niveaux'!I101="E","FRANCAIS"&amp;CHAR(10)&amp;"Ecriture",IF('EDT-2niveaux'!I101="L","FRANCAIS"&amp;CHAR(10)&amp;"Lexique",IF('EDT-2niveaux'!I101="LO","FRANCAIS"&amp;CHAR(10)&amp;"Langage oral",IF('EDT-2niveaux'!I101="CM","MATHEMATIQUES"&amp;CHAR(10)&amp;"Calcul mental",IF('EDT-2niveaux'!I101="EG","MATHEMATIQUES"&amp;CHAR(10)&amp;"Espace et Géométrie",IF('EDT-2niveaux'!I101="NC","MATHEMATIQUES"&amp;CHAR(10)&amp;"Nombres et calculs",IF('EDT-2niveaux'!I101="GM","MATHEMATIQUES"&amp;CHAR(10)&amp;"Grand. et mes.",IF('EDT-2niveaux'!I101="S","Sciences et technologie",IF('EDT-2niveaux'!I101="H","Histoire",IF('EDT-2niveaux'!I101="Geo","Géographie",IF('EDT-2niveaux'!I101="EMC","Enseig. mor. et civ.",IF('EDT-2niveaux'!I101="EPS","Educ. phys. et sportive",IF('EDT-2niveaux'!I101="EM","Educ. musicale",IF('EDT-2niveaux'!I101="AP","Arts plastiques",IF('EDT-2niveaux'!I101="HDA","Hist. des arts",IF('EDT-2niveaux'!I101="QM","Questionner le monde",IF('EDT-2niveaux'!I101="LV","Langue vivante",IF('EDT-2niveaux'!I101="APC","APC",""))))))))))))))))))))))))))</f>
        <v/>
      </c>
      <c r="Y97" s="14" t="str">
        <f t="shared" si="20"/>
        <v/>
      </c>
      <c r="Z97" s="101">
        <f>'EDT-2niveaux'!J101</f>
        <v>0</v>
      </c>
      <c r="AA97" s="14" t="str">
        <f>IF('EDT-2niveaux'!J101="O","FRANCAIS"&amp;CHAR(10)&amp;"Orthographe",IF('EDT-2niveaux'!J101="rec","RECREATION",IF('EDT-2niveaux'!J101="p","Pause méridienne",IF('EDT-2niveaux'!J101="G","FRANCAIS"&amp;CHAR(10)&amp;"Grammaire",IF('EDT-2niveaux'!J101="LC","FRANCAIS"&amp;CHAR(10)&amp;"Lect. et comp.de l'écrit",IF('EDT-2niveaux'!J101="M","MATHEMATIQUES",IF('EDT-2niveaux'!J101="CLA","FRANCAIS"&amp;CHAR(10)&amp;"Culture littéraire et artistiqueCulture litt. et art.",IF('EDT-2niveaux'!J101="F","FRANCAIS",IF('EDT-2niveaux'!J101="E","FRANCAIS"&amp;CHAR(10)&amp;"Ecriture",IF('EDT-2niveaux'!J101="L","FRANCAIS"&amp;CHAR(10)&amp;"Lexique",IF('EDT-2niveaux'!J101="LO","FRANCAIS"&amp;CHAR(10)&amp;"Langage oral",IF('EDT-2niveaux'!J101="CM","MATHEMATIQUES"&amp;CHAR(10)&amp;"Calcul mental",IF('EDT-2niveaux'!J101="EG","MATHEMATIQUES"&amp;CHAR(10)&amp;"Espace et Géométrie",IF('EDT-2niveaux'!J101="NC","MATHEMATIQUES"&amp;CHAR(10)&amp;"Nombres et calculs",IF('EDT-2niveaux'!J101="GM","MATHEMATIQUES"&amp;CHAR(10)&amp;"Grand. et mes.",IF('EDT-2niveaux'!J101="S","Sciences et technologie",IF('EDT-2niveaux'!J101="H","Histoire",IF('EDT-2niveaux'!J101="Geo","Géographie",IF('EDT-2niveaux'!J101="EMC","Enseig. mor. et civ.",IF('EDT-2niveaux'!J101="EPS","Educ. phys. et sportive",IF('EDT-2niveaux'!J101="EM","Educ. musicale",IF('EDT-2niveaux'!J101="AP","Arts plastiques",IF('EDT-2niveaux'!J101="HDA","Hist. des arts",IF('EDT-2niveaux'!J101="QM","Questionner le monde",IF('EDT-2niveaux'!J101="LV","Langue vivante",IF('EDT-2niveaux'!J101="APC","APC",""))))))))))))))))))))))))))</f>
        <v/>
      </c>
      <c r="AB97" s="49" t="str">
        <f t="shared" si="21"/>
        <v/>
      </c>
      <c r="AC97" s="101">
        <f>'EDT-2niveaux'!K101</f>
        <v>0</v>
      </c>
      <c r="AD97" s="14" t="str">
        <f>IF('EDT-2niveaux'!K101="O","FRANCAIS"&amp;CHAR(10)&amp;"Orthographe",IF('EDT-2niveaux'!K101="rec","RECREATION",IF('EDT-2niveaux'!K101="p","Pause méridienne",IF('EDT-2niveaux'!K101="G","FRANCAIS"&amp;CHAR(10)&amp;"Grammaire",IF('EDT-2niveaux'!K101="LC","FRANCAIS"&amp;CHAR(10)&amp;"Lect. et comp.de l'écrit",IF('EDT-2niveaux'!K101="M","MATHEMATIQUES",IF('EDT-2niveaux'!K101="CLA","FRANCAIS"&amp;CHAR(10)&amp;"Culture litt. et art.",IF('EDT-2niveaux'!K101="F","FRANCAIS",IF('EDT-2niveaux'!K101="E","FRANCAIS"&amp;CHAR(10)&amp;"Ecriture",IF('EDT-2niveaux'!K101="L","FRANCAIS"&amp;CHAR(10)&amp;"Lexique",IF('EDT-2niveaux'!K101="LO","FRANCAIS"&amp;CHAR(10)&amp;"Langage oral",IF('EDT-2niveaux'!K101="CM","MATHEMATIQUES"&amp;CHAR(10)&amp;"Calcul mental",IF('EDT-2niveaux'!K101="EG","MATHEMATIQUES"&amp;CHAR(10)&amp;"Espace et Géométrie",IF('EDT-2niveaux'!K101="NC","MATHEMATIQUES"&amp;CHAR(10)&amp;"Nombres et calculs",IF('EDT-2niveaux'!K101="GM","MATHEMATIQUES"&amp;CHAR(10)&amp;"Grand. et mes.",IF('EDT-2niveaux'!K101="S","Sciences et technologie",IF('EDT-2niveaux'!K101="H","Histoire",IF('EDT-2niveaux'!K101="Geo","Géographie",IF('EDT-2niveaux'!K101="EMC","Enseig. mor. et civ.",IF('EDT-2niveaux'!K101="EPS","Educ. phys. et sportive",IF('EDT-2niveaux'!K101="EM","Educ. musicale",IF('EDT-2niveaux'!K101="AP","Arts plastiques",IF('EDT-2niveaux'!K101="HDA","Hist. des arts",IF('EDT-2niveaux'!K101="QM","Questionner le monde",IF('EDT-2niveaux'!K101="LV","Langue vivante",IF('EDT-2niveaux'!K101="APC","APC",""))))))))))))))))))))))))))</f>
        <v/>
      </c>
      <c r="AE97" s="49" t="str">
        <f t="shared" si="22"/>
        <v/>
      </c>
    </row>
    <row r="98" spans="1:31" x14ac:dyDescent="0.3">
      <c r="A98" s="4" t="e">
        <f>IF('POUR COMMENCER'!$E$14&gt;=A97,A97+'POUR COMMENCER'!$H$29,"")</f>
        <v>#VALUE!</v>
      </c>
      <c r="B98" s="101">
        <f>'EDT-2niveaux'!B102</f>
        <v>0</v>
      </c>
      <c r="C98" s="14" t="str">
        <f>IF('EDT-2niveaux'!B102="O","FRANCAIS"&amp;CHAR(10)&amp;"Orthographe",IF('EDT-2niveaux'!B102="rec","RECREATION",IF('EDT-2niveaux'!B102="p","Pause méridienne",IF('EDT-2niveaux'!B102="G","FRANCAIS"&amp;CHAR(10)&amp;"Grammaire",IF('EDT-2niveaux'!B102="LC","FRANCAIS"&amp;CHAR(10)&amp;"Lect. et comp.de l'écrit",IF('EDT-2niveaux'!B102="M","MATHEMATIQUES",IF('EDT-2niveaux'!B102="CLA","FRANCAIS"&amp;CHAR(10)&amp;"Culture litt. et art.",IF('EDT-2niveaux'!B102="F","FRANCAIS",IF('EDT-2niveaux'!B102="E","FRANCAIS"&amp;CHAR(10)&amp;"Ecriture",IF('EDT-2niveaux'!B102="L","FRANCAIS"&amp;CHAR(10)&amp;"Lexique",IF('EDT-2niveaux'!B102="LO","FRANCAIS"&amp;CHAR(10)&amp;"Langage oral",IF('EDT-2niveaux'!B102="CM","MATHEMATIQUES"&amp;CHAR(10)&amp;"Calcul mental",IF('EDT-2niveaux'!B102="EG","MATHEMATIQUES"&amp;CHAR(10)&amp;"Espace et Géométrie",IF('EDT-2niveaux'!B102="NC","MATHEMATIQUES"&amp;CHAR(10)&amp;"Nombres et calculs",IF('EDT-2niveaux'!B102="GM","MATHEMATIQUES"&amp;CHAR(10)&amp;"Grand. et mes.",IF('EDT-2niveaux'!B102="S","Sciences et technologie",IF('EDT-2niveaux'!B102="H","Histoire",IF('EDT-2niveaux'!B102="Geo","Géographie",IF('EDT-2niveaux'!B102="EMC","Enseig. mor. et civ.",IF('EDT-2niveaux'!B102="EPS","Educ. phys. et sportive",IF('EDT-2niveaux'!B102="EM","Educ. musicale",IF('EDT-2niveaux'!B102="AP","Arts plastiques",IF('EDT-2niveaux'!B102="HDA","Hist. des arts",IF('EDT-2niveaux'!B102="QM","Questionner le monde",IF('EDT-2niveaux'!B102="LV","Langue vivante",IF('EDT-2niveaux'!B102="APC","APC",""))))))))))))))))))))))))))</f>
        <v/>
      </c>
      <c r="D98" s="14" t="str">
        <f t="shared" si="13"/>
        <v/>
      </c>
      <c r="E98" s="101">
        <f>'EDT-2niveaux'!C102</f>
        <v>0</v>
      </c>
      <c r="F98" s="14" t="str">
        <f>IF('EDT-2niveaux'!C102="O","FRANCAIS"&amp;CHAR(10)&amp;"Orthographe",IF('EDT-2niveaux'!C102="rec","RECREATION",IF('EDT-2niveaux'!C102="p","Pause méridienne",IF('EDT-2niveaux'!C102="G","FRANCAIS"&amp;CHAR(10)&amp;"Grammaire",IF('EDT-2niveaux'!C102="LC","FRANCAIS"&amp;CHAR(10)&amp;"Lect. et comp.de l'écrit",IF('EDT-2niveaux'!C102="M","MATHEMATIQUES",IF('EDT-2niveaux'!C102="CLA","FRANCAIS"&amp;CHAR(10)&amp;"Culture littéraire et artistiqueCulture litt. et art.",IF('EDT-2niveaux'!C102="F","FRANCAIS",IF('EDT-2niveaux'!C102="E","FRANCAIS"&amp;CHAR(10)&amp;"Ecriture",IF('EDT-2niveaux'!C102="L","FRANCAIS"&amp;CHAR(10)&amp;"Lexique",IF('EDT-2niveaux'!C102="LO","FRANCAIS"&amp;CHAR(10)&amp;"Langage oral",IF('EDT-2niveaux'!C102="CM","MATHEMATIQUES"&amp;CHAR(10)&amp;"Calcul mental",IF('EDT-2niveaux'!C102="EG","MATHEMATIQUES"&amp;CHAR(10)&amp;"Espace et Géométrie",IF('EDT-2niveaux'!C102="NC","MATHEMATIQUES"&amp;CHAR(10)&amp;"Nombres et calculs",IF('EDT-2niveaux'!C102="GM","MATHEMATIQUES"&amp;CHAR(10)&amp;"Grand. et mes.",IF('EDT-2niveaux'!C102="S","Sciences et technologie",IF('EDT-2niveaux'!C102="H","Histoire",IF('EDT-2niveaux'!C102="Geo","Géographie",IF('EDT-2niveaux'!C102="EMC","Enseig. mor. et civ.",IF('EDT-2niveaux'!C102="EPS","Educ. phys. et sportive",IF('EDT-2niveaux'!C102="EM","Educ. musicale",IF('EDT-2niveaux'!C102="AP","Arts plastiques",IF('EDT-2niveaux'!C102="HDA","Hist. des arts",IF('EDT-2niveaux'!C102="QM","Questionner le monde",IF('EDT-2niveaux'!C102="LV","Langue vivante",IF('EDT-2niveaux'!C102="APC","APC",""))))))))))))))))))))))))))</f>
        <v/>
      </c>
      <c r="G98" s="14" t="str">
        <f t="shared" si="14"/>
        <v/>
      </c>
      <c r="H98" s="101">
        <f>'EDT-2niveaux'!D102</f>
        <v>0</v>
      </c>
      <c r="I98" s="14" t="str">
        <f>IF('EDT-2niveaux'!D102="O","FRANCAIS"&amp;CHAR(10)&amp;"Orthographe",IF('EDT-2niveaux'!D102="rec","RECREATION",IF('EDT-2niveaux'!D102="p","Pause méridienne",IF('EDT-2niveaux'!D102="G","FRANCAIS"&amp;CHAR(10)&amp;"Grammaire",IF('EDT-2niveaux'!D102="LC","FRANCAIS"&amp;CHAR(10)&amp;"Lect. et comp.de l'écrit",IF('EDT-2niveaux'!D102="M","MATHEMATIQUES",IF('EDT-2niveaux'!D102="CLA","FRANCAIS"&amp;CHAR(10)&amp;"Culture litt. et art.",IF('EDT-2niveaux'!D102="F","FRANCAIS",IF('EDT-2niveaux'!D102="E","FRANCAIS"&amp;CHAR(10)&amp;"Ecriture",IF('EDT-2niveaux'!D102="L","FRANCAIS"&amp;CHAR(10)&amp;"Lexique",IF('EDT-2niveaux'!D102="LO","FRANCAIS"&amp;CHAR(10)&amp;"Langage oral",IF('EDT-2niveaux'!D102="CM","MATHEMATIQUES"&amp;CHAR(10)&amp;"Calcul mental",IF('EDT-2niveaux'!D102="EG","MATHEMATIQUES"&amp;CHAR(10)&amp;"Espace et Géométrie",IF('EDT-2niveaux'!D102="NC","MATHEMATIQUES"&amp;CHAR(10)&amp;"Nombres et calculs",IF('EDT-2niveaux'!D102="GM","MATHEMATIQUES"&amp;CHAR(10)&amp;"Grand. et mes.",IF('EDT-2niveaux'!D102="S","Sciences et technologie",IF('EDT-2niveaux'!D102="H","Histoire",IF('EDT-2niveaux'!D102="Geo","Géographie",IF('EDT-2niveaux'!D102="EMC","Enseig. mor. et civ.",IF('EDT-2niveaux'!D102="EPS","Educ. phys. et sportive",IF('EDT-2niveaux'!D102="EM","Educ. musicale",IF('EDT-2niveaux'!D102="AP","Arts plastiques",IF('EDT-2niveaux'!D102="HDA","Hist. des arts",IF('EDT-2niveaux'!D102="QM","Questionner le monde",IF('EDT-2niveaux'!D102="LV","Langue vivante",IF('EDT-2niveaux'!D102="APC","APC",""))))))))))))))))))))))))))</f>
        <v/>
      </c>
      <c r="J98" s="14" t="str">
        <f t="shared" si="15"/>
        <v/>
      </c>
      <c r="K98" s="101">
        <f>'EDT-2niveaux'!E102</f>
        <v>0</v>
      </c>
      <c r="L98" s="14" t="str">
        <f>IF('EDT-2niveaux'!E102="O","FRANCAIS"&amp;CHAR(10)&amp;"Orthographe",IF('EDT-2niveaux'!E102="rec","RECREATION",IF('EDT-2niveaux'!E102="p","Pause méridienne",IF('EDT-2niveaux'!E102="G","FRANCAIS"&amp;CHAR(10)&amp;"Grammaire",IF('EDT-2niveaux'!E102="LC","FRANCAIS"&amp;CHAR(10)&amp;"Lect. et comp.de l'écrit",IF('EDT-2niveaux'!E102="M","MATHEMATIQUES",IF('EDT-2niveaux'!E102="CLA","FRANCAIS"&amp;CHAR(10)&amp;"Culture litt. et art.",IF('EDT-2niveaux'!E102="F","FRANCAIS",IF('EDT-2niveaux'!E102="E","FRANCAIS"&amp;CHAR(10)&amp;"Ecriture",IF('EDT-2niveaux'!E102="L","FRANCAIS"&amp;CHAR(10)&amp;"Lexique",IF('EDT-2niveaux'!E102="LO","FRANCAIS"&amp;CHAR(10)&amp;"Langage oral",IF('EDT-2niveaux'!E102="CM","MATHEMATIQUES"&amp;CHAR(10)&amp;"Calcul mental",IF('EDT-2niveaux'!E102="EG","MATHEMATIQUES"&amp;CHAR(10)&amp;"Espace et Géométrie",IF('EDT-2niveaux'!E102="NC","MATHEMATIQUES"&amp;CHAR(10)&amp;"Nombres et calculs",IF('EDT-2niveaux'!E102="GM","MATHEMATIQUES"&amp;CHAR(10)&amp;"Grand. et mes.",IF('EDT-2niveaux'!E102="S","Sciences et technologie",IF('EDT-2niveaux'!E102="H","Histoire",IF('EDT-2niveaux'!E102="Geo","Géographie",IF('EDT-2niveaux'!E102="EMC","Enseig. mor. et civ.",IF('EDT-2niveaux'!E102="EPS","Educ. phys. et sportive",IF('EDT-2niveaux'!E102="EM","Educ. musicale",IF('EDT-2niveaux'!E102="AP","Arts plastiques",IF('EDT-2niveaux'!E102="HDA","Hist. des arts",IF('EDT-2niveaux'!E102="QM","Questionner le monde",IF('EDT-2niveaux'!E102="LV","Langue vivante",IF('EDT-2niveaux'!E102="APC","APC",""))))))))))))))))))))))))))</f>
        <v/>
      </c>
      <c r="M98" s="14" t="str">
        <f t="shared" si="16"/>
        <v/>
      </c>
      <c r="N98" s="101">
        <f>'EDT-2niveaux'!F102</f>
        <v>0</v>
      </c>
      <c r="O98" s="14" t="str">
        <f>IF('EDT-2niveaux'!F102="O","FRANCAIS"&amp;CHAR(10)&amp;"Orthographe",IF('EDT-2niveaux'!F102="rec","RECREATION",IF('EDT-2niveaux'!F102="p","Pause méridienne",IF('EDT-2niveaux'!F102="G","FRANCAIS"&amp;CHAR(10)&amp;"Grammaire",IF('EDT-2niveaux'!F102="LC","FRANCAIS"&amp;CHAR(10)&amp;"Lect. et comp.de l'écrit",IF('EDT-2niveaux'!F102="M","MATHEMATIQUES",IF('EDT-2niveaux'!F102="CLA","FRANCAIS"&amp;CHAR(10)&amp;"Culture litt. et art.",IF('EDT-2niveaux'!F102="F","FRANCAIS",IF('EDT-2niveaux'!F102="E","FRANCAIS"&amp;CHAR(10)&amp;"Ecriture",IF('EDT-2niveaux'!F102="L","FRANCAIS"&amp;CHAR(10)&amp;"Lexique",IF('EDT-2niveaux'!F102="LO","FRANCAIS"&amp;CHAR(10)&amp;"Langage oral",IF('EDT-2niveaux'!F102="CM","MATHEMATIQUES"&amp;CHAR(10)&amp;"Calcul mental",IF('EDT-2niveaux'!F102="EG","MATHEMATIQUES"&amp;CHAR(10)&amp;"Espace et Géométrie",IF('EDT-2niveaux'!F102="NC","MATHEMATIQUES"&amp;CHAR(10)&amp;"Nombres et calculs",IF('EDT-2niveaux'!F102="GM","MATHEMATIQUES"&amp;CHAR(10)&amp;"Grand. et mes.",IF('EDT-2niveaux'!F102="S","Sciences et technologie",IF('EDT-2niveaux'!F102="H","Histoire",IF('EDT-2niveaux'!F102="Geo","Géographie",IF('EDT-2niveaux'!F102="EMC","Enseig. mor. et civ.",IF('EDT-2niveaux'!F102="EPS","Educ. phys. et sportive",IF('EDT-2niveaux'!F102="EM","Educ. musicale",IF('EDT-2niveaux'!F102="AP","Arts plastiques",IF('EDT-2niveaux'!F102="HDA","Hist. des arts",IF('EDT-2niveaux'!F102="QM","Questionner le monde",IF('EDT-2niveaux'!F102="LV","Langue vivante",IF('EDT-2niveaux'!F102="APC","APC",""))))))))))))))))))))))))))</f>
        <v/>
      </c>
      <c r="P98" s="14" t="str">
        <f t="shared" si="17"/>
        <v/>
      </c>
      <c r="Q98" s="101">
        <f>'EDT-2niveaux'!G102</f>
        <v>0</v>
      </c>
      <c r="R98" s="14" t="str">
        <f>IF('EDT-2niveaux'!G102="O","FRANCAIS"&amp;CHAR(10)&amp;"Orthographe",IF('EDT-2niveaux'!G102="rec","RECREATION",IF('EDT-2niveaux'!G102="p","Pause méridienne",IF('EDT-2niveaux'!G102="G","FRANCAIS"&amp;CHAR(10)&amp;"Grammaire",IF('EDT-2niveaux'!G102="LC","FRANCAIS"&amp;CHAR(10)&amp;"Lect. et comp.de l'écrit",IF('EDT-2niveaux'!G102="M","MATHEMATIQUES",IF('EDT-2niveaux'!G102="CLA","FRANCAIS"&amp;CHAR(10)&amp;"Culture litt. et art.",IF('EDT-2niveaux'!G102="F","FRANCAIS",IF('EDT-2niveaux'!G102="E","FRANCAIS"&amp;CHAR(10)&amp;"Ecriture",IF('EDT-2niveaux'!G102="L","FRANCAIS"&amp;CHAR(10)&amp;"Lexique",IF('EDT-2niveaux'!G102="LO","FRANCAIS"&amp;CHAR(10)&amp;"Langage oral",IF('EDT-2niveaux'!G102="CM","MATHEMATIQUES"&amp;CHAR(10)&amp;"Calcul mental",IF('EDT-2niveaux'!G102="EG","MATHEMATIQUES"&amp;CHAR(10)&amp;"Espace et Géométrie",IF('EDT-2niveaux'!G102="NC","MATHEMATIQUES"&amp;CHAR(10)&amp;"Nombres et calculs",IF('EDT-2niveaux'!G102="GM","MATHEMATIQUES"&amp;CHAR(10)&amp;"Grand. et mes.",IF('EDT-2niveaux'!G102="S","Sciences et technologie",IF('EDT-2niveaux'!G102="H","Histoire",IF('EDT-2niveaux'!G102="Geo","Géographie",IF('EDT-2niveaux'!G102="EMC","Enseig. mor. et civ.",IF('EDT-2niveaux'!G102="EPS","Educ. phys. et sportive",IF('EDT-2niveaux'!G102="EM","Educ. musicale",IF('EDT-2niveaux'!G102="AP","Arts plastiques",IF('EDT-2niveaux'!G102="HDA","Hist. des arts",IF('EDT-2niveaux'!G102="QM","Questionner le monde",IF('EDT-2niveaux'!G102="LV","Langue vivante",IF('EDT-2niveaux'!G102="APC","APC",""))))))))))))))))))))))))))</f>
        <v/>
      </c>
      <c r="S98" s="148" t="str">
        <f t="shared" si="18"/>
        <v/>
      </c>
      <c r="T98" s="101">
        <f>'EDT-2niveaux'!H102</f>
        <v>0</v>
      </c>
      <c r="U98" s="14" t="str">
        <f>IF('EDT-2niveaux'!H102="O","FRANCAIS"&amp;CHAR(10)&amp;"Orthographe",IF('EDT-2niveaux'!H102="rec","RECREATION",IF('EDT-2niveaux'!H102="p","Pause méridienne",IF('EDT-2niveaux'!H102="G","FRANCAIS"&amp;CHAR(10)&amp;"Grammaire",IF('EDT-2niveaux'!H102="LC","FRANCAIS"&amp;CHAR(10)&amp;"Lect. et comp.de l'écrit",IF('EDT-2niveaux'!H102="M","MATHEMATIQUES",IF('EDT-2niveaux'!H102="CLA","FRANCAIS"&amp;CHAR(10)&amp;"Culture litt. et art.",IF('EDT-2niveaux'!H102="F","FRANCAIS",IF('EDT-2niveaux'!H102="E","FRANCAIS"&amp;CHAR(10)&amp;"Ecriture",IF('EDT-2niveaux'!H102="L","FRANCAIS"&amp;CHAR(10)&amp;"Lexique",IF('EDT-2niveaux'!H102="LO","FRANCAIS"&amp;CHAR(10)&amp;"Langage oral",IF('EDT-2niveaux'!H102="CM","MATHEMATIQUES"&amp;CHAR(10)&amp;"Calcul mental",IF('EDT-2niveaux'!H102="EG","MATHEMATIQUES"&amp;CHAR(10)&amp;"Espace et Géométrie",IF('EDT-2niveaux'!H102="NC","MATHEMATIQUES"&amp;CHAR(10)&amp;"Nombres et calculs",IF('EDT-2niveaux'!H102="GM","MATHEMATIQUES"&amp;CHAR(10)&amp;"Grand. et mes.",IF('EDT-2niveaux'!H102="S","Sciences et technologie",IF('EDT-2niveaux'!H102="H","Histoire",IF('EDT-2niveaux'!H102="Geo","Géographie",IF('EDT-2niveaux'!H102="EMC","Enseig. mor. et civ.",IF('EDT-2niveaux'!H102="EPS","Educ. phys. et sportive",IF('EDT-2niveaux'!H102="EM","Educ. musicale",IF('EDT-2niveaux'!H102="AP","Arts plastiques",IF('EDT-2niveaux'!H102="HDA","Hist. des arts",IF('EDT-2niveaux'!H102="QM","Questionner le monde",IF('EDT-2niveaux'!H102="LV","Langue vivante",IF('EDT-2niveaux'!H102="APC","APC",""))))))))))))))))))))))))))</f>
        <v/>
      </c>
      <c r="V98" s="14" t="str">
        <f t="shared" si="19"/>
        <v/>
      </c>
      <c r="W98" s="101">
        <f>'EDT-2niveaux'!I102</f>
        <v>0</v>
      </c>
      <c r="X98" s="14" t="str">
        <f>IF('EDT-2niveaux'!I102="O","FRANCAIS"&amp;CHAR(10)&amp;"Orthographe",IF('EDT-2niveaux'!I102="rec","RECREATION",IF('EDT-2niveaux'!I102="p","Pause méridienne",IF('EDT-2niveaux'!I102="G","FRANCAIS"&amp;CHAR(10)&amp;"Grammaire",IF('EDT-2niveaux'!I102="LC","FRANCAIS"&amp;CHAR(10)&amp;"Lect. et comp.de l'écrit",IF('EDT-2niveaux'!I102="M","MATHEMATIQUES",IF('EDT-2niveaux'!I102="CLA","FRANCAIS"&amp;CHAR(10)&amp;"Culture litt. et art.",IF('EDT-2niveaux'!I102="F","FRANCAIS",IF('EDT-2niveaux'!I102="E","FRANCAIS"&amp;CHAR(10)&amp;"Ecriture",IF('EDT-2niveaux'!I102="L","FRANCAIS"&amp;CHAR(10)&amp;"Lexique",IF('EDT-2niveaux'!I102="LO","FRANCAIS"&amp;CHAR(10)&amp;"Langage oral",IF('EDT-2niveaux'!I102="CM","MATHEMATIQUES"&amp;CHAR(10)&amp;"Calcul mental",IF('EDT-2niveaux'!I102="EG","MATHEMATIQUES"&amp;CHAR(10)&amp;"Espace et Géométrie",IF('EDT-2niveaux'!I102="NC","MATHEMATIQUES"&amp;CHAR(10)&amp;"Nombres et calculs",IF('EDT-2niveaux'!I102="GM","MATHEMATIQUES"&amp;CHAR(10)&amp;"Grand. et mes.",IF('EDT-2niveaux'!I102="S","Sciences et technologie",IF('EDT-2niveaux'!I102="H","Histoire",IF('EDT-2niveaux'!I102="Geo","Géographie",IF('EDT-2niveaux'!I102="EMC","Enseig. mor. et civ.",IF('EDT-2niveaux'!I102="EPS","Educ. phys. et sportive",IF('EDT-2niveaux'!I102="EM","Educ. musicale",IF('EDT-2niveaux'!I102="AP","Arts plastiques",IF('EDT-2niveaux'!I102="HDA","Hist. des arts",IF('EDT-2niveaux'!I102="QM","Questionner le monde",IF('EDT-2niveaux'!I102="LV","Langue vivante",IF('EDT-2niveaux'!I102="APC","APC",""))))))))))))))))))))))))))</f>
        <v/>
      </c>
      <c r="Y98" s="14" t="str">
        <f t="shared" si="20"/>
        <v/>
      </c>
      <c r="Z98" s="101">
        <f>'EDT-2niveaux'!J102</f>
        <v>0</v>
      </c>
      <c r="AA98" s="14" t="str">
        <f>IF('EDT-2niveaux'!J102="O","FRANCAIS"&amp;CHAR(10)&amp;"Orthographe",IF('EDT-2niveaux'!J102="rec","RECREATION",IF('EDT-2niveaux'!J102="p","Pause méridienne",IF('EDT-2niveaux'!J102="G","FRANCAIS"&amp;CHAR(10)&amp;"Grammaire",IF('EDT-2niveaux'!J102="LC","FRANCAIS"&amp;CHAR(10)&amp;"Lect. et comp.de l'écrit",IF('EDT-2niveaux'!J102="M","MATHEMATIQUES",IF('EDT-2niveaux'!J102="CLA","FRANCAIS"&amp;CHAR(10)&amp;"Culture littéraire et artistiqueCulture litt. et art.",IF('EDT-2niveaux'!J102="F","FRANCAIS",IF('EDT-2niveaux'!J102="E","FRANCAIS"&amp;CHAR(10)&amp;"Ecriture",IF('EDT-2niveaux'!J102="L","FRANCAIS"&amp;CHAR(10)&amp;"Lexique",IF('EDT-2niveaux'!J102="LO","FRANCAIS"&amp;CHAR(10)&amp;"Langage oral",IF('EDT-2niveaux'!J102="CM","MATHEMATIQUES"&amp;CHAR(10)&amp;"Calcul mental",IF('EDT-2niveaux'!J102="EG","MATHEMATIQUES"&amp;CHAR(10)&amp;"Espace et Géométrie",IF('EDT-2niveaux'!J102="NC","MATHEMATIQUES"&amp;CHAR(10)&amp;"Nombres et calculs",IF('EDT-2niveaux'!J102="GM","MATHEMATIQUES"&amp;CHAR(10)&amp;"Grand. et mes.",IF('EDT-2niveaux'!J102="S","Sciences et technologie",IF('EDT-2niveaux'!J102="H","Histoire",IF('EDT-2niveaux'!J102="Geo","Géographie",IF('EDT-2niveaux'!J102="EMC","Enseig. mor. et civ.",IF('EDT-2niveaux'!J102="EPS","Educ. phys. et sportive",IF('EDT-2niveaux'!J102="EM","Educ. musicale",IF('EDT-2niveaux'!J102="AP","Arts plastiques",IF('EDT-2niveaux'!J102="HDA","Hist. des arts",IF('EDT-2niveaux'!J102="QM","Questionner le monde",IF('EDT-2niveaux'!J102="LV","Langue vivante",IF('EDT-2niveaux'!J102="APC","APC",""))))))))))))))))))))))))))</f>
        <v/>
      </c>
      <c r="AB98" s="49" t="str">
        <f t="shared" si="21"/>
        <v/>
      </c>
      <c r="AC98" s="101">
        <f>'EDT-2niveaux'!K102</f>
        <v>0</v>
      </c>
      <c r="AD98" s="14" t="str">
        <f>IF('EDT-2niveaux'!K102="O","FRANCAIS"&amp;CHAR(10)&amp;"Orthographe",IF('EDT-2niveaux'!K102="rec","RECREATION",IF('EDT-2niveaux'!K102="p","Pause méridienne",IF('EDT-2niveaux'!K102="G","FRANCAIS"&amp;CHAR(10)&amp;"Grammaire",IF('EDT-2niveaux'!K102="LC","FRANCAIS"&amp;CHAR(10)&amp;"Lect. et comp.de l'écrit",IF('EDT-2niveaux'!K102="M","MATHEMATIQUES",IF('EDT-2niveaux'!K102="CLA","FRANCAIS"&amp;CHAR(10)&amp;"Culture litt. et art.",IF('EDT-2niveaux'!K102="F","FRANCAIS",IF('EDT-2niveaux'!K102="E","FRANCAIS"&amp;CHAR(10)&amp;"Ecriture",IF('EDT-2niveaux'!K102="L","FRANCAIS"&amp;CHAR(10)&amp;"Lexique",IF('EDT-2niveaux'!K102="LO","FRANCAIS"&amp;CHAR(10)&amp;"Langage oral",IF('EDT-2niveaux'!K102="CM","MATHEMATIQUES"&amp;CHAR(10)&amp;"Calcul mental",IF('EDT-2niveaux'!K102="EG","MATHEMATIQUES"&amp;CHAR(10)&amp;"Espace et Géométrie",IF('EDT-2niveaux'!K102="NC","MATHEMATIQUES"&amp;CHAR(10)&amp;"Nombres et calculs",IF('EDT-2niveaux'!K102="GM","MATHEMATIQUES"&amp;CHAR(10)&amp;"Grand. et mes.",IF('EDT-2niveaux'!K102="S","Sciences et technologie",IF('EDT-2niveaux'!K102="H","Histoire",IF('EDT-2niveaux'!K102="Geo","Géographie",IF('EDT-2niveaux'!K102="EMC","Enseig. mor. et civ.",IF('EDT-2niveaux'!K102="EPS","Educ. phys. et sportive",IF('EDT-2niveaux'!K102="EM","Educ. musicale",IF('EDT-2niveaux'!K102="AP","Arts plastiques",IF('EDT-2niveaux'!K102="HDA","Hist. des arts",IF('EDT-2niveaux'!K102="QM","Questionner le monde",IF('EDT-2niveaux'!K102="LV","Langue vivante",IF('EDT-2niveaux'!K102="APC","APC",""))))))))))))))))))))))))))</f>
        <v/>
      </c>
      <c r="AE98" s="49" t="str">
        <f t="shared" si="22"/>
        <v/>
      </c>
    </row>
    <row r="99" spans="1:31" x14ac:dyDescent="0.3">
      <c r="A99" s="4" t="e">
        <f>IF('POUR COMMENCER'!$E$14&gt;=A98,A98+'POUR COMMENCER'!$H$29,"")</f>
        <v>#VALUE!</v>
      </c>
      <c r="B99" s="101">
        <f>'EDT-2niveaux'!B103</f>
        <v>0</v>
      </c>
      <c r="C99" s="14" t="str">
        <f>IF('EDT-2niveaux'!B103="O","FRANCAIS"&amp;CHAR(10)&amp;"Orthographe",IF('EDT-2niveaux'!B103="rec","RECREATION",IF('EDT-2niveaux'!B103="p","Pause méridienne",IF('EDT-2niveaux'!B103="G","FRANCAIS"&amp;CHAR(10)&amp;"Grammaire",IF('EDT-2niveaux'!B103="LC","FRANCAIS"&amp;CHAR(10)&amp;"Lect. et comp.de l'écrit",IF('EDT-2niveaux'!B103="M","MATHEMATIQUES",IF('EDT-2niveaux'!B103="CLA","FRANCAIS"&amp;CHAR(10)&amp;"Culture litt. et art.",IF('EDT-2niveaux'!B103="F","FRANCAIS",IF('EDT-2niveaux'!B103="E","FRANCAIS"&amp;CHAR(10)&amp;"Ecriture",IF('EDT-2niveaux'!B103="L","FRANCAIS"&amp;CHAR(10)&amp;"Lexique",IF('EDT-2niveaux'!B103="LO","FRANCAIS"&amp;CHAR(10)&amp;"Langage oral",IF('EDT-2niveaux'!B103="CM","MATHEMATIQUES"&amp;CHAR(10)&amp;"Calcul mental",IF('EDT-2niveaux'!B103="EG","MATHEMATIQUES"&amp;CHAR(10)&amp;"Espace et Géométrie",IF('EDT-2niveaux'!B103="NC","MATHEMATIQUES"&amp;CHAR(10)&amp;"Nombres et calculs",IF('EDT-2niveaux'!B103="GM","MATHEMATIQUES"&amp;CHAR(10)&amp;"Grand. et mes.",IF('EDT-2niveaux'!B103="S","Sciences et technologie",IF('EDT-2niveaux'!B103="H","Histoire",IF('EDT-2niveaux'!B103="Geo","Géographie",IF('EDT-2niveaux'!B103="EMC","Enseig. mor. et civ.",IF('EDT-2niveaux'!B103="EPS","Educ. phys. et sportive",IF('EDT-2niveaux'!B103="EM","Educ. musicale",IF('EDT-2niveaux'!B103="AP","Arts plastiques",IF('EDT-2niveaux'!B103="HDA","Hist. des arts",IF('EDT-2niveaux'!B103="QM","Questionner le monde",IF('EDT-2niveaux'!B103="LV","Langue vivante",IF('EDT-2niveaux'!B103="APC","APC",""))))))))))))))))))))))))))</f>
        <v/>
      </c>
      <c r="D99" s="14" t="str">
        <f t="shared" si="13"/>
        <v/>
      </c>
      <c r="E99" s="101">
        <f>'EDT-2niveaux'!C103</f>
        <v>0</v>
      </c>
      <c r="F99" s="14" t="str">
        <f>IF('EDT-2niveaux'!C103="O","FRANCAIS"&amp;CHAR(10)&amp;"Orthographe",IF('EDT-2niveaux'!C103="rec","RECREATION",IF('EDT-2niveaux'!C103="p","Pause méridienne",IF('EDT-2niveaux'!C103="G","FRANCAIS"&amp;CHAR(10)&amp;"Grammaire",IF('EDT-2niveaux'!C103="LC","FRANCAIS"&amp;CHAR(10)&amp;"Lect. et comp.de l'écrit",IF('EDT-2niveaux'!C103="M","MATHEMATIQUES",IF('EDT-2niveaux'!C103="CLA","FRANCAIS"&amp;CHAR(10)&amp;"Culture littéraire et artistiqueCulture litt. et art.",IF('EDT-2niveaux'!C103="F","FRANCAIS",IF('EDT-2niveaux'!C103="E","FRANCAIS"&amp;CHAR(10)&amp;"Ecriture",IF('EDT-2niveaux'!C103="L","FRANCAIS"&amp;CHAR(10)&amp;"Lexique",IF('EDT-2niveaux'!C103="LO","FRANCAIS"&amp;CHAR(10)&amp;"Langage oral",IF('EDT-2niveaux'!C103="CM","MATHEMATIQUES"&amp;CHAR(10)&amp;"Calcul mental",IF('EDT-2niveaux'!C103="EG","MATHEMATIQUES"&amp;CHAR(10)&amp;"Espace et Géométrie",IF('EDT-2niveaux'!C103="NC","MATHEMATIQUES"&amp;CHAR(10)&amp;"Nombres et calculs",IF('EDT-2niveaux'!C103="GM","MATHEMATIQUES"&amp;CHAR(10)&amp;"Grand. et mes.",IF('EDT-2niveaux'!C103="S","Sciences et technologie",IF('EDT-2niveaux'!C103="H","Histoire",IF('EDT-2niveaux'!C103="Geo","Géographie",IF('EDT-2niveaux'!C103="EMC","Enseig. mor. et civ.",IF('EDT-2niveaux'!C103="EPS","Educ. phys. et sportive",IF('EDT-2niveaux'!C103="EM","Educ. musicale",IF('EDT-2niveaux'!C103="AP","Arts plastiques",IF('EDT-2niveaux'!C103="HDA","Hist. des arts",IF('EDT-2niveaux'!C103="QM","Questionner le monde",IF('EDT-2niveaux'!C103="LV","Langue vivante",IF('EDT-2niveaux'!C103="APC","APC",""))))))))))))))))))))))))))</f>
        <v/>
      </c>
      <c r="G99" s="14" t="str">
        <f t="shared" si="14"/>
        <v/>
      </c>
      <c r="H99" s="101">
        <f>'EDT-2niveaux'!D103</f>
        <v>0</v>
      </c>
      <c r="I99" s="14" t="str">
        <f>IF('EDT-2niveaux'!D103="O","FRANCAIS"&amp;CHAR(10)&amp;"Orthographe",IF('EDT-2niveaux'!D103="rec","RECREATION",IF('EDT-2niveaux'!D103="p","Pause méridienne",IF('EDT-2niveaux'!D103="G","FRANCAIS"&amp;CHAR(10)&amp;"Grammaire",IF('EDT-2niveaux'!D103="LC","FRANCAIS"&amp;CHAR(10)&amp;"Lect. et comp.de l'écrit",IF('EDT-2niveaux'!D103="M","MATHEMATIQUES",IF('EDT-2niveaux'!D103="CLA","FRANCAIS"&amp;CHAR(10)&amp;"Culture litt. et art.",IF('EDT-2niveaux'!D103="F","FRANCAIS",IF('EDT-2niveaux'!D103="E","FRANCAIS"&amp;CHAR(10)&amp;"Ecriture",IF('EDT-2niveaux'!D103="L","FRANCAIS"&amp;CHAR(10)&amp;"Lexique",IF('EDT-2niveaux'!D103="LO","FRANCAIS"&amp;CHAR(10)&amp;"Langage oral",IF('EDT-2niveaux'!D103="CM","MATHEMATIQUES"&amp;CHAR(10)&amp;"Calcul mental",IF('EDT-2niveaux'!D103="EG","MATHEMATIQUES"&amp;CHAR(10)&amp;"Espace et Géométrie",IF('EDT-2niveaux'!D103="NC","MATHEMATIQUES"&amp;CHAR(10)&amp;"Nombres et calculs",IF('EDT-2niveaux'!D103="GM","MATHEMATIQUES"&amp;CHAR(10)&amp;"Grand. et mes.",IF('EDT-2niveaux'!D103="S","Sciences et technologie",IF('EDT-2niveaux'!D103="H","Histoire",IF('EDT-2niveaux'!D103="Geo","Géographie",IF('EDT-2niveaux'!D103="EMC","Enseig. mor. et civ.",IF('EDT-2niveaux'!D103="EPS","Educ. phys. et sportive",IF('EDT-2niveaux'!D103="EM","Educ. musicale",IF('EDT-2niveaux'!D103="AP","Arts plastiques",IF('EDT-2niveaux'!D103="HDA","Hist. des arts",IF('EDT-2niveaux'!D103="QM","Questionner le monde",IF('EDT-2niveaux'!D103="LV","Langue vivante",IF('EDT-2niveaux'!D103="APC","APC",""))))))))))))))))))))))))))</f>
        <v/>
      </c>
      <c r="J99" s="14" t="str">
        <f t="shared" si="15"/>
        <v/>
      </c>
      <c r="K99" s="101">
        <f>'EDT-2niveaux'!E103</f>
        <v>0</v>
      </c>
      <c r="L99" s="14" t="str">
        <f>IF('EDT-2niveaux'!E103="O","FRANCAIS"&amp;CHAR(10)&amp;"Orthographe",IF('EDT-2niveaux'!E103="rec","RECREATION",IF('EDT-2niveaux'!E103="p","Pause méridienne",IF('EDT-2niveaux'!E103="G","FRANCAIS"&amp;CHAR(10)&amp;"Grammaire",IF('EDT-2niveaux'!E103="LC","FRANCAIS"&amp;CHAR(10)&amp;"Lect. et comp.de l'écrit",IF('EDT-2niveaux'!E103="M","MATHEMATIQUES",IF('EDT-2niveaux'!E103="CLA","FRANCAIS"&amp;CHAR(10)&amp;"Culture litt. et art.",IF('EDT-2niveaux'!E103="F","FRANCAIS",IF('EDT-2niveaux'!E103="E","FRANCAIS"&amp;CHAR(10)&amp;"Ecriture",IF('EDT-2niveaux'!E103="L","FRANCAIS"&amp;CHAR(10)&amp;"Lexique",IF('EDT-2niveaux'!E103="LO","FRANCAIS"&amp;CHAR(10)&amp;"Langage oral",IF('EDT-2niveaux'!E103="CM","MATHEMATIQUES"&amp;CHAR(10)&amp;"Calcul mental",IF('EDT-2niveaux'!E103="EG","MATHEMATIQUES"&amp;CHAR(10)&amp;"Espace et Géométrie",IF('EDT-2niveaux'!E103="NC","MATHEMATIQUES"&amp;CHAR(10)&amp;"Nombres et calculs",IF('EDT-2niveaux'!E103="GM","MATHEMATIQUES"&amp;CHAR(10)&amp;"Grand. et mes.",IF('EDT-2niveaux'!E103="S","Sciences et technologie",IF('EDT-2niveaux'!E103="H","Histoire",IF('EDT-2niveaux'!E103="Geo","Géographie",IF('EDT-2niveaux'!E103="EMC","Enseig. mor. et civ.",IF('EDT-2niveaux'!E103="EPS","Educ. phys. et sportive",IF('EDT-2niveaux'!E103="EM","Educ. musicale",IF('EDT-2niveaux'!E103="AP","Arts plastiques",IF('EDT-2niveaux'!E103="HDA","Hist. des arts",IF('EDT-2niveaux'!E103="QM","Questionner le monde",IF('EDT-2niveaux'!E103="LV","Langue vivante",IF('EDT-2niveaux'!E103="APC","APC",""))))))))))))))))))))))))))</f>
        <v/>
      </c>
      <c r="M99" s="14" t="str">
        <f t="shared" si="16"/>
        <v/>
      </c>
      <c r="N99" s="101">
        <f>'EDT-2niveaux'!F103</f>
        <v>0</v>
      </c>
      <c r="O99" s="14" t="str">
        <f>IF('EDT-2niveaux'!F103="O","FRANCAIS"&amp;CHAR(10)&amp;"Orthographe",IF('EDT-2niveaux'!F103="rec","RECREATION",IF('EDT-2niveaux'!F103="p","Pause méridienne",IF('EDT-2niveaux'!F103="G","FRANCAIS"&amp;CHAR(10)&amp;"Grammaire",IF('EDT-2niveaux'!F103="LC","FRANCAIS"&amp;CHAR(10)&amp;"Lect. et comp.de l'écrit",IF('EDT-2niveaux'!F103="M","MATHEMATIQUES",IF('EDT-2niveaux'!F103="CLA","FRANCAIS"&amp;CHAR(10)&amp;"Culture litt. et art.",IF('EDT-2niveaux'!F103="F","FRANCAIS",IF('EDT-2niveaux'!F103="E","FRANCAIS"&amp;CHAR(10)&amp;"Ecriture",IF('EDT-2niveaux'!F103="L","FRANCAIS"&amp;CHAR(10)&amp;"Lexique",IF('EDT-2niveaux'!F103="LO","FRANCAIS"&amp;CHAR(10)&amp;"Langage oral",IF('EDT-2niveaux'!F103="CM","MATHEMATIQUES"&amp;CHAR(10)&amp;"Calcul mental",IF('EDT-2niveaux'!F103="EG","MATHEMATIQUES"&amp;CHAR(10)&amp;"Espace et Géométrie",IF('EDT-2niveaux'!F103="NC","MATHEMATIQUES"&amp;CHAR(10)&amp;"Nombres et calculs",IF('EDT-2niveaux'!F103="GM","MATHEMATIQUES"&amp;CHAR(10)&amp;"Grand. et mes.",IF('EDT-2niveaux'!F103="S","Sciences et technologie",IF('EDT-2niveaux'!F103="H","Histoire",IF('EDT-2niveaux'!F103="Geo","Géographie",IF('EDT-2niveaux'!F103="EMC","Enseig. mor. et civ.",IF('EDT-2niveaux'!F103="EPS","Educ. phys. et sportive",IF('EDT-2niveaux'!F103="EM","Educ. musicale",IF('EDT-2niveaux'!F103="AP","Arts plastiques",IF('EDT-2niveaux'!F103="HDA","Hist. des arts",IF('EDT-2niveaux'!F103="QM","Questionner le monde",IF('EDT-2niveaux'!F103="LV","Langue vivante",IF('EDT-2niveaux'!F103="APC","APC",""))))))))))))))))))))))))))</f>
        <v/>
      </c>
      <c r="P99" s="14" t="str">
        <f t="shared" si="17"/>
        <v/>
      </c>
      <c r="Q99" s="101">
        <f>'EDT-2niveaux'!G103</f>
        <v>0</v>
      </c>
      <c r="R99" s="14" t="str">
        <f>IF('EDT-2niveaux'!G103="O","FRANCAIS"&amp;CHAR(10)&amp;"Orthographe",IF('EDT-2niveaux'!G103="rec","RECREATION",IF('EDT-2niveaux'!G103="p","Pause méridienne",IF('EDT-2niveaux'!G103="G","FRANCAIS"&amp;CHAR(10)&amp;"Grammaire",IF('EDT-2niveaux'!G103="LC","FRANCAIS"&amp;CHAR(10)&amp;"Lect. et comp.de l'écrit",IF('EDT-2niveaux'!G103="M","MATHEMATIQUES",IF('EDT-2niveaux'!G103="CLA","FRANCAIS"&amp;CHAR(10)&amp;"Culture litt. et art.",IF('EDT-2niveaux'!G103="F","FRANCAIS",IF('EDT-2niveaux'!G103="E","FRANCAIS"&amp;CHAR(10)&amp;"Ecriture",IF('EDT-2niveaux'!G103="L","FRANCAIS"&amp;CHAR(10)&amp;"Lexique",IF('EDT-2niveaux'!G103="LO","FRANCAIS"&amp;CHAR(10)&amp;"Langage oral",IF('EDT-2niveaux'!G103="CM","MATHEMATIQUES"&amp;CHAR(10)&amp;"Calcul mental",IF('EDT-2niveaux'!G103="EG","MATHEMATIQUES"&amp;CHAR(10)&amp;"Espace et Géométrie",IF('EDT-2niveaux'!G103="NC","MATHEMATIQUES"&amp;CHAR(10)&amp;"Nombres et calculs",IF('EDT-2niveaux'!G103="GM","MATHEMATIQUES"&amp;CHAR(10)&amp;"Grand. et mes.",IF('EDT-2niveaux'!G103="S","Sciences et technologie",IF('EDT-2niveaux'!G103="H","Histoire",IF('EDT-2niveaux'!G103="Geo","Géographie",IF('EDT-2niveaux'!G103="EMC","Enseig. mor. et civ.",IF('EDT-2niveaux'!G103="EPS","Educ. phys. et sportive",IF('EDT-2niveaux'!G103="EM","Educ. musicale",IF('EDT-2niveaux'!G103="AP","Arts plastiques",IF('EDT-2niveaux'!G103="HDA","Hist. des arts",IF('EDT-2niveaux'!G103="QM","Questionner le monde",IF('EDT-2niveaux'!G103="LV","Langue vivante",IF('EDT-2niveaux'!G103="APC","APC",""))))))))))))))))))))))))))</f>
        <v/>
      </c>
      <c r="S99" s="148" t="str">
        <f t="shared" si="18"/>
        <v/>
      </c>
      <c r="T99" s="101">
        <f>'EDT-2niveaux'!H103</f>
        <v>0</v>
      </c>
      <c r="U99" s="14" t="str">
        <f>IF('EDT-2niveaux'!H103="O","FRANCAIS"&amp;CHAR(10)&amp;"Orthographe",IF('EDT-2niveaux'!H103="rec","RECREATION",IF('EDT-2niveaux'!H103="p","Pause méridienne",IF('EDT-2niveaux'!H103="G","FRANCAIS"&amp;CHAR(10)&amp;"Grammaire",IF('EDT-2niveaux'!H103="LC","FRANCAIS"&amp;CHAR(10)&amp;"Lect. et comp.de l'écrit",IF('EDT-2niveaux'!H103="M","MATHEMATIQUES",IF('EDT-2niveaux'!H103="CLA","FRANCAIS"&amp;CHAR(10)&amp;"Culture litt. et art.",IF('EDT-2niveaux'!H103="F","FRANCAIS",IF('EDT-2niveaux'!H103="E","FRANCAIS"&amp;CHAR(10)&amp;"Ecriture",IF('EDT-2niveaux'!H103="L","FRANCAIS"&amp;CHAR(10)&amp;"Lexique",IF('EDT-2niveaux'!H103="LO","FRANCAIS"&amp;CHAR(10)&amp;"Langage oral",IF('EDT-2niveaux'!H103="CM","MATHEMATIQUES"&amp;CHAR(10)&amp;"Calcul mental",IF('EDT-2niveaux'!H103="EG","MATHEMATIQUES"&amp;CHAR(10)&amp;"Espace et Géométrie",IF('EDT-2niveaux'!H103="NC","MATHEMATIQUES"&amp;CHAR(10)&amp;"Nombres et calculs",IF('EDT-2niveaux'!H103="GM","MATHEMATIQUES"&amp;CHAR(10)&amp;"Grand. et mes.",IF('EDT-2niveaux'!H103="S","Sciences et technologie",IF('EDT-2niveaux'!H103="H","Histoire",IF('EDT-2niveaux'!H103="Geo","Géographie",IF('EDT-2niveaux'!H103="EMC","Enseig. mor. et civ.",IF('EDT-2niveaux'!H103="EPS","Educ. phys. et sportive",IF('EDT-2niveaux'!H103="EM","Educ. musicale",IF('EDT-2niveaux'!H103="AP","Arts plastiques",IF('EDT-2niveaux'!H103="HDA","Hist. des arts",IF('EDT-2niveaux'!H103="QM","Questionner le monde",IF('EDT-2niveaux'!H103="LV","Langue vivante",IF('EDT-2niveaux'!H103="APC","APC",""))))))))))))))))))))))))))</f>
        <v/>
      </c>
      <c r="V99" s="14" t="str">
        <f t="shared" si="19"/>
        <v/>
      </c>
      <c r="W99" s="101">
        <f>'EDT-2niveaux'!I103</f>
        <v>0</v>
      </c>
      <c r="X99" s="14" t="str">
        <f>IF('EDT-2niveaux'!I103="O","FRANCAIS"&amp;CHAR(10)&amp;"Orthographe",IF('EDT-2niveaux'!I103="rec","RECREATION",IF('EDT-2niveaux'!I103="p","Pause méridienne",IF('EDT-2niveaux'!I103="G","FRANCAIS"&amp;CHAR(10)&amp;"Grammaire",IF('EDT-2niveaux'!I103="LC","FRANCAIS"&amp;CHAR(10)&amp;"Lect. et comp.de l'écrit",IF('EDT-2niveaux'!I103="M","MATHEMATIQUES",IF('EDT-2niveaux'!I103="CLA","FRANCAIS"&amp;CHAR(10)&amp;"Culture litt. et art.",IF('EDT-2niveaux'!I103="F","FRANCAIS",IF('EDT-2niveaux'!I103="E","FRANCAIS"&amp;CHAR(10)&amp;"Ecriture",IF('EDT-2niveaux'!I103="L","FRANCAIS"&amp;CHAR(10)&amp;"Lexique",IF('EDT-2niveaux'!I103="LO","FRANCAIS"&amp;CHAR(10)&amp;"Langage oral",IF('EDT-2niveaux'!I103="CM","MATHEMATIQUES"&amp;CHAR(10)&amp;"Calcul mental",IF('EDT-2niveaux'!I103="EG","MATHEMATIQUES"&amp;CHAR(10)&amp;"Espace et Géométrie",IF('EDT-2niveaux'!I103="NC","MATHEMATIQUES"&amp;CHAR(10)&amp;"Nombres et calculs",IF('EDT-2niveaux'!I103="GM","MATHEMATIQUES"&amp;CHAR(10)&amp;"Grand. et mes.",IF('EDT-2niveaux'!I103="S","Sciences et technologie",IF('EDT-2niveaux'!I103="H","Histoire",IF('EDT-2niveaux'!I103="Geo","Géographie",IF('EDT-2niveaux'!I103="EMC","Enseig. mor. et civ.",IF('EDT-2niveaux'!I103="EPS","Educ. phys. et sportive",IF('EDT-2niveaux'!I103="EM","Educ. musicale",IF('EDT-2niveaux'!I103="AP","Arts plastiques",IF('EDT-2niveaux'!I103="HDA","Hist. des arts",IF('EDT-2niveaux'!I103="QM","Questionner le monde",IF('EDT-2niveaux'!I103="LV","Langue vivante",IF('EDT-2niveaux'!I103="APC","APC",""))))))))))))))))))))))))))</f>
        <v/>
      </c>
      <c r="Y99" s="14" t="str">
        <f t="shared" si="20"/>
        <v/>
      </c>
      <c r="Z99" s="101">
        <f>'EDT-2niveaux'!J103</f>
        <v>0</v>
      </c>
      <c r="AA99" s="14" t="str">
        <f>IF('EDT-2niveaux'!J103="O","FRANCAIS"&amp;CHAR(10)&amp;"Orthographe",IF('EDT-2niveaux'!J103="rec","RECREATION",IF('EDT-2niveaux'!J103="p","Pause méridienne",IF('EDT-2niveaux'!J103="G","FRANCAIS"&amp;CHAR(10)&amp;"Grammaire",IF('EDT-2niveaux'!J103="LC","FRANCAIS"&amp;CHAR(10)&amp;"Lect. et comp.de l'écrit",IF('EDT-2niveaux'!J103="M","MATHEMATIQUES",IF('EDT-2niveaux'!J103="CLA","FRANCAIS"&amp;CHAR(10)&amp;"Culture littéraire et artistiqueCulture litt. et art.",IF('EDT-2niveaux'!J103="F","FRANCAIS",IF('EDT-2niveaux'!J103="E","FRANCAIS"&amp;CHAR(10)&amp;"Ecriture",IF('EDT-2niveaux'!J103="L","FRANCAIS"&amp;CHAR(10)&amp;"Lexique",IF('EDT-2niveaux'!J103="LO","FRANCAIS"&amp;CHAR(10)&amp;"Langage oral",IF('EDT-2niveaux'!J103="CM","MATHEMATIQUES"&amp;CHAR(10)&amp;"Calcul mental",IF('EDT-2niveaux'!J103="EG","MATHEMATIQUES"&amp;CHAR(10)&amp;"Espace et Géométrie",IF('EDT-2niveaux'!J103="NC","MATHEMATIQUES"&amp;CHAR(10)&amp;"Nombres et calculs",IF('EDT-2niveaux'!J103="GM","MATHEMATIQUES"&amp;CHAR(10)&amp;"Grand. et mes.",IF('EDT-2niveaux'!J103="S","Sciences et technologie",IF('EDT-2niveaux'!J103="H","Histoire",IF('EDT-2niveaux'!J103="Geo","Géographie",IF('EDT-2niveaux'!J103="EMC","Enseig. mor. et civ.",IF('EDT-2niveaux'!J103="EPS","Educ. phys. et sportive",IF('EDT-2niveaux'!J103="EM","Educ. musicale",IF('EDT-2niveaux'!J103="AP","Arts plastiques",IF('EDT-2niveaux'!J103="HDA","Hist. des arts",IF('EDT-2niveaux'!J103="QM","Questionner le monde",IF('EDT-2niveaux'!J103="LV","Langue vivante",IF('EDT-2niveaux'!J103="APC","APC",""))))))))))))))))))))))))))</f>
        <v/>
      </c>
      <c r="AB99" s="49" t="str">
        <f t="shared" si="21"/>
        <v/>
      </c>
      <c r="AC99" s="101">
        <f>'EDT-2niveaux'!K103</f>
        <v>0</v>
      </c>
      <c r="AD99" s="14" t="str">
        <f>IF('EDT-2niveaux'!K103="O","FRANCAIS"&amp;CHAR(10)&amp;"Orthographe",IF('EDT-2niveaux'!K103="rec","RECREATION",IF('EDT-2niveaux'!K103="p","Pause méridienne",IF('EDT-2niveaux'!K103="G","FRANCAIS"&amp;CHAR(10)&amp;"Grammaire",IF('EDT-2niveaux'!K103="LC","FRANCAIS"&amp;CHAR(10)&amp;"Lect. et comp.de l'écrit",IF('EDT-2niveaux'!K103="M","MATHEMATIQUES",IF('EDT-2niveaux'!K103="CLA","FRANCAIS"&amp;CHAR(10)&amp;"Culture litt. et art.",IF('EDT-2niveaux'!K103="F","FRANCAIS",IF('EDT-2niveaux'!K103="E","FRANCAIS"&amp;CHAR(10)&amp;"Ecriture",IF('EDT-2niveaux'!K103="L","FRANCAIS"&amp;CHAR(10)&amp;"Lexique",IF('EDT-2niveaux'!K103="LO","FRANCAIS"&amp;CHAR(10)&amp;"Langage oral",IF('EDT-2niveaux'!K103="CM","MATHEMATIQUES"&amp;CHAR(10)&amp;"Calcul mental",IF('EDT-2niveaux'!K103="EG","MATHEMATIQUES"&amp;CHAR(10)&amp;"Espace et Géométrie",IF('EDT-2niveaux'!K103="NC","MATHEMATIQUES"&amp;CHAR(10)&amp;"Nombres et calculs",IF('EDT-2niveaux'!K103="GM","MATHEMATIQUES"&amp;CHAR(10)&amp;"Grand. et mes.",IF('EDT-2niveaux'!K103="S","Sciences et technologie",IF('EDT-2niveaux'!K103="H","Histoire",IF('EDT-2niveaux'!K103="Geo","Géographie",IF('EDT-2niveaux'!K103="EMC","Enseig. mor. et civ.",IF('EDT-2niveaux'!K103="EPS","Educ. phys. et sportive",IF('EDT-2niveaux'!K103="EM","Educ. musicale",IF('EDT-2niveaux'!K103="AP","Arts plastiques",IF('EDT-2niveaux'!K103="HDA","Hist. des arts",IF('EDT-2niveaux'!K103="QM","Questionner le monde",IF('EDT-2niveaux'!K103="LV","Langue vivante",IF('EDT-2niveaux'!K103="APC","APC",""))))))))))))))))))))))))))</f>
        <v/>
      </c>
      <c r="AE99" s="49" t="str">
        <f t="shared" si="22"/>
        <v/>
      </c>
    </row>
    <row r="100" spans="1:31" x14ac:dyDescent="0.3">
      <c r="A100" s="4" t="e">
        <f>IF('POUR COMMENCER'!$E$14&gt;=A99,A99+'POUR COMMENCER'!$H$29,"")</f>
        <v>#VALUE!</v>
      </c>
      <c r="B100" s="101">
        <f>'EDT-2niveaux'!B104</f>
        <v>0</v>
      </c>
      <c r="C100" s="14" t="str">
        <f>IF('EDT-2niveaux'!B104="O","FRANCAIS"&amp;CHAR(10)&amp;"Orthographe",IF('EDT-2niveaux'!B104="rec","RECREATION",IF('EDT-2niveaux'!B104="p","Pause méridienne",IF('EDT-2niveaux'!B104="G","FRANCAIS"&amp;CHAR(10)&amp;"Grammaire",IF('EDT-2niveaux'!B104="LC","FRANCAIS"&amp;CHAR(10)&amp;"Lect. et comp.de l'écrit",IF('EDT-2niveaux'!B104="M","MATHEMATIQUES",IF('EDT-2niveaux'!B104="CLA","FRANCAIS"&amp;CHAR(10)&amp;"Culture litt. et art.",IF('EDT-2niveaux'!B104="F","FRANCAIS",IF('EDT-2niveaux'!B104="E","FRANCAIS"&amp;CHAR(10)&amp;"Ecriture",IF('EDT-2niveaux'!B104="L","FRANCAIS"&amp;CHAR(10)&amp;"Lexique",IF('EDT-2niveaux'!B104="LO","FRANCAIS"&amp;CHAR(10)&amp;"Langage oral",IF('EDT-2niveaux'!B104="CM","MATHEMATIQUES"&amp;CHAR(10)&amp;"Calcul mental",IF('EDT-2niveaux'!B104="EG","MATHEMATIQUES"&amp;CHAR(10)&amp;"Espace et Géométrie",IF('EDT-2niveaux'!B104="NC","MATHEMATIQUES"&amp;CHAR(10)&amp;"Nombres et calculs",IF('EDT-2niveaux'!B104="GM","MATHEMATIQUES"&amp;CHAR(10)&amp;"Grand. et mes.",IF('EDT-2niveaux'!B104="S","Sciences et technologie",IF('EDT-2niveaux'!B104="H","Histoire",IF('EDT-2niveaux'!B104="Geo","Géographie",IF('EDT-2niveaux'!B104="EMC","Enseig. mor. et civ.",IF('EDT-2niveaux'!B104="EPS","Educ. phys. et sportive",IF('EDT-2niveaux'!B104="EM","Educ. musicale",IF('EDT-2niveaux'!B104="AP","Arts plastiques",IF('EDT-2niveaux'!B104="HDA","Hist. des arts",IF('EDT-2niveaux'!B104="QM","Questionner le monde",IF('EDT-2niveaux'!B104="LV","Langue vivante",IF('EDT-2niveaux'!B104="APC","APC",""))))))))))))))))))))))))))</f>
        <v/>
      </c>
      <c r="D100" s="14" t="str">
        <f t="shared" si="13"/>
        <v/>
      </c>
      <c r="E100" s="101">
        <f>'EDT-2niveaux'!C104</f>
        <v>0</v>
      </c>
      <c r="F100" s="14" t="str">
        <f>IF('EDT-2niveaux'!C104="O","FRANCAIS"&amp;CHAR(10)&amp;"Orthographe",IF('EDT-2niveaux'!C104="rec","RECREATION",IF('EDT-2niveaux'!C104="p","Pause méridienne",IF('EDT-2niveaux'!C104="G","FRANCAIS"&amp;CHAR(10)&amp;"Grammaire",IF('EDT-2niveaux'!C104="LC","FRANCAIS"&amp;CHAR(10)&amp;"Lect. et comp.de l'écrit",IF('EDT-2niveaux'!C104="M","MATHEMATIQUES",IF('EDT-2niveaux'!C104="CLA","FRANCAIS"&amp;CHAR(10)&amp;"Culture littéraire et artistiqueCulture litt. et art.",IF('EDT-2niveaux'!C104="F","FRANCAIS",IF('EDT-2niveaux'!C104="E","FRANCAIS"&amp;CHAR(10)&amp;"Ecriture",IF('EDT-2niveaux'!C104="L","FRANCAIS"&amp;CHAR(10)&amp;"Lexique",IF('EDT-2niveaux'!C104="LO","FRANCAIS"&amp;CHAR(10)&amp;"Langage oral",IF('EDT-2niveaux'!C104="CM","MATHEMATIQUES"&amp;CHAR(10)&amp;"Calcul mental",IF('EDT-2niveaux'!C104="EG","MATHEMATIQUES"&amp;CHAR(10)&amp;"Espace et Géométrie",IF('EDT-2niveaux'!C104="NC","MATHEMATIQUES"&amp;CHAR(10)&amp;"Nombres et calculs",IF('EDT-2niveaux'!C104="GM","MATHEMATIQUES"&amp;CHAR(10)&amp;"Grand. et mes.",IF('EDT-2niveaux'!C104="S","Sciences et technologie",IF('EDT-2niveaux'!C104="H","Histoire",IF('EDT-2niveaux'!C104="Geo","Géographie",IF('EDT-2niveaux'!C104="EMC","Enseig. mor. et civ.",IF('EDT-2niveaux'!C104="EPS","Educ. phys. et sportive",IF('EDT-2niveaux'!C104="EM","Educ. musicale",IF('EDT-2niveaux'!C104="AP","Arts plastiques",IF('EDT-2niveaux'!C104="HDA","Hist. des arts",IF('EDT-2niveaux'!C104="QM","Questionner le monde",IF('EDT-2niveaux'!C104="LV","Langue vivante",IF('EDT-2niveaux'!C104="APC","APC",""))))))))))))))))))))))))))</f>
        <v/>
      </c>
      <c r="G100" s="14" t="str">
        <f t="shared" si="14"/>
        <v/>
      </c>
      <c r="H100" s="101">
        <f>'EDT-2niveaux'!D104</f>
        <v>0</v>
      </c>
      <c r="I100" s="14" t="str">
        <f>IF('EDT-2niveaux'!D104="O","FRANCAIS"&amp;CHAR(10)&amp;"Orthographe",IF('EDT-2niveaux'!D104="rec","RECREATION",IF('EDT-2niveaux'!D104="p","Pause méridienne",IF('EDT-2niveaux'!D104="G","FRANCAIS"&amp;CHAR(10)&amp;"Grammaire",IF('EDT-2niveaux'!D104="LC","FRANCAIS"&amp;CHAR(10)&amp;"Lect. et comp.de l'écrit",IF('EDT-2niveaux'!D104="M","MATHEMATIQUES",IF('EDT-2niveaux'!D104="CLA","FRANCAIS"&amp;CHAR(10)&amp;"Culture litt. et art.",IF('EDT-2niveaux'!D104="F","FRANCAIS",IF('EDT-2niveaux'!D104="E","FRANCAIS"&amp;CHAR(10)&amp;"Ecriture",IF('EDT-2niveaux'!D104="L","FRANCAIS"&amp;CHAR(10)&amp;"Lexique",IF('EDT-2niveaux'!D104="LO","FRANCAIS"&amp;CHAR(10)&amp;"Langage oral",IF('EDT-2niveaux'!D104="CM","MATHEMATIQUES"&amp;CHAR(10)&amp;"Calcul mental",IF('EDT-2niveaux'!D104="EG","MATHEMATIQUES"&amp;CHAR(10)&amp;"Espace et Géométrie",IF('EDT-2niveaux'!D104="NC","MATHEMATIQUES"&amp;CHAR(10)&amp;"Nombres et calculs",IF('EDT-2niveaux'!D104="GM","MATHEMATIQUES"&amp;CHAR(10)&amp;"Grand. et mes.",IF('EDT-2niveaux'!D104="S","Sciences et technologie",IF('EDT-2niveaux'!D104="H","Histoire",IF('EDT-2niveaux'!D104="Geo","Géographie",IF('EDT-2niveaux'!D104="EMC","Enseig. mor. et civ.",IF('EDT-2niveaux'!D104="EPS","Educ. phys. et sportive",IF('EDT-2niveaux'!D104="EM","Educ. musicale",IF('EDT-2niveaux'!D104="AP","Arts plastiques",IF('EDT-2niveaux'!D104="HDA","Hist. des arts",IF('EDT-2niveaux'!D104="QM","Questionner le monde",IF('EDT-2niveaux'!D104="LV","Langue vivante",IF('EDT-2niveaux'!D104="APC","APC",""))))))))))))))))))))))))))</f>
        <v/>
      </c>
      <c r="J100" s="14" t="str">
        <f t="shared" si="15"/>
        <v/>
      </c>
      <c r="K100" s="101">
        <f>'EDT-2niveaux'!E104</f>
        <v>0</v>
      </c>
      <c r="L100" s="14" t="str">
        <f>IF('EDT-2niveaux'!E104="O","FRANCAIS"&amp;CHAR(10)&amp;"Orthographe",IF('EDT-2niveaux'!E104="rec","RECREATION",IF('EDT-2niveaux'!E104="p","Pause méridienne",IF('EDT-2niveaux'!E104="G","FRANCAIS"&amp;CHAR(10)&amp;"Grammaire",IF('EDT-2niveaux'!E104="LC","FRANCAIS"&amp;CHAR(10)&amp;"Lect. et comp.de l'écrit",IF('EDT-2niveaux'!E104="M","MATHEMATIQUES",IF('EDT-2niveaux'!E104="CLA","FRANCAIS"&amp;CHAR(10)&amp;"Culture litt. et art.",IF('EDT-2niveaux'!E104="F","FRANCAIS",IF('EDT-2niveaux'!E104="E","FRANCAIS"&amp;CHAR(10)&amp;"Ecriture",IF('EDT-2niveaux'!E104="L","FRANCAIS"&amp;CHAR(10)&amp;"Lexique",IF('EDT-2niveaux'!E104="LO","FRANCAIS"&amp;CHAR(10)&amp;"Langage oral",IF('EDT-2niveaux'!E104="CM","MATHEMATIQUES"&amp;CHAR(10)&amp;"Calcul mental",IF('EDT-2niveaux'!E104="EG","MATHEMATIQUES"&amp;CHAR(10)&amp;"Espace et Géométrie",IF('EDT-2niveaux'!E104="NC","MATHEMATIQUES"&amp;CHAR(10)&amp;"Nombres et calculs",IF('EDT-2niveaux'!E104="GM","MATHEMATIQUES"&amp;CHAR(10)&amp;"Grand. et mes.",IF('EDT-2niveaux'!E104="S","Sciences et technologie",IF('EDT-2niveaux'!E104="H","Histoire",IF('EDT-2niveaux'!E104="Geo","Géographie",IF('EDT-2niveaux'!E104="EMC","Enseig. mor. et civ.",IF('EDT-2niveaux'!E104="EPS","Educ. phys. et sportive",IF('EDT-2niveaux'!E104="EM","Educ. musicale",IF('EDT-2niveaux'!E104="AP","Arts plastiques",IF('EDT-2niveaux'!E104="HDA","Hist. des arts",IF('EDT-2niveaux'!E104="QM","Questionner le monde",IF('EDT-2niveaux'!E104="LV","Langue vivante",IF('EDT-2niveaux'!E104="APC","APC",""))))))))))))))))))))))))))</f>
        <v/>
      </c>
      <c r="M100" s="14" t="str">
        <f t="shared" si="16"/>
        <v/>
      </c>
      <c r="N100" s="101">
        <f>'EDT-2niveaux'!F104</f>
        <v>0</v>
      </c>
      <c r="O100" s="14" t="str">
        <f>IF('EDT-2niveaux'!F104="O","FRANCAIS"&amp;CHAR(10)&amp;"Orthographe",IF('EDT-2niveaux'!F104="rec","RECREATION",IF('EDT-2niveaux'!F104="p","Pause méridienne",IF('EDT-2niveaux'!F104="G","FRANCAIS"&amp;CHAR(10)&amp;"Grammaire",IF('EDT-2niveaux'!F104="LC","FRANCAIS"&amp;CHAR(10)&amp;"Lect. et comp.de l'écrit",IF('EDT-2niveaux'!F104="M","MATHEMATIQUES",IF('EDT-2niveaux'!F104="CLA","FRANCAIS"&amp;CHAR(10)&amp;"Culture litt. et art.",IF('EDT-2niveaux'!F104="F","FRANCAIS",IF('EDT-2niveaux'!F104="E","FRANCAIS"&amp;CHAR(10)&amp;"Ecriture",IF('EDT-2niveaux'!F104="L","FRANCAIS"&amp;CHAR(10)&amp;"Lexique",IF('EDT-2niveaux'!F104="LO","FRANCAIS"&amp;CHAR(10)&amp;"Langage oral",IF('EDT-2niveaux'!F104="CM","MATHEMATIQUES"&amp;CHAR(10)&amp;"Calcul mental",IF('EDT-2niveaux'!F104="EG","MATHEMATIQUES"&amp;CHAR(10)&amp;"Espace et Géométrie",IF('EDT-2niveaux'!F104="NC","MATHEMATIQUES"&amp;CHAR(10)&amp;"Nombres et calculs",IF('EDT-2niveaux'!F104="GM","MATHEMATIQUES"&amp;CHAR(10)&amp;"Grand. et mes.",IF('EDT-2niveaux'!F104="S","Sciences et technologie",IF('EDT-2niveaux'!F104="H","Histoire",IF('EDT-2niveaux'!F104="Geo","Géographie",IF('EDT-2niveaux'!F104="EMC","Enseig. mor. et civ.",IF('EDT-2niveaux'!F104="EPS","Educ. phys. et sportive",IF('EDT-2niveaux'!F104="EM","Educ. musicale",IF('EDT-2niveaux'!F104="AP","Arts plastiques",IF('EDT-2niveaux'!F104="HDA","Hist. des arts",IF('EDT-2niveaux'!F104="QM","Questionner le monde",IF('EDT-2niveaux'!F104="LV","Langue vivante",IF('EDT-2niveaux'!F104="APC","APC",""))))))))))))))))))))))))))</f>
        <v/>
      </c>
      <c r="P100" s="14" t="str">
        <f t="shared" si="17"/>
        <v/>
      </c>
      <c r="Q100" s="101">
        <f>'EDT-2niveaux'!G104</f>
        <v>0</v>
      </c>
      <c r="R100" s="14" t="str">
        <f>IF('EDT-2niveaux'!G104="O","FRANCAIS"&amp;CHAR(10)&amp;"Orthographe",IF('EDT-2niveaux'!G104="rec","RECREATION",IF('EDT-2niveaux'!G104="p","Pause méridienne",IF('EDT-2niveaux'!G104="G","FRANCAIS"&amp;CHAR(10)&amp;"Grammaire",IF('EDT-2niveaux'!G104="LC","FRANCAIS"&amp;CHAR(10)&amp;"Lect. et comp.de l'écrit",IF('EDT-2niveaux'!G104="M","MATHEMATIQUES",IF('EDT-2niveaux'!G104="CLA","FRANCAIS"&amp;CHAR(10)&amp;"Culture litt. et art.",IF('EDT-2niveaux'!G104="F","FRANCAIS",IF('EDT-2niveaux'!G104="E","FRANCAIS"&amp;CHAR(10)&amp;"Ecriture",IF('EDT-2niveaux'!G104="L","FRANCAIS"&amp;CHAR(10)&amp;"Lexique",IF('EDT-2niveaux'!G104="LO","FRANCAIS"&amp;CHAR(10)&amp;"Langage oral",IF('EDT-2niveaux'!G104="CM","MATHEMATIQUES"&amp;CHAR(10)&amp;"Calcul mental",IF('EDT-2niveaux'!G104="EG","MATHEMATIQUES"&amp;CHAR(10)&amp;"Espace et Géométrie",IF('EDT-2niveaux'!G104="NC","MATHEMATIQUES"&amp;CHAR(10)&amp;"Nombres et calculs",IF('EDT-2niveaux'!G104="GM","MATHEMATIQUES"&amp;CHAR(10)&amp;"Grand. et mes.",IF('EDT-2niveaux'!G104="S","Sciences et technologie",IF('EDT-2niveaux'!G104="H","Histoire",IF('EDT-2niveaux'!G104="Geo","Géographie",IF('EDT-2niveaux'!G104="EMC","Enseig. mor. et civ.",IF('EDT-2niveaux'!G104="EPS","Educ. phys. et sportive",IF('EDT-2niveaux'!G104="EM","Educ. musicale",IF('EDT-2niveaux'!G104="AP","Arts plastiques",IF('EDT-2niveaux'!G104="HDA","Hist. des arts",IF('EDT-2niveaux'!G104="QM","Questionner le monde",IF('EDT-2niveaux'!G104="LV","Langue vivante",IF('EDT-2niveaux'!G104="APC","APC",""))))))))))))))))))))))))))</f>
        <v/>
      </c>
      <c r="S100" s="148" t="str">
        <f t="shared" si="18"/>
        <v/>
      </c>
      <c r="T100" s="101">
        <f>'EDT-2niveaux'!H104</f>
        <v>0</v>
      </c>
      <c r="U100" s="14" t="str">
        <f>IF('EDT-2niveaux'!H104="O","FRANCAIS"&amp;CHAR(10)&amp;"Orthographe",IF('EDT-2niveaux'!H104="rec","RECREATION",IF('EDT-2niveaux'!H104="p","Pause méridienne",IF('EDT-2niveaux'!H104="G","FRANCAIS"&amp;CHAR(10)&amp;"Grammaire",IF('EDT-2niveaux'!H104="LC","FRANCAIS"&amp;CHAR(10)&amp;"Lect. et comp.de l'écrit",IF('EDT-2niveaux'!H104="M","MATHEMATIQUES",IF('EDT-2niveaux'!H104="CLA","FRANCAIS"&amp;CHAR(10)&amp;"Culture litt. et art.",IF('EDT-2niveaux'!H104="F","FRANCAIS",IF('EDT-2niveaux'!H104="E","FRANCAIS"&amp;CHAR(10)&amp;"Ecriture",IF('EDT-2niveaux'!H104="L","FRANCAIS"&amp;CHAR(10)&amp;"Lexique",IF('EDT-2niveaux'!H104="LO","FRANCAIS"&amp;CHAR(10)&amp;"Langage oral",IF('EDT-2niveaux'!H104="CM","MATHEMATIQUES"&amp;CHAR(10)&amp;"Calcul mental",IF('EDT-2niveaux'!H104="EG","MATHEMATIQUES"&amp;CHAR(10)&amp;"Espace et Géométrie",IF('EDT-2niveaux'!H104="NC","MATHEMATIQUES"&amp;CHAR(10)&amp;"Nombres et calculs",IF('EDT-2niveaux'!H104="GM","MATHEMATIQUES"&amp;CHAR(10)&amp;"Grand. et mes.",IF('EDT-2niveaux'!H104="S","Sciences et technologie",IF('EDT-2niveaux'!H104="H","Histoire",IF('EDT-2niveaux'!H104="Geo","Géographie",IF('EDT-2niveaux'!H104="EMC","Enseig. mor. et civ.",IF('EDT-2niveaux'!H104="EPS","Educ. phys. et sportive",IF('EDT-2niveaux'!H104="EM","Educ. musicale",IF('EDT-2niveaux'!H104="AP","Arts plastiques",IF('EDT-2niveaux'!H104="HDA","Hist. des arts",IF('EDT-2niveaux'!H104="QM","Questionner le monde",IF('EDT-2niveaux'!H104="LV","Langue vivante",IF('EDT-2niveaux'!H104="APC","APC",""))))))))))))))))))))))))))</f>
        <v/>
      </c>
      <c r="V100" s="14" t="str">
        <f t="shared" si="19"/>
        <v/>
      </c>
      <c r="W100" s="101">
        <f>'EDT-2niveaux'!I104</f>
        <v>0</v>
      </c>
      <c r="X100" s="14" t="str">
        <f>IF('EDT-2niveaux'!I104="O","FRANCAIS"&amp;CHAR(10)&amp;"Orthographe",IF('EDT-2niveaux'!I104="rec","RECREATION",IF('EDT-2niveaux'!I104="p","Pause méridienne",IF('EDT-2niveaux'!I104="G","FRANCAIS"&amp;CHAR(10)&amp;"Grammaire",IF('EDT-2niveaux'!I104="LC","FRANCAIS"&amp;CHAR(10)&amp;"Lect. et comp.de l'écrit",IF('EDT-2niveaux'!I104="M","MATHEMATIQUES",IF('EDT-2niveaux'!I104="CLA","FRANCAIS"&amp;CHAR(10)&amp;"Culture litt. et art.",IF('EDT-2niveaux'!I104="F","FRANCAIS",IF('EDT-2niveaux'!I104="E","FRANCAIS"&amp;CHAR(10)&amp;"Ecriture",IF('EDT-2niveaux'!I104="L","FRANCAIS"&amp;CHAR(10)&amp;"Lexique",IF('EDT-2niveaux'!I104="LO","FRANCAIS"&amp;CHAR(10)&amp;"Langage oral",IF('EDT-2niveaux'!I104="CM","MATHEMATIQUES"&amp;CHAR(10)&amp;"Calcul mental",IF('EDT-2niveaux'!I104="EG","MATHEMATIQUES"&amp;CHAR(10)&amp;"Espace et Géométrie",IF('EDT-2niveaux'!I104="NC","MATHEMATIQUES"&amp;CHAR(10)&amp;"Nombres et calculs",IF('EDT-2niveaux'!I104="GM","MATHEMATIQUES"&amp;CHAR(10)&amp;"Grand. et mes.",IF('EDT-2niveaux'!I104="S","Sciences et technologie",IF('EDT-2niveaux'!I104="H","Histoire",IF('EDT-2niveaux'!I104="Geo","Géographie",IF('EDT-2niveaux'!I104="EMC","Enseig. mor. et civ.",IF('EDT-2niveaux'!I104="EPS","Educ. phys. et sportive",IF('EDT-2niveaux'!I104="EM","Educ. musicale",IF('EDT-2niveaux'!I104="AP","Arts plastiques",IF('EDT-2niveaux'!I104="HDA","Hist. des arts",IF('EDT-2niveaux'!I104="QM","Questionner le monde",IF('EDT-2niveaux'!I104="LV","Langue vivante",IF('EDT-2niveaux'!I104="APC","APC",""))))))))))))))))))))))))))</f>
        <v/>
      </c>
      <c r="Y100" s="14" t="str">
        <f t="shared" si="20"/>
        <v/>
      </c>
      <c r="Z100" s="101">
        <f>'EDT-2niveaux'!J104</f>
        <v>0</v>
      </c>
      <c r="AA100" s="14" t="str">
        <f>IF('EDT-2niveaux'!J104="O","FRANCAIS"&amp;CHAR(10)&amp;"Orthographe",IF('EDT-2niveaux'!J104="rec","RECREATION",IF('EDT-2niveaux'!J104="p","Pause méridienne",IF('EDT-2niveaux'!J104="G","FRANCAIS"&amp;CHAR(10)&amp;"Grammaire",IF('EDT-2niveaux'!J104="LC","FRANCAIS"&amp;CHAR(10)&amp;"Lect. et comp.de l'écrit",IF('EDT-2niveaux'!J104="M","MATHEMATIQUES",IF('EDT-2niveaux'!J104="CLA","FRANCAIS"&amp;CHAR(10)&amp;"Culture littéraire et artistiqueCulture litt. et art.",IF('EDT-2niveaux'!J104="F","FRANCAIS",IF('EDT-2niveaux'!J104="E","FRANCAIS"&amp;CHAR(10)&amp;"Ecriture",IF('EDT-2niveaux'!J104="L","FRANCAIS"&amp;CHAR(10)&amp;"Lexique",IF('EDT-2niveaux'!J104="LO","FRANCAIS"&amp;CHAR(10)&amp;"Langage oral",IF('EDT-2niveaux'!J104="CM","MATHEMATIQUES"&amp;CHAR(10)&amp;"Calcul mental",IF('EDT-2niveaux'!J104="EG","MATHEMATIQUES"&amp;CHAR(10)&amp;"Espace et Géométrie",IF('EDT-2niveaux'!J104="NC","MATHEMATIQUES"&amp;CHAR(10)&amp;"Nombres et calculs",IF('EDT-2niveaux'!J104="GM","MATHEMATIQUES"&amp;CHAR(10)&amp;"Grand. et mes.",IF('EDT-2niveaux'!J104="S","Sciences et technologie",IF('EDT-2niveaux'!J104="H","Histoire",IF('EDT-2niveaux'!J104="Geo","Géographie",IF('EDT-2niveaux'!J104="EMC","Enseig. mor. et civ.",IF('EDT-2niveaux'!J104="EPS","Educ. phys. et sportive",IF('EDT-2niveaux'!J104="EM","Educ. musicale",IF('EDT-2niveaux'!J104="AP","Arts plastiques",IF('EDT-2niveaux'!J104="HDA","Hist. des arts",IF('EDT-2niveaux'!J104="QM","Questionner le monde",IF('EDT-2niveaux'!J104="LV","Langue vivante",IF('EDT-2niveaux'!J104="APC","APC",""))))))))))))))))))))))))))</f>
        <v/>
      </c>
      <c r="AB100" s="49" t="str">
        <f t="shared" si="21"/>
        <v/>
      </c>
      <c r="AC100" s="101">
        <f>'EDT-2niveaux'!K104</f>
        <v>0</v>
      </c>
      <c r="AD100" s="14" t="str">
        <f>IF('EDT-2niveaux'!K104="O","FRANCAIS"&amp;CHAR(10)&amp;"Orthographe",IF('EDT-2niveaux'!K104="rec","RECREATION",IF('EDT-2niveaux'!K104="p","Pause méridienne",IF('EDT-2niveaux'!K104="G","FRANCAIS"&amp;CHAR(10)&amp;"Grammaire",IF('EDT-2niveaux'!K104="LC","FRANCAIS"&amp;CHAR(10)&amp;"Lect. et comp.de l'écrit",IF('EDT-2niveaux'!K104="M","MATHEMATIQUES",IF('EDT-2niveaux'!K104="CLA","FRANCAIS"&amp;CHAR(10)&amp;"Culture litt. et art.",IF('EDT-2niveaux'!K104="F","FRANCAIS",IF('EDT-2niveaux'!K104="E","FRANCAIS"&amp;CHAR(10)&amp;"Ecriture",IF('EDT-2niveaux'!K104="L","FRANCAIS"&amp;CHAR(10)&amp;"Lexique",IF('EDT-2niveaux'!K104="LO","FRANCAIS"&amp;CHAR(10)&amp;"Langage oral",IF('EDT-2niveaux'!K104="CM","MATHEMATIQUES"&amp;CHAR(10)&amp;"Calcul mental",IF('EDT-2niveaux'!K104="EG","MATHEMATIQUES"&amp;CHAR(10)&amp;"Espace et Géométrie",IF('EDT-2niveaux'!K104="NC","MATHEMATIQUES"&amp;CHAR(10)&amp;"Nombres et calculs",IF('EDT-2niveaux'!K104="GM","MATHEMATIQUES"&amp;CHAR(10)&amp;"Grand. et mes.",IF('EDT-2niveaux'!K104="S","Sciences et technologie",IF('EDT-2niveaux'!K104="H","Histoire",IF('EDT-2niveaux'!K104="Geo","Géographie",IF('EDT-2niveaux'!K104="EMC","Enseig. mor. et civ.",IF('EDT-2niveaux'!K104="EPS","Educ. phys. et sportive",IF('EDT-2niveaux'!K104="EM","Educ. musicale",IF('EDT-2niveaux'!K104="AP","Arts plastiques",IF('EDT-2niveaux'!K104="HDA","Hist. des arts",IF('EDT-2niveaux'!K104="QM","Questionner le monde",IF('EDT-2niveaux'!K104="LV","Langue vivante",IF('EDT-2niveaux'!K104="APC","APC",""))))))))))))))))))))))))))</f>
        <v/>
      </c>
      <c r="AE100" s="49" t="str">
        <f t="shared" si="22"/>
        <v/>
      </c>
    </row>
    <row r="101" spans="1:31" x14ac:dyDescent="0.3">
      <c r="A101" s="4" t="e">
        <f>IF('POUR COMMENCER'!$E$14&gt;=A100,A100+'POUR COMMENCER'!$H$29,"")</f>
        <v>#VALUE!</v>
      </c>
      <c r="B101" s="101">
        <f>'EDT-2niveaux'!B105</f>
        <v>0</v>
      </c>
      <c r="C101" s="14" t="str">
        <f>IF('EDT-2niveaux'!B105="O","FRANCAIS"&amp;CHAR(10)&amp;"Orthographe",IF('EDT-2niveaux'!B105="rec","RECREATION",IF('EDT-2niveaux'!B105="p","Pause méridienne",IF('EDT-2niveaux'!B105="G","FRANCAIS"&amp;CHAR(10)&amp;"Grammaire",IF('EDT-2niveaux'!B105="LC","FRANCAIS"&amp;CHAR(10)&amp;"Lect. et comp.de l'écrit",IF('EDT-2niveaux'!B105="M","MATHEMATIQUES",IF('EDT-2niveaux'!B105="CLA","FRANCAIS"&amp;CHAR(10)&amp;"Culture litt. et art.",IF('EDT-2niveaux'!B105="F","FRANCAIS",IF('EDT-2niveaux'!B105="E","FRANCAIS"&amp;CHAR(10)&amp;"Ecriture",IF('EDT-2niveaux'!B105="L","FRANCAIS"&amp;CHAR(10)&amp;"Lexique",IF('EDT-2niveaux'!B105="LO","FRANCAIS"&amp;CHAR(10)&amp;"Langage oral",IF('EDT-2niveaux'!B105="CM","MATHEMATIQUES"&amp;CHAR(10)&amp;"Calcul mental",IF('EDT-2niveaux'!B105="EG","MATHEMATIQUES"&amp;CHAR(10)&amp;"Espace et Géométrie",IF('EDT-2niveaux'!B105="NC","MATHEMATIQUES"&amp;CHAR(10)&amp;"Nombres et calculs",IF('EDT-2niveaux'!B105="GM","MATHEMATIQUES"&amp;CHAR(10)&amp;"Grand. et mes.",IF('EDT-2niveaux'!B105="S","Sciences et technologie",IF('EDT-2niveaux'!B105="H","Histoire",IF('EDT-2niveaux'!B105="Geo","Géographie",IF('EDT-2niveaux'!B105="EMC","Enseig. mor. et civ.",IF('EDT-2niveaux'!B105="EPS","Educ. phys. et sportive",IF('EDT-2niveaux'!B105="EM","Educ. musicale",IF('EDT-2niveaux'!B105="AP","Arts plastiques",IF('EDT-2niveaux'!B105="HDA","Hist. des arts",IF('EDT-2niveaux'!B105="QM","Questionner le monde",IF('EDT-2niveaux'!B105="LV","Langue vivante",IF('EDT-2niveaux'!B105="APC","APC",""))))))))))))))))))))))))))</f>
        <v/>
      </c>
      <c r="D101" s="14" t="str">
        <f t="shared" si="13"/>
        <v/>
      </c>
      <c r="E101" s="101">
        <f>'EDT-2niveaux'!C105</f>
        <v>0</v>
      </c>
      <c r="F101" s="14" t="str">
        <f>IF('EDT-2niveaux'!C105="O","FRANCAIS"&amp;CHAR(10)&amp;"Orthographe",IF('EDT-2niveaux'!C105="rec","RECREATION",IF('EDT-2niveaux'!C105="p","Pause méridienne",IF('EDT-2niveaux'!C105="G","FRANCAIS"&amp;CHAR(10)&amp;"Grammaire",IF('EDT-2niveaux'!C105="LC","FRANCAIS"&amp;CHAR(10)&amp;"Lect. et comp.de l'écrit",IF('EDT-2niveaux'!C105="M","MATHEMATIQUES",IF('EDT-2niveaux'!C105="CLA","FRANCAIS"&amp;CHAR(10)&amp;"Culture littéraire et artistiqueCulture litt. et art.",IF('EDT-2niveaux'!C105="F","FRANCAIS",IF('EDT-2niveaux'!C105="E","FRANCAIS"&amp;CHAR(10)&amp;"Ecriture",IF('EDT-2niveaux'!C105="L","FRANCAIS"&amp;CHAR(10)&amp;"Lexique",IF('EDT-2niveaux'!C105="LO","FRANCAIS"&amp;CHAR(10)&amp;"Langage oral",IF('EDT-2niveaux'!C105="CM","MATHEMATIQUES"&amp;CHAR(10)&amp;"Calcul mental",IF('EDT-2niveaux'!C105="EG","MATHEMATIQUES"&amp;CHAR(10)&amp;"Espace et Géométrie",IF('EDT-2niveaux'!C105="NC","MATHEMATIQUES"&amp;CHAR(10)&amp;"Nombres et calculs",IF('EDT-2niveaux'!C105="GM","MATHEMATIQUES"&amp;CHAR(10)&amp;"Grand. et mes.",IF('EDT-2niveaux'!C105="S","Sciences et technologie",IF('EDT-2niveaux'!C105="H","Histoire",IF('EDT-2niveaux'!C105="Geo","Géographie",IF('EDT-2niveaux'!C105="EMC","Enseig. mor. et civ.",IF('EDT-2niveaux'!C105="EPS","Educ. phys. et sportive",IF('EDT-2niveaux'!C105="EM","Educ. musicale",IF('EDT-2niveaux'!C105="AP","Arts plastiques",IF('EDT-2niveaux'!C105="HDA","Hist. des arts",IF('EDT-2niveaux'!C105="QM","Questionner le monde",IF('EDT-2niveaux'!C105="LV","Langue vivante",IF('EDT-2niveaux'!C105="APC","APC",""))))))))))))))))))))))))))</f>
        <v/>
      </c>
      <c r="G101" s="14" t="str">
        <f t="shared" si="14"/>
        <v/>
      </c>
      <c r="H101" s="101">
        <f>'EDT-2niveaux'!D105</f>
        <v>0</v>
      </c>
      <c r="I101" s="14" t="str">
        <f>IF('EDT-2niveaux'!D105="O","FRANCAIS"&amp;CHAR(10)&amp;"Orthographe",IF('EDT-2niveaux'!D105="rec","RECREATION",IF('EDT-2niveaux'!D105="p","Pause méridienne",IF('EDT-2niveaux'!D105="G","FRANCAIS"&amp;CHAR(10)&amp;"Grammaire",IF('EDT-2niveaux'!D105="LC","FRANCAIS"&amp;CHAR(10)&amp;"Lect. et comp.de l'écrit",IF('EDT-2niveaux'!D105="M","MATHEMATIQUES",IF('EDT-2niveaux'!D105="CLA","FRANCAIS"&amp;CHAR(10)&amp;"Culture litt. et art.",IF('EDT-2niveaux'!D105="F","FRANCAIS",IF('EDT-2niveaux'!D105="E","FRANCAIS"&amp;CHAR(10)&amp;"Ecriture",IF('EDT-2niveaux'!D105="L","FRANCAIS"&amp;CHAR(10)&amp;"Lexique",IF('EDT-2niveaux'!D105="LO","FRANCAIS"&amp;CHAR(10)&amp;"Langage oral",IF('EDT-2niveaux'!D105="CM","MATHEMATIQUES"&amp;CHAR(10)&amp;"Calcul mental",IF('EDT-2niveaux'!D105="EG","MATHEMATIQUES"&amp;CHAR(10)&amp;"Espace et Géométrie",IF('EDT-2niveaux'!D105="NC","MATHEMATIQUES"&amp;CHAR(10)&amp;"Nombres et calculs",IF('EDT-2niveaux'!D105="GM","MATHEMATIQUES"&amp;CHAR(10)&amp;"Grand. et mes.",IF('EDT-2niveaux'!D105="S","Sciences et technologie",IF('EDT-2niveaux'!D105="H","Histoire",IF('EDT-2niveaux'!D105="Geo","Géographie",IF('EDT-2niveaux'!D105="EMC","Enseig. mor. et civ.",IF('EDT-2niveaux'!D105="EPS","Educ. phys. et sportive",IF('EDT-2niveaux'!D105="EM","Educ. musicale",IF('EDT-2niveaux'!D105="AP","Arts plastiques",IF('EDT-2niveaux'!D105="HDA","Hist. des arts",IF('EDT-2niveaux'!D105="QM","Questionner le monde",IF('EDT-2niveaux'!D105="LV","Langue vivante",IF('EDT-2niveaux'!D105="APC","APC",""))))))))))))))))))))))))))</f>
        <v/>
      </c>
      <c r="J101" s="14" t="str">
        <f t="shared" si="15"/>
        <v/>
      </c>
      <c r="K101" s="101">
        <f>'EDT-2niveaux'!E105</f>
        <v>0</v>
      </c>
      <c r="L101" s="14" t="str">
        <f>IF('EDT-2niveaux'!E105="O","FRANCAIS"&amp;CHAR(10)&amp;"Orthographe",IF('EDT-2niveaux'!E105="rec","RECREATION",IF('EDT-2niveaux'!E105="p","Pause méridienne",IF('EDT-2niveaux'!E105="G","FRANCAIS"&amp;CHAR(10)&amp;"Grammaire",IF('EDT-2niveaux'!E105="LC","FRANCAIS"&amp;CHAR(10)&amp;"Lect. et comp.de l'écrit",IF('EDT-2niveaux'!E105="M","MATHEMATIQUES",IF('EDT-2niveaux'!E105="CLA","FRANCAIS"&amp;CHAR(10)&amp;"Culture litt. et art.",IF('EDT-2niveaux'!E105="F","FRANCAIS",IF('EDT-2niveaux'!E105="E","FRANCAIS"&amp;CHAR(10)&amp;"Ecriture",IF('EDT-2niveaux'!E105="L","FRANCAIS"&amp;CHAR(10)&amp;"Lexique",IF('EDT-2niveaux'!E105="LO","FRANCAIS"&amp;CHAR(10)&amp;"Langage oral",IF('EDT-2niveaux'!E105="CM","MATHEMATIQUES"&amp;CHAR(10)&amp;"Calcul mental",IF('EDT-2niveaux'!E105="EG","MATHEMATIQUES"&amp;CHAR(10)&amp;"Espace et Géométrie",IF('EDT-2niveaux'!E105="NC","MATHEMATIQUES"&amp;CHAR(10)&amp;"Nombres et calculs",IF('EDT-2niveaux'!E105="GM","MATHEMATIQUES"&amp;CHAR(10)&amp;"Grand. et mes.",IF('EDT-2niveaux'!E105="S","Sciences et technologie",IF('EDT-2niveaux'!E105="H","Histoire",IF('EDT-2niveaux'!E105="Geo","Géographie",IF('EDT-2niveaux'!E105="EMC","Enseig. mor. et civ.",IF('EDT-2niveaux'!E105="EPS","Educ. phys. et sportive",IF('EDT-2niveaux'!E105="EM","Educ. musicale",IF('EDT-2niveaux'!E105="AP","Arts plastiques",IF('EDT-2niveaux'!E105="HDA","Hist. des arts",IF('EDT-2niveaux'!E105="QM","Questionner le monde",IF('EDT-2niveaux'!E105="LV","Langue vivante",IF('EDT-2niveaux'!E105="APC","APC",""))))))))))))))))))))))))))</f>
        <v/>
      </c>
      <c r="M101" s="14" t="str">
        <f t="shared" si="16"/>
        <v/>
      </c>
      <c r="N101" s="101">
        <f>'EDT-2niveaux'!F105</f>
        <v>0</v>
      </c>
      <c r="O101" s="14" t="str">
        <f>IF('EDT-2niveaux'!F105="O","FRANCAIS"&amp;CHAR(10)&amp;"Orthographe",IF('EDT-2niveaux'!F105="rec","RECREATION",IF('EDT-2niveaux'!F105="p","Pause méridienne",IF('EDT-2niveaux'!F105="G","FRANCAIS"&amp;CHAR(10)&amp;"Grammaire",IF('EDT-2niveaux'!F105="LC","FRANCAIS"&amp;CHAR(10)&amp;"Lect. et comp.de l'écrit",IF('EDT-2niveaux'!F105="M","MATHEMATIQUES",IF('EDT-2niveaux'!F105="CLA","FRANCAIS"&amp;CHAR(10)&amp;"Culture litt. et art.",IF('EDT-2niveaux'!F105="F","FRANCAIS",IF('EDT-2niveaux'!F105="E","FRANCAIS"&amp;CHAR(10)&amp;"Ecriture",IF('EDT-2niveaux'!F105="L","FRANCAIS"&amp;CHAR(10)&amp;"Lexique",IF('EDT-2niveaux'!F105="LO","FRANCAIS"&amp;CHAR(10)&amp;"Langage oral",IF('EDT-2niveaux'!F105="CM","MATHEMATIQUES"&amp;CHAR(10)&amp;"Calcul mental",IF('EDT-2niveaux'!F105="EG","MATHEMATIQUES"&amp;CHAR(10)&amp;"Espace et Géométrie",IF('EDT-2niveaux'!F105="NC","MATHEMATIQUES"&amp;CHAR(10)&amp;"Nombres et calculs",IF('EDT-2niveaux'!F105="GM","MATHEMATIQUES"&amp;CHAR(10)&amp;"Grand. et mes.",IF('EDT-2niveaux'!F105="S","Sciences et technologie",IF('EDT-2niveaux'!F105="H","Histoire",IF('EDT-2niveaux'!F105="Geo","Géographie",IF('EDT-2niveaux'!F105="EMC","Enseig. mor. et civ.",IF('EDT-2niveaux'!F105="EPS","Educ. phys. et sportive",IF('EDT-2niveaux'!F105="EM","Educ. musicale",IF('EDT-2niveaux'!F105="AP","Arts plastiques",IF('EDT-2niveaux'!F105="HDA","Hist. des arts",IF('EDT-2niveaux'!F105="QM","Questionner le monde",IF('EDT-2niveaux'!F105="LV","Langue vivante",IF('EDT-2niveaux'!F105="APC","APC",""))))))))))))))))))))))))))</f>
        <v/>
      </c>
      <c r="P101" s="14" t="str">
        <f t="shared" si="17"/>
        <v/>
      </c>
      <c r="Q101" s="101">
        <f>'EDT-2niveaux'!G105</f>
        <v>0</v>
      </c>
      <c r="R101" s="14" t="str">
        <f>IF('EDT-2niveaux'!G105="O","FRANCAIS"&amp;CHAR(10)&amp;"Orthographe",IF('EDT-2niveaux'!G105="rec","RECREATION",IF('EDT-2niveaux'!G105="p","Pause méridienne",IF('EDT-2niveaux'!G105="G","FRANCAIS"&amp;CHAR(10)&amp;"Grammaire",IF('EDT-2niveaux'!G105="LC","FRANCAIS"&amp;CHAR(10)&amp;"Lect. et comp.de l'écrit",IF('EDT-2niveaux'!G105="M","MATHEMATIQUES",IF('EDT-2niveaux'!G105="CLA","FRANCAIS"&amp;CHAR(10)&amp;"Culture litt. et art.",IF('EDT-2niveaux'!G105="F","FRANCAIS",IF('EDT-2niveaux'!G105="E","FRANCAIS"&amp;CHAR(10)&amp;"Ecriture",IF('EDT-2niveaux'!G105="L","FRANCAIS"&amp;CHAR(10)&amp;"Lexique",IF('EDT-2niveaux'!G105="LO","FRANCAIS"&amp;CHAR(10)&amp;"Langage oral",IF('EDT-2niveaux'!G105="CM","MATHEMATIQUES"&amp;CHAR(10)&amp;"Calcul mental",IF('EDT-2niveaux'!G105="EG","MATHEMATIQUES"&amp;CHAR(10)&amp;"Espace et Géométrie",IF('EDT-2niveaux'!G105="NC","MATHEMATIQUES"&amp;CHAR(10)&amp;"Nombres et calculs",IF('EDT-2niveaux'!G105="GM","MATHEMATIQUES"&amp;CHAR(10)&amp;"Grand. et mes.",IF('EDT-2niveaux'!G105="S","Sciences et technologie",IF('EDT-2niveaux'!G105="H","Histoire",IF('EDT-2niveaux'!G105="Geo","Géographie",IF('EDT-2niveaux'!G105="EMC","Enseig. mor. et civ.",IF('EDT-2niveaux'!G105="EPS","Educ. phys. et sportive",IF('EDT-2niveaux'!G105="EM","Educ. musicale",IF('EDT-2niveaux'!G105="AP","Arts plastiques",IF('EDT-2niveaux'!G105="HDA","Hist. des arts",IF('EDT-2niveaux'!G105="QM","Questionner le monde",IF('EDT-2niveaux'!G105="LV","Langue vivante",IF('EDT-2niveaux'!G105="APC","APC",""))))))))))))))))))))))))))</f>
        <v/>
      </c>
      <c r="S101" s="148" t="str">
        <f t="shared" si="18"/>
        <v/>
      </c>
      <c r="T101" s="101">
        <f>'EDT-2niveaux'!H105</f>
        <v>0</v>
      </c>
      <c r="U101" s="14" t="str">
        <f>IF('EDT-2niveaux'!H105="O","FRANCAIS"&amp;CHAR(10)&amp;"Orthographe",IF('EDT-2niveaux'!H105="rec","RECREATION",IF('EDT-2niveaux'!H105="p","Pause méridienne",IF('EDT-2niveaux'!H105="G","FRANCAIS"&amp;CHAR(10)&amp;"Grammaire",IF('EDT-2niveaux'!H105="LC","FRANCAIS"&amp;CHAR(10)&amp;"Lect. et comp.de l'écrit",IF('EDT-2niveaux'!H105="M","MATHEMATIQUES",IF('EDT-2niveaux'!H105="CLA","FRANCAIS"&amp;CHAR(10)&amp;"Culture litt. et art.",IF('EDT-2niveaux'!H105="F","FRANCAIS",IF('EDT-2niveaux'!H105="E","FRANCAIS"&amp;CHAR(10)&amp;"Ecriture",IF('EDT-2niveaux'!H105="L","FRANCAIS"&amp;CHAR(10)&amp;"Lexique",IF('EDT-2niveaux'!H105="LO","FRANCAIS"&amp;CHAR(10)&amp;"Langage oral",IF('EDT-2niveaux'!H105="CM","MATHEMATIQUES"&amp;CHAR(10)&amp;"Calcul mental",IF('EDT-2niveaux'!H105="EG","MATHEMATIQUES"&amp;CHAR(10)&amp;"Espace et Géométrie",IF('EDT-2niveaux'!H105="NC","MATHEMATIQUES"&amp;CHAR(10)&amp;"Nombres et calculs",IF('EDT-2niveaux'!H105="GM","MATHEMATIQUES"&amp;CHAR(10)&amp;"Grand. et mes.",IF('EDT-2niveaux'!H105="S","Sciences et technologie",IF('EDT-2niveaux'!H105="H","Histoire",IF('EDT-2niveaux'!H105="Geo","Géographie",IF('EDT-2niveaux'!H105="EMC","Enseig. mor. et civ.",IF('EDT-2niveaux'!H105="EPS","Educ. phys. et sportive",IF('EDT-2niveaux'!H105="EM","Educ. musicale",IF('EDT-2niveaux'!H105="AP","Arts plastiques",IF('EDT-2niveaux'!H105="HDA","Hist. des arts",IF('EDT-2niveaux'!H105="QM","Questionner le monde",IF('EDT-2niveaux'!H105="LV","Langue vivante",IF('EDT-2niveaux'!H105="APC","APC",""))))))))))))))))))))))))))</f>
        <v/>
      </c>
      <c r="V101" s="14" t="str">
        <f t="shared" si="19"/>
        <v/>
      </c>
      <c r="W101" s="101">
        <f>'EDT-2niveaux'!I105</f>
        <v>0</v>
      </c>
      <c r="X101" s="14" t="str">
        <f>IF('EDT-2niveaux'!I105="O","FRANCAIS"&amp;CHAR(10)&amp;"Orthographe",IF('EDT-2niveaux'!I105="rec","RECREATION",IF('EDT-2niveaux'!I105="p","Pause méridienne",IF('EDT-2niveaux'!I105="G","FRANCAIS"&amp;CHAR(10)&amp;"Grammaire",IF('EDT-2niveaux'!I105="LC","FRANCAIS"&amp;CHAR(10)&amp;"Lect. et comp.de l'écrit",IF('EDT-2niveaux'!I105="M","MATHEMATIQUES",IF('EDT-2niveaux'!I105="CLA","FRANCAIS"&amp;CHAR(10)&amp;"Culture litt. et art.",IF('EDT-2niveaux'!I105="F","FRANCAIS",IF('EDT-2niveaux'!I105="E","FRANCAIS"&amp;CHAR(10)&amp;"Ecriture",IF('EDT-2niveaux'!I105="L","FRANCAIS"&amp;CHAR(10)&amp;"Lexique",IF('EDT-2niveaux'!I105="LO","FRANCAIS"&amp;CHAR(10)&amp;"Langage oral",IF('EDT-2niveaux'!I105="CM","MATHEMATIQUES"&amp;CHAR(10)&amp;"Calcul mental",IF('EDT-2niveaux'!I105="EG","MATHEMATIQUES"&amp;CHAR(10)&amp;"Espace et Géométrie",IF('EDT-2niveaux'!I105="NC","MATHEMATIQUES"&amp;CHAR(10)&amp;"Nombres et calculs",IF('EDT-2niveaux'!I105="GM","MATHEMATIQUES"&amp;CHAR(10)&amp;"Grand. et mes.",IF('EDT-2niveaux'!I105="S","Sciences et technologie",IF('EDT-2niveaux'!I105="H","Histoire",IF('EDT-2niveaux'!I105="Geo","Géographie",IF('EDT-2niveaux'!I105="EMC","Enseig. mor. et civ.",IF('EDT-2niveaux'!I105="EPS","Educ. phys. et sportive",IF('EDT-2niveaux'!I105="EM","Educ. musicale",IF('EDT-2niveaux'!I105="AP","Arts plastiques",IF('EDT-2niveaux'!I105="HDA","Hist. des arts",IF('EDT-2niveaux'!I105="QM","Questionner le monde",IF('EDT-2niveaux'!I105="LV","Langue vivante",IF('EDT-2niveaux'!I105="APC","APC",""))))))))))))))))))))))))))</f>
        <v/>
      </c>
      <c r="Y101" s="14" t="str">
        <f t="shared" si="20"/>
        <v/>
      </c>
      <c r="Z101" s="101">
        <f>'EDT-2niveaux'!J105</f>
        <v>0</v>
      </c>
      <c r="AA101" s="14" t="str">
        <f>IF('EDT-2niveaux'!J105="O","FRANCAIS"&amp;CHAR(10)&amp;"Orthographe",IF('EDT-2niveaux'!J105="rec","RECREATION",IF('EDT-2niveaux'!J105="p","Pause méridienne",IF('EDT-2niveaux'!J105="G","FRANCAIS"&amp;CHAR(10)&amp;"Grammaire",IF('EDT-2niveaux'!J105="LC","FRANCAIS"&amp;CHAR(10)&amp;"Lect. et comp.de l'écrit",IF('EDT-2niveaux'!J105="M","MATHEMATIQUES",IF('EDT-2niveaux'!J105="CLA","FRANCAIS"&amp;CHAR(10)&amp;"Culture littéraire et artistiqueCulture litt. et art.",IF('EDT-2niveaux'!J105="F","FRANCAIS",IF('EDT-2niveaux'!J105="E","FRANCAIS"&amp;CHAR(10)&amp;"Ecriture",IF('EDT-2niveaux'!J105="L","FRANCAIS"&amp;CHAR(10)&amp;"Lexique",IF('EDT-2niveaux'!J105="LO","FRANCAIS"&amp;CHAR(10)&amp;"Langage oral",IF('EDT-2niveaux'!J105="CM","MATHEMATIQUES"&amp;CHAR(10)&amp;"Calcul mental",IF('EDT-2niveaux'!J105="EG","MATHEMATIQUES"&amp;CHAR(10)&amp;"Espace et Géométrie",IF('EDT-2niveaux'!J105="NC","MATHEMATIQUES"&amp;CHAR(10)&amp;"Nombres et calculs",IF('EDT-2niveaux'!J105="GM","MATHEMATIQUES"&amp;CHAR(10)&amp;"Grand. et mes.",IF('EDT-2niveaux'!J105="S","Sciences et technologie",IF('EDT-2niveaux'!J105="H","Histoire",IF('EDT-2niveaux'!J105="Geo","Géographie",IF('EDT-2niveaux'!J105="EMC","Enseig. mor. et civ.",IF('EDT-2niveaux'!J105="EPS","Educ. phys. et sportive",IF('EDT-2niveaux'!J105="EM","Educ. musicale",IF('EDT-2niveaux'!J105="AP","Arts plastiques",IF('EDT-2niveaux'!J105="HDA","Hist. des arts",IF('EDT-2niveaux'!J105="QM","Questionner le monde",IF('EDT-2niveaux'!J105="LV","Langue vivante",IF('EDT-2niveaux'!J105="APC","APC",""))))))))))))))))))))))))))</f>
        <v/>
      </c>
      <c r="AB101" s="49" t="str">
        <f t="shared" si="21"/>
        <v/>
      </c>
      <c r="AC101" s="101">
        <f>'EDT-2niveaux'!K105</f>
        <v>0</v>
      </c>
      <c r="AD101" s="14" t="str">
        <f>IF('EDT-2niveaux'!K105="O","FRANCAIS"&amp;CHAR(10)&amp;"Orthographe",IF('EDT-2niveaux'!K105="rec","RECREATION",IF('EDT-2niveaux'!K105="p","Pause méridienne",IF('EDT-2niveaux'!K105="G","FRANCAIS"&amp;CHAR(10)&amp;"Grammaire",IF('EDT-2niveaux'!K105="LC","FRANCAIS"&amp;CHAR(10)&amp;"Lect. et comp.de l'écrit",IF('EDT-2niveaux'!K105="M","MATHEMATIQUES",IF('EDT-2niveaux'!K105="CLA","FRANCAIS"&amp;CHAR(10)&amp;"Culture litt. et art.",IF('EDT-2niveaux'!K105="F","FRANCAIS",IF('EDT-2niveaux'!K105="E","FRANCAIS"&amp;CHAR(10)&amp;"Ecriture",IF('EDT-2niveaux'!K105="L","FRANCAIS"&amp;CHAR(10)&amp;"Lexique",IF('EDT-2niveaux'!K105="LO","FRANCAIS"&amp;CHAR(10)&amp;"Langage oral",IF('EDT-2niveaux'!K105="CM","MATHEMATIQUES"&amp;CHAR(10)&amp;"Calcul mental",IF('EDT-2niveaux'!K105="EG","MATHEMATIQUES"&amp;CHAR(10)&amp;"Espace et Géométrie",IF('EDT-2niveaux'!K105="NC","MATHEMATIQUES"&amp;CHAR(10)&amp;"Nombres et calculs",IF('EDT-2niveaux'!K105="GM","MATHEMATIQUES"&amp;CHAR(10)&amp;"Grand. et mes.",IF('EDT-2niveaux'!K105="S","Sciences et technologie",IF('EDT-2niveaux'!K105="H","Histoire",IF('EDT-2niveaux'!K105="Geo","Géographie",IF('EDT-2niveaux'!K105="EMC","Enseig. mor. et civ.",IF('EDT-2niveaux'!K105="EPS","Educ. phys. et sportive",IF('EDT-2niveaux'!K105="EM","Educ. musicale",IF('EDT-2niveaux'!K105="AP","Arts plastiques",IF('EDT-2niveaux'!K105="HDA","Hist. des arts",IF('EDT-2niveaux'!K105="QM","Questionner le monde",IF('EDT-2niveaux'!K105="LV","Langue vivante",IF('EDT-2niveaux'!K105="APC","APC",""))))))))))))))))))))))))))</f>
        <v/>
      </c>
      <c r="AE101" s="49" t="str">
        <f t="shared" si="22"/>
        <v/>
      </c>
    </row>
    <row r="102" spans="1:31" x14ac:dyDescent="0.3">
      <c r="A102" s="4" t="e">
        <f>IF('POUR COMMENCER'!$E$14&gt;=A101,A101+'POUR COMMENCER'!$H$29,"")</f>
        <v>#VALUE!</v>
      </c>
      <c r="B102" s="101">
        <f>'EDT-2niveaux'!B106</f>
        <v>0</v>
      </c>
      <c r="C102" s="14" t="str">
        <f>IF('EDT-2niveaux'!B106="O","FRANCAIS"&amp;CHAR(10)&amp;"Orthographe",IF('EDT-2niveaux'!B106="rec","RECREATION",IF('EDT-2niveaux'!B106="p","Pause méridienne",IF('EDT-2niveaux'!B106="G","FRANCAIS"&amp;CHAR(10)&amp;"Grammaire",IF('EDT-2niveaux'!B106="LC","FRANCAIS"&amp;CHAR(10)&amp;"Lect. et comp.de l'écrit",IF('EDT-2niveaux'!B106="M","MATHEMATIQUES",IF('EDT-2niveaux'!B106="CLA","FRANCAIS"&amp;CHAR(10)&amp;"Culture litt. et art.",IF('EDT-2niveaux'!B106="F","FRANCAIS",IF('EDT-2niveaux'!B106="E","FRANCAIS"&amp;CHAR(10)&amp;"Ecriture",IF('EDT-2niveaux'!B106="L","FRANCAIS"&amp;CHAR(10)&amp;"Lexique",IF('EDT-2niveaux'!B106="LO","FRANCAIS"&amp;CHAR(10)&amp;"Langage oral",IF('EDT-2niveaux'!B106="CM","MATHEMATIQUES"&amp;CHAR(10)&amp;"Calcul mental",IF('EDT-2niveaux'!B106="EG","MATHEMATIQUES"&amp;CHAR(10)&amp;"Espace et Géométrie",IF('EDT-2niveaux'!B106="NC","MATHEMATIQUES"&amp;CHAR(10)&amp;"Nombres et calculs",IF('EDT-2niveaux'!B106="GM","MATHEMATIQUES"&amp;CHAR(10)&amp;"Grand. et mes.",IF('EDT-2niveaux'!B106="S","Sciences et technologie",IF('EDT-2niveaux'!B106="H","Histoire",IF('EDT-2niveaux'!B106="Geo","Géographie",IF('EDT-2niveaux'!B106="EMC","Enseig. mor. et civ.",IF('EDT-2niveaux'!B106="EPS","Educ. phys. et sportive",IF('EDT-2niveaux'!B106="EM","Educ. musicale",IF('EDT-2niveaux'!B106="AP","Arts plastiques",IF('EDT-2niveaux'!B106="HDA","Hist. des arts",IF('EDT-2niveaux'!B106="QM","Questionner le monde",IF('EDT-2niveaux'!B106="LV","Langue vivante",IF('EDT-2niveaux'!B106="APC","APC",""))))))))))))))))))))))))))</f>
        <v/>
      </c>
      <c r="D102" s="14" t="str">
        <f t="shared" si="13"/>
        <v/>
      </c>
      <c r="E102" s="101">
        <f>'EDT-2niveaux'!C106</f>
        <v>0</v>
      </c>
      <c r="F102" s="14" t="str">
        <f>IF('EDT-2niveaux'!C106="O","FRANCAIS"&amp;CHAR(10)&amp;"Orthographe",IF('EDT-2niveaux'!C106="rec","RECREATION",IF('EDT-2niveaux'!C106="p","Pause méridienne",IF('EDT-2niveaux'!C106="G","FRANCAIS"&amp;CHAR(10)&amp;"Grammaire",IF('EDT-2niveaux'!C106="LC","FRANCAIS"&amp;CHAR(10)&amp;"Lect. et comp.de l'écrit",IF('EDT-2niveaux'!C106="M","MATHEMATIQUES",IF('EDT-2niveaux'!C106="CLA","FRANCAIS"&amp;CHAR(10)&amp;"Culture littéraire et artistiqueCulture litt. et art.",IF('EDT-2niveaux'!C106="F","FRANCAIS",IF('EDT-2niveaux'!C106="E","FRANCAIS"&amp;CHAR(10)&amp;"Ecriture",IF('EDT-2niveaux'!C106="L","FRANCAIS"&amp;CHAR(10)&amp;"Lexique",IF('EDT-2niveaux'!C106="LO","FRANCAIS"&amp;CHAR(10)&amp;"Langage oral",IF('EDT-2niveaux'!C106="CM","MATHEMATIQUES"&amp;CHAR(10)&amp;"Calcul mental",IF('EDT-2niveaux'!C106="EG","MATHEMATIQUES"&amp;CHAR(10)&amp;"Espace et Géométrie",IF('EDT-2niveaux'!C106="NC","MATHEMATIQUES"&amp;CHAR(10)&amp;"Nombres et calculs",IF('EDT-2niveaux'!C106="GM","MATHEMATIQUES"&amp;CHAR(10)&amp;"Grand. et mes.",IF('EDT-2niveaux'!C106="S","Sciences et technologie",IF('EDT-2niveaux'!C106="H","Histoire",IF('EDT-2niveaux'!C106="Geo","Géographie",IF('EDT-2niveaux'!C106="EMC","Enseig. mor. et civ.",IF('EDT-2niveaux'!C106="EPS","Educ. phys. et sportive",IF('EDT-2niveaux'!C106="EM","Educ. musicale",IF('EDT-2niveaux'!C106="AP","Arts plastiques",IF('EDT-2niveaux'!C106="HDA","Hist. des arts",IF('EDT-2niveaux'!C106="QM","Questionner le monde",IF('EDT-2niveaux'!C106="LV","Langue vivante",IF('EDT-2niveaux'!C106="APC","APC",""))))))))))))))))))))))))))</f>
        <v/>
      </c>
      <c r="G102" s="14" t="str">
        <f t="shared" si="14"/>
        <v/>
      </c>
      <c r="H102" s="101">
        <f>'EDT-2niveaux'!D106</f>
        <v>0</v>
      </c>
      <c r="I102" s="14" t="str">
        <f>IF('EDT-2niveaux'!D106="O","FRANCAIS"&amp;CHAR(10)&amp;"Orthographe",IF('EDT-2niveaux'!D106="rec","RECREATION",IF('EDT-2niveaux'!D106="p","Pause méridienne",IF('EDT-2niveaux'!D106="G","FRANCAIS"&amp;CHAR(10)&amp;"Grammaire",IF('EDT-2niveaux'!D106="LC","FRANCAIS"&amp;CHAR(10)&amp;"Lect. et comp.de l'écrit",IF('EDT-2niveaux'!D106="M","MATHEMATIQUES",IF('EDT-2niveaux'!D106="CLA","FRANCAIS"&amp;CHAR(10)&amp;"Culture litt. et art.",IF('EDT-2niveaux'!D106="F","FRANCAIS",IF('EDT-2niveaux'!D106="E","FRANCAIS"&amp;CHAR(10)&amp;"Ecriture",IF('EDT-2niveaux'!D106="L","FRANCAIS"&amp;CHAR(10)&amp;"Lexique",IF('EDT-2niveaux'!D106="LO","FRANCAIS"&amp;CHAR(10)&amp;"Langage oral",IF('EDT-2niveaux'!D106="CM","MATHEMATIQUES"&amp;CHAR(10)&amp;"Calcul mental",IF('EDT-2niveaux'!D106="EG","MATHEMATIQUES"&amp;CHAR(10)&amp;"Espace et Géométrie",IF('EDT-2niveaux'!D106="NC","MATHEMATIQUES"&amp;CHAR(10)&amp;"Nombres et calculs",IF('EDT-2niveaux'!D106="GM","MATHEMATIQUES"&amp;CHAR(10)&amp;"Grand. et mes.",IF('EDT-2niveaux'!D106="S","Sciences et technologie",IF('EDT-2niveaux'!D106="H","Histoire",IF('EDT-2niveaux'!D106="Geo","Géographie",IF('EDT-2niveaux'!D106="EMC","Enseig. mor. et civ.",IF('EDT-2niveaux'!D106="EPS","Educ. phys. et sportive",IF('EDT-2niveaux'!D106="EM","Educ. musicale",IF('EDT-2niveaux'!D106="AP","Arts plastiques",IF('EDT-2niveaux'!D106="HDA","Hist. des arts",IF('EDT-2niveaux'!D106="QM","Questionner le monde",IF('EDT-2niveaux'!D106="LV","Langue vivante",IF('EDT-2niveaux'!D106="APC","APC",""))))))))))))))))))))))))))</f>
        <v/>
      </c>
      <c r="J102" s="14" t="str">
        <f t="shared" si="15"/>
        <v/>
      </c>
      <c r="K102" s="101">
        <f>'EDT-2niveaux'!E106</f>
        <v>0</v>
      </c>
      <c r="L102" s="14" t="str">
        <f>IF('EDT-2niveaux'!E106="O","FRANCAIS"&amp;CHAR(10)&amp;"Orthographe",IF('EDT-2niveaux'!E106="rec","RECREATION",IF('EDT-2niveaux'!E106="p","Pause méridienne",IF('EDT-2niveaux'!E106="G","FRANCAIS"&amp;CHAR(10)&amp;"Grammaire",IF('EDT-2niveaux'!E106="LC","FRANCAIS"&amp;CHAR(10)&amp;"Lect. et comp.de l'écrit",IF('EDT-2niveaux'!E106="M","MATHEMATIQUES",IF('EDT-2niveaux'!E106="CLA","FRANCAIS"&amp;CHAR(10)&amp;"Culture litt. et art.",IF('EDT-2niveaux'!E106="F","FRANCAIS",IF('EDT-2niveaux'!E106="E","FRANCAIS"&amp;CHAR(10)&amp;"Ecriture",IF('EDT-2niveaux'!E106="L","FRANCAIS"&amp;CHAR(10)&amp;"Lexique",IF('EDT-2niveaux'!E106="LO","FRANCAIS"&amp;CHAR(10)&amp;"Langage oral",IF('EDT-2niveaux'!E106="CM","MATHEMATIQUES"&amp;CHAR(10)&amp;"Calcul mental",IF('EDT-2niveaux'!E106="EG","MATHEMATIQUES"&amp;CHAR(10)&amp;"Espace et Géométrie",IF('EDT-2niveaux'!E106="NC","MATHEMATIQUES"&amp;CHAR(10)&amp;"Nombres et calculs",IF('EDT-2niveaux'!E106="GM","MATHEMATIQUES"&amp;CHAR(10)&amp;"Grand. et mes.",IF('EDT-2niveaux'!E106="S","Sciences et technologie",IF('EDT-2niveaux'!E106="H","Histoire",IF('EDT-2niveaux'!E106="Geo","Géographie",IF('EDT-2niveaux'!E106="EMC","Enseig. mor. et civ.",IF('EDT-2niveaux'!E106="EPS","Educ. phys. et sportive",IF('EDT-2niveaux'!E106="EM","Educ. musicale",IF('EDT-2niveaux'!E106="AP","Arts plastiques",IF('EDT-2niveaux'!E106="HDA","Hist. des arts",IF('EDT-2niveaux'!E106="QM","Questionner le monde",IF('EDT-2niveaux'!E106="LV","Langue vivante",IF('EDT-2niveaux'!E106="APC","APC",""))))))))))))))))))))))))))</f>
        <v/>
      </c>
      <c r="M102" s="14" t="str">
        <f t="shared" si="16"/>
        <v/>
      </c>
      <c r="N102" s="101">
        <f>'EDT-2niveaux'!F106</f>
        <v>0</v>
      </c>
      <c r="O102" s="14" t="str">
        <f>IF('EDT-2niveaux'!F106="O","FRANCAIS"&amp;CHAR(10)&amp;"Orthographe",IF('EDT-2niveaux'!F106="rec","RECREATION",IF('EDT-2niveaux'!F106="p","Pause méridienne",IF('EDT-2niveaux'!F106="G","FRANCAIS"&amp;CHAR(10)&amp;"Grammaire",IF('EDT-2niveaux'!F106="LC","FRANCAIS"&amp;CHAR(10)&amp;"Lect. et comp.de l'écrit",IF('EDT-2niveaux'!F106="M","MATHEMATIQUES",IF('EDT-2niveaux'!F106="CLA","FRANCAIS"&amp;CHAR(10)&amp;"Culture litt. et art.",IF('EDT-2niveaux'!F106="F","FRANCAIS",IF('EDT-2niveaux'!F106="E","FRANCAIS"&amp;CHAR(10)&amp;"Ecriture",IF('EDT-2niveaux'!F106="L","FRANCAIS"&amp;CHAR(10)&amp;"Lexique",IF('EDT-2niveaux'!F106="LO","FRANCAIS"&amp;CHAR(10)&amp;"Langage oral",IF('EDT-2niveaux'!F106="CM","MATHEMATIQUES"&amp;CHAR(10)&amp;"Calcul mental",IF('EDT-2niveaux'!F106="EG","MATHEMATIQUES"&amp;CHAR(10)&amp;"Espace et Géométrie",IF('EDT-2niveaux'!F106="NC","MATHEMATIQUES"&amp;CHAR(10)&amp;"Nombres et calculs",IF('EDT-2niveaux'!F106="GM","MATHEMATIQUES"&amp;CHAR(10)&amp;"Grand. et mes.",IF('EDT-2niveaux'!F106="S","Sciences et technologie",IF('EDT-2niveaux'!F106="H","Histoire",IF('EDT-2niveaux'!F106="Geo","Géographie",IF('EDT-2niveaux'!F106="EMC","Enseig. mor. et civ.",IF('EDT-2niveaux'!F106="EPS","Educ. phys. et sportive",IF('EDT-2niveaux'!F106="EM","Educ. musicale",IF('EDT-2niveaux'!F106="AP","Arts plastiques",IF('EDT-2niveaux'!F106="HDA","Hist. des arts",IF('EDT-2niveaux'!F106="QM","Questionner le monde",IF('EDT-2niveaux'!F106="LV","Langue vivante",IF('EDT-2niveaux'!F106="APC","APC",""))))))))))))))))))))))))))</f>
        <v/>
      </c>
      <c r="P102" s="14" t="str">
        <f t="shared" si="17"/>
        <v/>
      </c>
      <c r="Q102" s="101">
        <f>'EDT-2niveaux'!G106</f>
        <v>0</v>
      </c>
      <c r="R102" s="14" t="str">
        <f>IF('EDT-2niveaux'!G106="O","FRANCAIS"&amp;CHAR(10)&amp;"Orthographe",IF('EDT-2niveaux'!G106="rec","RECREATION",IF('EDT-2niveaux'!G106="p","Pause méridienne",IF('EDT-2niveaux'!G106="G","FRANCAIS"&amp;CHAR(10)&amp;"Grammaire",IF('EDT-2niveaux'!G106="LC","FRANCAIS"&amp;CHAR(10)&amp;"Lect. et comp.de l'écrit",IF('EDT-2niveaux'!G106="M","MATHEMATIQUES",IF('EDT-2niveaux'!G106="CLA","FRANCAIS"&amp;CHAR(10)&amp;"Culture litt. et art.",IF('EDT-2niveaux'!G106="F","FRANCAIS",IF('EDT-2niveaux'!G106="E","FRANCAIS"&amp;CHAR(10)&amp;"Ecriture",IF('EDT-2niveaux'!G106="L","FRANCAIS"&amp;CHAR(10)&amp;"Lexique",IF('EDT-2niveaux'!G106="LO","FRANCAIS"&amp;CHAR(10)&amp;"Langage oral",IF('EDT-2niveaux'!G106="CM","MATHEMATIQUES"&amp;CHAR(10)&amp;"Calcul mental",IF('EDT-2niveaux'!G106="EG","MATHEMATIQUES"&amp;CHAR(10)&amp;"Espace et Géométrie",IF('EDT-2niveaux'!G106="NC","MATHEMATIQUES"&amp;CHAR(10)&amp;"Nombres et calculs",IF('EDT-2niveaux'!G106="GM","MATHEMATIQUES"&amp;CHAR(10)&amp;"Grand. et mes.",IF('EDT-2niveaux'!G106="S","Sciences et technologie",IF('EDT-2niveaux'!G106="H","Histoire",IF('EDT-2niveaux'!G106="Geo","Géographie",IF('EDT-2niveaux'!G106="EMC","Enseig. mor. et civ.",IF('EDT-2niveaux'!G106="EPS","Educ. phys. et sportive",IF('EDT-2niveaux'!G106="EM","Educ. musicale",IF('EDT-2niveaux'!G106="AP","Arts plastiques",IF('EDT-2niveaux'!G106="HDA","Hist. des arts",IF('EDT-2niveaux'!G106="QM","Questionner le monde",IF('EDT-2niveaux'!G106="LV","Langue vivante",IF('EDT-2niveaux'!G106="APC","APC",""))))))))))))))))))))))))))</f>
        <v/>
      </c>
      <c r="S102" s="148" t="str">
        <f t="shared" si="18"/>
        <v/>
      </c>
      <c r="T102" s="101">
        <f>'EDT-2niveaux'!H106</f>
        <v>0</v>
      </c>
      <c r="U102" s="14" t="str">
        <f>IF('EDT-2niveaux'!H106="O","FRANCAIS"&amp;CHAR(10)&amp;"Orthographe",IF('EDT-2niveaux'!H106="rec","RECREATION",IF('EDT-2niveaux'!H106="p","Pause méridienne",IF('EDT-2niveaux'!H106="G","FRANCAIS"&amp;CHAR(10)&amp;"Grammaire",IF('EDT-2niveaux'!H106="LC","FRANCAIS"&amp;CHAR(10)&amp;"Lect. et comp.de l'écrit",IF('EDT-2niveaux'!H106="M","MATHEMATIQUES",IF('EDT-2niveaux'!H106="CLA","FRANCAIS"&amp;CHAR(10)&amp;"Culture litt. et art.",IF('EDT-2niveaux'!H106="F","FRANCAIS",IF('EDT-2niveaux'!H106="E","FRANCAIS"&amp;CHAR(10)&amp;"Ecriture",IF('EDT-2niveaux'!H106="L","FRANCAIS"&amp;CHAR(10)&amp;"Lexique",IF('EDT-2niveaux'!H106="LO","FRANCAIS"&amp;CHAR(10)&amp;"Langage oral",IF('EDT-2niveaux'!H106="CM","MATHEMATIQUES"&amp;CHAR(10)&amp;"Calcul mental",IF('EDT-2niveaux'!H106="EG","MATHEMATIQUES"&amp;CHAR(10)&amp;"Espace et Géométrie",IF('EDT-2niveaux'!H106="NC","MATHEMATIQUES"&amp;CHAR(10)&amp;"Nombres et calculs",IF('EDT-2niveaux'!H106="GM","MATHEMATIQUES"&amp;CHAR(10)&amp;"Grand. et mes.",IF('EDT-2niveaux'!H106="S","Sciences et technologie",IF('EDT-2niveaux'!H106="H","Histoire",IF('EDT-2niveaux'!H106="Geo","Géographie",IF('EDT-2niveaux'!H106="EMC","Enseig. mor. et civ.",IF('EDT-2niveaux'!H106="EPS","Educ. phys. et sportive",IF('EDT-2niveaux'!H106="EM","Educ. musicale",IF('EDT-2niveaux'!H106="AP","Arts plastiques",IF('EDT-2niveaux'!H106="HDA","Hist. des arts",IF('EDT-2niveaux'!H106="QM","Questionner le monde",IF('EDT-2niveaux'!H106="LV","Langue vivante",IF('EDT-2niveaux'!H106="APC","APC",""))))))))))))))))))))))))))</f>
        <v/>
      </c>
      <c r="V102" s="14" t="str">
        <f t="shared" si="19"/>
        <v/>
      </c>
      <c r="W102" s="101">
        <f>'EDT-2niveaux'!I106</f>
        <v>0</v>
      </c>
      <c r="X102" s="14" t="str">
        <f>IF('EDT-2niveaux'!I106="O","FRANCAIS"&amp;CHAR(10)&amp;"Orthographe",IF('EDT-2niveaux'!I106="rec","RECREATION",IF('EDT-2niveaux'!I106="p","Pause méridienne",IF('EDT-2niveaux'!I106="G","FRANCAIS"&amp;CHAR(10)&amp;"Grammaire",IF('EDT-2niveaux'!I106="LC","FRANCAIS"&amp;CHAR(10)&amp;"Lect. et comp.de l'écrit",IF('EDT-2niveaux'!I106="M","MATHEMATIQUES",IF('EDT-2niveaux'!I106="CLA","FRANCAIS"&amp;CHAR(10)&amp;"Culture litt. et art.",IF('EDT-2niveaux'!I106="F","FRANCAIS",IF('EDT-2niveaux'!I106="E","FRANCAIS"&amp;CHAR(10)&amp;"Ecriture",IF('EDT-2niveaux'!I106="L","FRANCAIS"&amp;CHAR(10)&amp;"Lexique",IF('EDT-2niveaux'!I106="LO","FRANCAIS"&amp;CHAR(10)&amp;"Langage oral",IF('EDT-2niveaux'!I106="CM","MATHEMATIQUES"&amp;CHAR(10)&amp;"Calcul mental",IF('EDT-2niveaux'!I106="EG","MATHEMATIQUES"&amp;CHAR(10)&amp;"Espace et Géométrie",IF('EDT-2niveaux'!I106="NC","MATHEMATIQUES"&amp;CHAR(10)&amp;"Nombres et calculs",IF('EDT-2niveaux'!I106="GM","MATHEMATIQUES"&amp;CHAR(10)&amp;"Grand. et mes.",IF('EDT-2niveaux'!I106="S","Sciences et technologie",IF('EDT-2niveaux'!I106="H","Histoire",IF('EDT-2niveaux'!I106="Geo","Géographie",IF('EDT-2niveaux'!I106="EMC","Enseig. mor. et civ.",IF('EDT-2niveaux'!I106="EPS","Educ. phys. et sportive",IF('EDT-2niveaux'!I106="EM","Educ. musicale",IF('EDT-2niveaux'!I106="AP","Arts plastiques",IF('EDT-2niveaux'!I106="HDA","Hist. des arts",IF('EDT-2niveaux'!I106="QM","Questionner le monde",IF('EDT-2niveaux'!I106="LV","Langue vivante",IF('EDT-2niveaux'!I106="APC","APC",""))))))))))))))))))))))))))</f>
        <v/>
      </c>
      <c r="Y102" s="14" t="str">
        <f t="shared" si="20"/>
        <v/>
      </c>
      <c r="Z102" s="101">
        <f>'EDT-2niveaux'!J106</f>
        <v>0</v>
      </c>
      <c r="AA102" s="14" t="str">
        <f>IF('EDT-2niveaux'!J106="O","FRANCAIS"&amp;CHAR(10)&amp;"Orthographe",IF('EDT-2niveaux'!J106="rec","RECREATION",IF('EDT-2niveaux'!J106="p","Pause méridienne",IF('EDT-2niveaux'!J106="G","FRANCAIS"&amp;CHAR(10)&amp;"Grammaire",IF('EDT-2niveaux'!J106="LC","FRANCAIS"&amp;CHAR(10)&amp;"Lect. et comp.de l'écrit",IF('EDT-2niveaux'!J106="M","MATHEMATIQUES",IF('EDT-2niveaux'!J106="CLA","FRANCAIS"&amp;CHAR(10)&amp;"Culture littéraire et artistiqueCulture litt. et art.",IF('EDT-2niveaux'!J106="F","FRANCAIS",IF('EDT-2niveaux'!J106="E","FRANCAIS"&amp;CHAR(10)&amp;"Ecriture",IF('EDT-2niveaux'!J106="L","FRANCAIS"&amp;CHAR(10)&amp;"Lexique",IF('EDT-2niveaux'!J106="LO","FRANCAIS"&amp;CHAR(10)&amp;"Langage oral",IF('EDT-2niveaux'!J106="CM","MATHEMATIQUES"&amp;CHAR(10)&amp;"Calcul mental",IF('EDT-2niveaux'!J106="EG","MATHEMATIQUES"&amp;CHAR(10)&amp;"Espace et Géométrie",IF('EDT-2niveaux'!J106="NC","MATHEMATIQUES"&amp;CHAR(10)&amp;"Nombres et calculs",IF('EDT-2niveaux'!J106="GM","MATHEMATIQUES"&amp;CHAR(10)&amp;"Grand. et mes.",IF('EDT-2niveaux'!J106="S","Sciences et technologie",IF('EDT-2niveaux'!J106="H","Histoire",IF('EDT-2niveaux'!J106="Geo","Géographie",IF('EDT-2niveaux'!J106="EMC","Enseig. mor. et civ.",IF('EDT-2niveaux'!J106="EPS","Educ. phys. et sportive",IF('EDT-2niveaux'!J106="EM","Educ. musicale",IF('EDT-2niveaux'!J106="AP","Arts plastiques",IF('EDT-2niveaux'!J106="HDA","Hist. des arts",IF('EDT-2niveaux'!J106="QM","Questionner le monde",IF('EDT-2niveaux'!J106="LV","Langue vivante",IF('EDT-2niveaux'!J106="APC","APC",""))))))))))))))))))))))))))</f>
        <v/>
      </c>
      <c r="AB102" s="49" t="str">
        <f t="shared" si="21"/>
        <v/>
      </c>
      <c r="AC102" s="101">
        <f>'EDT-2niveaux'!K106</f>
        <v>0</v>
      </c>
      <c r="AD102" s="14" t="str">
        <f>IF('EDT-2niveaux'!K106="O","FRANCAIS"&amp;CHAR(10)&amp;"Orthographe",IF('EDT-2niveaux'!K106="rec","RECREATION",IF('EDT-2niveaux'!K106="p","Pause méridienne",IF('EDT-2niveaux'!K106="G","FRANCAIS"&amp;CHAR(10)&amp;"Grammaire",IF('EDT-2niveaux'!K106="LC","FRANCAIS"&amp;CHAR(10)&amp;"Lect. et comp.de l'écrit",IF('EDT-2niveaux'!K106="M","MATHEMATIQUES",IF('EDT-2niveaux'!K106="CLA","FRANCAIS"&amp;CHAR(10)&amp;"Culture litt. et art.",IF('EDT-2niveaux'!K106="F","FRANCAIS",IF('EDT-2niveaux'!K106="E","FRANCAIS"&amp;CHAR(10)&amp;"Ecriture",IF('EDT-2niveaux'!K106="L","FRANCAIS"&amp;CHAR(10)&amp;"Lexique",IF('EDT-2niveaux'!K106="LO","FRANCAIS"&amp;CHAR(10)&amp;"Langage oral",IF('EDT-2niveaux'!K106="CM","MATHEMATIQUES"&amp;CHAR(10)&amp;"Calcul mental",IF('EDT-2niveaux'!K106="EG","MATHEMATIQUES"&amp;CHAR(10)&amp;"Espace et Géométrie",IF('EDT-2niveaux'!K106="NC","MATHEMATIQUES"&amp;CHAR(10)&amp;"Nombres et calculs",IF('EDT-2niveaux'!K106="GM","MATHEMATIQUES"&amp;CHAR(10)&amp;"Grand. et mes.",IF('EDT-2niveaux'!K106="S","Sciences et technologie",IF('EDT-2niveaux'!K106="H","Histoire",IF('EDT-2niveaux'!K106="Geo","Géographie",IF('EDT-2niveaux'!K106="EMC","Enseig. mor. et civ.",IF('EDT-2niveaux'!K106="EPS","Educ. phys. et sportive",IF('EDT-2niveaux'!K106="EM","Educ. musicale",IF('EDT-2niveaux'!K106="AP","Arts plastiques",IF('EDT-2niveaux'!K106="HDA","Hist. des arts",IF('EDT-2niveaux'!K106="QM","Questionner le monde",IF('EDT-2niveaux'!K106="LV","Langue vivante",IF('EDT-2niveaux'!K106="APC","APC",""))))))))))))))))))))))))))</f>
        <v/>
      </c>
      <c r="AE102" s="49" t="str">
        <f t="shared" si="22"/>
        <v/>
      </c>
    </row>
    <row r="103" spans="1:31" x14ac:dyDescent="0.3">
      <c r="A103" s="4" t="e">
        <f>IF('POUR COMMENCER'!$E$14&gt;=A102,A102+'POUR COMMENCER'!$H$29,"")</f>
        <v>#VALUE!</v>
      </c>
      <c r="B103" s="101">
        <f>'EDT-2niveaux'!B107</f>
        <v>0</v>
      </c>
      <c r="C103" s="14" t="str">
        <f>IF('EDT-2niveaux'!B107="O","FRANCAIS"&amp;CHAR(10)&amp;"Orthographe",IF('EDT-2niveaux'!B107="rec","RECREATION",IF('EDT-2niveaux'!B107="p","Pause méridienne",IF('EDT-2niveaux'!B107="G","FRANCAIS"&amp;CHAR(10)&amp;"Grammaire",IF('EDT-2niveaux'!B107="LC","FRANCAIS"&amp;CHAR(10)&amp;"Lect. et comp.de l'écrit",IF('EDT-2niveaux'!B107="M","MATHEMATIQUES",IF('EDT-2niveaux'!B107="CLA","FRANCAIS"&amp;CHAR(10)&amp;"Culture litt. et art.",IF('EDT-2niveaux'!B107="F","FRANCAIS",IF('EDT-2niveaux'!B107="E","FRANCAIS"&amp;CHAR(10)&amp;"Ecriture",IF('EDT-2niveaux'!B107="L","FRANCAIS"&amp;CHAR(10)&amp;"Lexique",IF('EDT-2niveaux'!B107="LO","FRANCAIS"&amp;CHAR(10)&amp;"Langage oral",IF('EDT-2niveaux'!B107="CM","MATHEMATIQUES"&amp;CHAR(10)&amp;"Calcul mental",IF('EDT-2niveaux'!B107="EG","MATHEMATIQUES"&amp;CHAR(10)&amp;"Espace et Géométrie",IF('EDT-2niveaux'!B107="NC","MATHEMATIQUES"&amp;CHAR(10)&amp;"Nombres et calculs",IF('EDT-2niveaux'!B107="GM","MATHEMATIQUES"&amp;CHAR(10)&amp;"Grand. et mes.",IF('EDT-2niveaux'!B107="S","Sciences et technologie",IF('EDT-2niveaux'!B107="H","Histoire",IF('EDT-2niveaux'!B107="Geo","Géographie",IF('EDT-2niveaux'!B107="EMC","Enseig. mor. et civ.",IF('EDT-2niveaux'!B107="EPS","Educ. phys. et sportive",IF('EDT-2niveaux'!B107="EM","Educ. musicale",IF('EDT-2niveaux'!B107="AP","Arts plastiques",IF('EDT-2niveaux'!B107="HDA","Hist. des arts",IF('EDT-2niveaux'!B107="QM","Questionner le monde",IF('EDT-2niveaux'!B107="LV","Langue vivante",IF('EDT-2niveaux'!B107="APC","APC",""))))))))))))))))))))))))))</f>
        <v/>
      </c>
      <c r="D103" s="14" t="str">
        <f t="shared" si="13"/>
        <v/>
      </c>
      <c r="E103" s="101">
        <f>'EDT-2niveaux'!C107</f>
        <v>0</v>
      </c>
      <c r="F103" s="14" t="str">
        <f>IF('EDT-2niveaux'!C107="O","FRANCAIS"&amp;CHAR(10)&amp;"Orthographe",IF('EDT-2niveaux'!C107="rec","RECREATION",IF('EDT-2niveaux'!C107="p","Pause méridienne",IF('EDT-2niveaux'!C107="G","FRANCAIS"&amp;CHAR(10)&amp;"Grammaire",IF('EDT-2niveaux'!C107="LC","FRANCAIS"&amp;CHAR(10)&amp;"Lect. et comp.de l'écrit",IF('EDT-2niveaux'!C107="M","MATHEMATIQUES",IF('EDT-2niveaux'!C107="CLA","FRANCAIS"&amp;CHAR(10)&amp;"Culture littéraire et artistiqueCulture litt. et art.",IF('EDT-2niveaux'!C107="F","FRANCAIS",IF('EDT-2niveaux'!C107="E","FRANCAIS"&amp;CHAR(10)&amp;"Ecriture",IF('EDT-2niveaux'!C107="L","FRANCAIS"&amp;CHAR(10)&amp;"Lexique",IF('EDT-2niveaux'!C107="LO","FRANCAIS"&amp;CHAR(10)&amp;"Langage oral",IF('EDT-2niveaux'!C107="CM","MATHEMATIQUES"&amp;CHAR(10)&amp;"Calcul mental",IF('EDT-2niveaux'!C107="EG","MATHEMATIQUES"&amp;CHAR(10)&amp;"Espace et Géométrie",IF('EDT-2niveaux'!C107="NC","MATHEMATIQUES"&amp;CHAR(10)&amp;"Nombres et calculs",IF('EDT-2niveaux'!C107="GM","MATHEMATIQUES"&amp;CHAR(10)&amp;"Grand. et mes.",IF('EDT-2niveaux'!C107="S","Sciences et technologie",IF('EDT-2niveaux'!C107="H","Histoire",IF('EDT-2niveaux'!C107="Geo","Géographie",IF('EDT-2niveaux'!C107="EMC","Enseig. mor. et civ.",IF('EDT-2niveaux'!C107="EPS","Educ. phys. et sportive",IF('EDT-2niveaux'!C107="EM","Educ. musicale",IF('EDT-2niveaux'!C107="AP","Arts plastiques",IF('EDT-2niveaux'!C107="HDA","Hist. des arts",IF('EDT-2niveaux'!C107="QM","Questionner le monde",IF('EDT-2niveaux'!C107="LV","Langue vivante",IF('EDT-2niveaux'!C107="APC","APC",""))))))))))))))))))))))))))</f>
        <v/>
      </c>
      <c r="G103" s="14" t="str">
        <f t="shared" si="14"/>
        <v/>
      </c>
      <c r="H103" s="101">
        <f>'EDT-2niveaux'!D107</f>
        <v>0</v>
      </c>
      <c r="I103" s="14" t="str">
        <f>IF('EDT-2niveaux'!D107="O","FRANCAIS"&amp;CHAR(10)&amp;"Orthographe",IF('EDT-2niveaux'!D107="rec","RECREATION",IF('EDT-2niveaux'!D107="p","Pause méridienne",IF('EDT-2niveaux'!D107="G","FRANCAIS"&amp;CHAR(10)&amp;"Grammaire",IF('EDT-2niveaux'!D107="LC","FRANCAIS"&amp;CHAR(10)&amp;"Lect. et comp.de l'écrit",IF('EDT-2niveaux'!D107="M","MATHEMATIQUES",IF('EDT-2niveaux'!D107="CLA","FRANCAIS"&amp;CHAR(10)&amp;"Culture litt. et art.",IF('EDT-2niveaux'!D107="F","FRANCAIS",IF('EDT-2niveaux'!D107="E","FRANCAIS"&amp;CHAR(10)&amp;"Ecriture",IF('EDT-2niveaux'!D107="L","FRANCAIS"&amp;CHAR(10)&amp;"Lexique",IF('EDT-2niveaux'!D107="LO","FRANCAIS"&amp;CHAR(10)&amp;"Langage oral",IF('EDT-2niveaux'!D107="CM","MATHEMATIQUES"&amp;CHAR(10)&amp;"Calcul mental",IF('EDT-2niveaux'!D107="EG","MATHEMATIQUES"&amp;CHAR(10)&amp;"Espace et Géométrie",IF('EDT-2niveaux'!D107="NC","MATHEMATIQUES"&amp;CHAR(10)&amp;"Nombres et calculs",IF('EDT-2niveaux'!D107="GM","MATHEMATIQUES"&amp;CHAR(10)&amp;"Grand. et mes.",IF('EDT-2niveaux'!D107="S","Sciences et technologie",IF('EDT-2niveaux'!D107="H","Histoire",IF('EDT-2niveaux'!D107="Geo","Géographie",IF('EDT-2niveaux'!D107="EMC","Enseig. mor. et civ.",IF('EDT-2niveaux'!D107="EPS","Educ. phys. et sportive",IF('EDT-2niveaux'!D107="EM","Educ. musicale",IF('EDT-2niveaux'!D107="AP","Arts plastiques",IF('EDT-2niveaux'!D107="HDA","Hist. des arts",IF('EDT-2niveaux'!D107="QM","Questionner le monde",IF('EDT-2niveaux'!D107="LV","Langue vivante",IF('EDT-2niveaux'!D107="APC","APC",""))))))))))))))))))))))))))</f>
        <v/>
      </c>
      <c r="J103" s="14" t="str">
        <f t="shared" si="15"/>
        <v/>
      </c>
      <c r="K103" s="101">
        <f>'EDT-2niveaux'!E107</f>
        <v>0</v>
      </c>
      <c r="L103" s="14" t="str">
        <f>IF('EDT-2niveaux'!E107="O","FRANCAIS"&amp;CHAR(10)&amp;"Orthographe",IF('EDT-2niveaux'!E107="rec","RECREATION",IF('EDT-2niveaux'!E107="p","Pause méridienne",IF('EDT-2niveaux'!E107="G","FRANCAIS"&amp;CHAR(10)&amp;"Grammaire",IF('EDT-2niveaux'!E107="LC","FRANCAIS"&amp;CHAR(10)&amp;"Lect. et comp.de l'écrit",IF('EDT-2niveaux'!E107="M","MATHEMATIQUES",IF('EDT-2niveaux'!E107="CLA","FRANCAIS"&amp;CHAR(10)&amp;"Culture litt. et art.",IF('EDT-2niveaux'!E107="F","FRANCAIS",IF('EDT-2niveaux'!E107="E","FRANCAIS"&amp;CHAR(10)&amp;"Ecriture",IF('EDT-2niveaux'!E107="L","FRANCAIS"&amp;CHAR(10)&amp;"Lexique",IF('EDT-2niveaux'!E107="LO","FRANCAIS"&amp;CHAR(10)&amp;"Langage oral",IF('EDT-2niveaux'!E107="CM","MATHEMATIQUES"&amp;CHAR(10)&amp;"Calcul mental",IF('EDT-2niveaux'!E107="EG","MATHEMATIQUES"&amp;CHAR(10)&amp;"Espace et Géométrie",IF('EDT-2niveaux'!E107="NC","MATHEMATIQUES"&amp;CHAR(10)&amp;"Nombres et calculs",IF('EDT-2niveaux'!E107="GM","MATHEMATIQUES"&amp;CHAR(10)&amp;"Grand. et mes.",IF('EDT-2niveaux'!E107="S","Sciences et technologie",IF('EDT-2niveaux'!E107="H","Histoire",IF('EDT-2niveaux'!E107="Geo","Géographie",IF('EDT-2niveaux'!E107="EMC","Enseig. mor. et civ.",IF('EDT-2niveaux'!E107="EPS","Educ. phys. et sportive",IF('EDT-2niveaux'!E107="EM","Educ. musicale",IF('EDT-2niveaux'!E107="AP","Arts plastiques",IF('EDT-2niveaux'!E107="HDA","Hist. des arts",IF('EDT-2niveaux'!E107="QM","Questionner le monde",IF('EDT-2niveaux'!E107="LV","Langue vivante",IF('EDT-2niveaux'!E107="APC","APC",""))))))))))))))))))))))))))</f>
        <v/>
      </c>
      <c r="M103" s="14" t="str">
        <f t="shared" si="16"/>
        <v/>
      </c>
      <c r="N103" s="101">
        <f>'EDT-2niveaux'!F107</f>
        <v>0</v>
      </c>
      <c r="O103" s="14" t="str">
        <f>IF('EDT-2niveaux'!F107="O","FRANCAIS"&amp;CHAR(10)&amp;"Orthographe",IF('EDT-2niveaux'!F107="rec","RECREATION",IF('EDT-2niveaux'!F107="p","Pause méridienne",IF('EDT-2niveaux'!F107="G","FRANCAIS"&amp;CHAR(10)&amp;"Grammaire",IF('EDT-2niveaux'!F107="LC","FRANCAIS"&amp;CHAR(10)&amp;"Lect. et comp.de l'écrit",IF('EDT-2niveaux'!F107="M","MATHEMATIQUES",IF('EDT-2niveaux'!F107="CLA","FRANCAIS"&amp;CHAR(10)&amp;"Culture litt. et art.",IF('EDT-2niveaux'!F107="F","FRANCAIS",IF('EDT-2niveaux'!F107="E","FRANCAIS"&amp;CHAR(10)&amp;"Ecriture",IF('EDT-2niveaux'!F107="L","FRANCAIS"&amp;CHAR(10)&amp;"Lexique",IF('EDT-2niveaux'!F107="LO","FRANCAIS"&amp;CHAR(10)&amp;"Langage oral",IF('EDT-2niveaux'!F107="CM","MATHEMATIQUES"&amp;CHAR(10)&amp;"Calcul mental",IF('EDT-2niveaux'!F107="EG","MATHEMATIQUES"&amp;CHAR(10)&amp;"Espace et Géométrie",IF('EDT-2niveaux'!F107="NC","MATHEMATIQUES"&amp;CHAR(10)&amp;"Nombres et calculs",IF('EDT-2niveaux'!F107="GM","MATHEMATIQUES"&amp;CHAR(10)&amp;"Grand. et mes.",IF('EDT-2niveaux'!F107="S","Sciences et technologie",IF('EDT-2niveaux'!F107="H","Histoire",IF('EDT-2niveaux'!F107="Geo","Géographie",IF('EDT-2niveaux'!F107="EMC","Enseig. mor. et civ.",IF('EDT-2niveaux'!F107="EPS","Educ. phys. et sportive",IF('EDT-2niveaux'!F107="EM","Educ. musicale",IF('EDT-2niveaux'!F107="AP","Arts plastiques",IF('EDT-2niveaux'!F107="HDA","Hist. des arts",IF('EDT-2niveaux'!F107="QM","Questionner le monde",IF('EDT-2niveaux'!F107="LV","Langue vivante",IF('EDT-2niveaux'!F107="APC","APC",""))))))))))))))))))))))))))</f>
        <v/>
      </c>
      <c r="P103" s="14" t="str">
        <f t="shared" si="17"/>
        <v/>
      </c>
      <c r="Q103" s="101">
        <f>'EDT-2niveaux'!G107</f>
        <v>0</v>
      </c>
      <c r="R103" s="14" t="str">
        <f>IF('EDT-2niveaux'!G107="O","FRANCAIS"&amp;CHAR(10)&amp;"Orthographe",IF('EDT-2niveaux'!G107="rec","RECREATION",IF('EDT-2niveaux'!G107="p","Pause méridienne",IF('EDT-2niveaux'!G107="G","FRANCAIS"&amp;CHAR(10)&amp;"Grammaire",IF('EDT-2niveaux'!G107="LC","FRANCAIS"&amp;CHAR(10)&amp;"Lect. et comp.de l'écrit",IF('EDT-2niveaux'!G107="M","MATHEMATIQUES",IF('EDT-2niveaux'!G107="CLA","FRANCAIS"&amp;CHAR(10)&amp;"Culture litt. et art.",IF('EDT-2niveaux'!G107="F","FRANCAIS",IF('EDT-2niveaux'!G107="E","FRANCAIS"&amp;CHAR(10)&amp;"Ecriture",IF('EDT-2niveaux'!G107="L","FRANCAIS"&amp;CHAR(10)&amp;"Lexique",IF('EDT-2niveaux'!G107="LO","FRANCAIS"&amp;CHAR(10)&amp;"Langage oral",IF('EDT-2niveaux'!G107="CM","MATHEMATIQUES"&amp;CHAR(10)&amp;"Calcul mental",IF('EDT-2niveaux'!G107="EG","MATHEMATIQUES"&amp;CHAR(10)&amp;"Espace et Géométrie",IF('EDT-2niveaux'!G107="NC","MATHEMATIQUES"&amp;CHAR(10)&amp;"Nombres et calculs",IF('EDT-2niveaux'!G107="GM","MATHEMATIQUES"&amp;CHAR(10)&amp;"Grand. et mes.",IF('EDT-2niveaux'!G107="S","Sciences et technologie",IF('EDT-2niveaux'!G107="H","Histoire",IF('EDT-2niveaux'!G107="Geo","Géographie",IF('EDT-2niveaux'!G107="EMC","Enseig. mor. et civ.",IF('EDT-2niveaux'!G107="EPS","Educ. phys. et sportive",IF('EDT-2niveaux'!G107="EM","Educ. musicale",IF('EDT-2niveaux'!G107="AP","Arts plastiques",IF('EDT-2niveaux'!G107="HDA","Hist. des arts",IF('EDT-2niveaux'!G107="QM","Questionner le monde",IF('EDT-2niveaux'!G107="LV","Langue vivante",IF('EDT-2niveaux'!G107="APC","APC",""))))))))))))))))))))))))))</f>
        <v/>
      </c>
      <c r="S103" s="148" t="str">
        <f t="shared" si="18"/>
        <v/>
      </c>
      <c r="T103" s="101">
        <f>'EDT-2niveaux'!H107</f>
        <v>0</v>
      </c>
      <c r="U103" s="14" t="str">
        <f>IF('EDT-2niveaux'!H107="O","FRANCAIS"&amp;CHAR(10)&amp;"Orthographe",IF('EDT-2niveaux'!H107="rec","RECREATION",IF('EDT-2niveaux'!H107="p","Pause méridienne",IF('EDT-2niveaux'!H107="G","FRANCAIS"&amp;CHAR(10)&amp;"Grammaire",IF('EDT-2niveaux'!H107="LC","FRANCAIS"&amp;CHAR(10)&amp;"Lect. et comp.de l'écrit",IF('EDT-2niveaux'!H107="M","MATHEMATIQUES",IF('EDT-2niveaux'!H107="CLA","FRANCAIS"&amp;CHAR(10)&amp;"Culture litt. et art.",IF('EDT-2niveaux'!H107="F","FRANCAIS",IF('EDT-2niveaux'!H107="E","FRANCAIS"&amp;CHAR(10)&amp;"Ecriture",IF('EDT-2niveaux'!H107="L","FRANCAIS"&amp;CHAR(10)&amp;"Lexique",IF('EDT-2niveaux'!H107="LO","FRANCAIS"&amp;CHAR(10)&amp;"Langage oral",IF('EDT-2niveaux'!H107="CM","MATHEMATIQUES"&amp;CHAR(10)&amp;"Calcul mental",IF('EDT-2niveaux'!H107="EG","MATHEMATIQUES"&amp;CHAR(10)&amp;"Espace et Géométrie",IF('EDT-2niveaux'!H107="NC","MATHEMATIQUES"&amp;CHAR(10)&amp;"Nombres et calculs",IF('EDT-2niveaux'!H107="GM","MATHEMATIQUES"&amp;CHAR(10)&amp;"Grand. et mes.",IF('EDT-2niveaux'!H107="S","Sciences et technologie",IF('EDT-2niveaux'!H107="H","Histoire",IF('EDT-2niveaux'!H107="Geo","Géographie",IF('EDT-2niveaux'!H107="EMC","Enseig. mor. et civ.",IF('EDT-2niveaux'!H107="EPS","Educ. phys. et sportive",IF('EDT-2niveaux'!H107="EM","Educ. musicale",IF('EDT-2niveaux'!H107="AP","Arts plastiques",IF('EDT-2niveaux'!H107="HDA","Hist. des arts",IF('EDT-2niveaux'!H107="QM","Questionner le monde",IF('EDT-2niveaux'!H107="LV","Langue vivante",IF('EDT-2niveaux'!H107="APC","APC",""))))))))))))))))))))))))))</f>
        <v/>
      </c>
      <c r="V103" s="14" t="str">
        <f t="shared" si="19"/>
        <v/>
      </c>
      <c r="W103" s="101">
        <f>'EDT-2niveaux'!I107</f>
        <v>0</v>
      </c>
      <c r="X103" s="14" t="str">
        <f>IF('EDT-2niveaux'!I107="O","FRANCAIS"&amp;CHAR(10)&amp;"Orthographe",IF('EDT-2niveaux'!I107="rec","RECREATION",IF('EDT-2niveaux'!I107="p","Pause méridienne",IF('EDT-2niveaux'!I107="G","FRANCAIS"&amp;CHAR(10)&amp;"Grammaire",IF('EDT-2niveaux'!I107="LC","FRANCAIS"&amp;CHAR(10)&amp;"Lect. et comp.de l'écrit",IF('EDT-2niveaux'!I107="M","MATHEMATIQUES",IF('EDT-2niveaux'!I107="CLA","FRANCAIS"&amp;CHAR(10)&amp;"Culture litt. et art.",IF('EDT-2niveaux'!I107="F","FRANCAIS",IF('EDT-2niveaux'!I107="E","FRANCAIS"&amp;CHAR(10)&amp;"Ecriture",IF('EDT-2niveaux'!I107="L","FRANCAIS"&amp;CHAR(10)&amp;"Lexique",IF('EDT-2niveaux'!I107="LO","FRANCAIS"&amp;CHAR(10)&amp;"Langage oral",IF('EDT-2niveaux'!I107="CM","MATHEMATIQUES"&amp;CHAR(10)&amp;"Calcul mental",IF('EDT-2niveaux'!I107="EG","MATHEMATIQUES"&amp;CHAR(10)&amp;"Espace et Géométrie",IF('EDT-2niveaux'!I107="NC","MATHEMATIQUES"&amp;CHAR(10)&amp;"Nombres et calculs",IF('EDT-2niveaux'!I107="GM","MATHEMATIQUES"&amp;CHAR(10)&amp;"Grand. et mes.",IF('EDT-2niveaux'!I107="S","Sciences et technologie",IF('EDT-2niveaux'!I107="H","Histoire",IF('EDT-2niveaux'!I107="Geo","Géographie",IF('EDT-2niveaux'!I107="EMC","Enseig. mor. et civ.",IF('EDT-2niveaux'!I107="EPS","Educ. phys. et sportive",IF('EDT-2niveaux'!I107="EM","Educ. musicale",IF('EDT-2niveaux'!I107="AP","Arts plastiques",IF('EDT-2niveaux'!I107="HDA","Hist. des arts",IF('EDT-2niveaux'!I107="QM","Questionner le monde",IF('EDT-2niveaux'!I107="LV","Langue vivante",IF('EDT-2niveaux'!I107="APC","APC",""))))))))))))))))))))))))))</f>
        <v/>
      </c>
      <c r="Y103" s="14" t="str">
        <f t="shared" si="20"/>
        <v/>
      </c>
      <c r="Z103" s="101">
        <f>'EDT-2niveaux'!J107</f>
        <v>0</v>
      </c>
      <c r="AA103" s="14" t="str">
        <f>IF('EDT-2niveaux'!J107="O","FRANCAIS"&amp;CHAR(10)&amp;"Orthographe",IF('EDT-2niveaux'!J107="rec","RECREATION",IF('EDT-2niveaux'!J107="p","Pause méridienne",IF('EDT-2niveaux'!J107="G","FRANCAIS"&amp;CHAR(10)&amp;"Grammaire",IF('EDT-2niveaux'!J107="LC","FRANCAIS"&amp;CHAR(10)&amp;"Lect. et comp.de l'écrit",IF('EDT-2niveaux'!J107="M","MATHEMATIQUES",IF('EDT-2niveaux'!J107="CLA","FRANCAIS"&amp;CHAR(10)&amp;"Culture littéraire et artistiqueCulture litt. et art.",IF('EDT-2niveaux'!J107="F","FRANCAIS",IF('EDT-2niveaux'!J107="E","FRANCAIS"&amp;CHAR(10)&amp;"Ecriture",IF('EDT-2niveaux'!J107="L","FRANCAIS"&amp;CHAR(10)&amp;"Lexique",IF('EDT-2niveaux'!J107="LO","FRANCAIS"&amp;CHAR(10)&amp;"Langage oral",IF('EDT-2niveaux'!J107="CM","MATHEMATIQUES"&amp;CHAR(10)&amp;"Calcul mental",IF('EDT-2niveaux'!J107="EG","MATHEMATIQUES"&amp;CHAR(10)&amp;"Espace et Géométrie",IF('EDT-2niveaux'!J107="NC","MATHEMATIQUES"&amp;CHAR(10)&amp;"Nombres et calculs",IF('EDT-2niveaux'!J107="GM","MATHEMATIQUES"&amp;CHAR(10)&amp;"Grand. et mes.",IF('EDT-2niveaux'!J107="S","Sciences et technologie",IF('EDT-2niveaux'!J107="H","Histoire",IF('EDT-2niveaux'!J107="Geo","Géographie",IF('EDT-2niveaux'!J107="EMC","Enseig. mor. et civ.",IF('EDT-2niveaux'!J107="EPS","Educ. phys. et sportive",IF('EDT-2niveaux'!J107="EM","Educ. musicale",IF('EDT-2niveaux'!J107="AP","Arts plastiques",IF('EDT-2niveaux'!J107="HDA","Hist. des arts",IF('EDT-2niveaux'!J107="QM","Questionner le monde",IF('EDT-2niveaux'!J107="LV","Langue vivante",IF('EDT-2niveaux'!J107="APC","APC",""))))))))))))))))))))))))))</f>
        <v/>
      </c>
      <c r="AB103" s="49" t="str">
        <f t="shared" si="21"/>
        <v/>
      </c>
      <c r="AC103" s="101">
        <f>'EDT-2niveaux'!K107</f>
        <v>0</v>
      </c>
      <c r="AD103" s="14" t="str">
        <f>IF('EDT-2niveaux'!K107="O","FRANCAIS"&amp;CHAR(10)&amp;"Orthographe",IF('EDT-2niveaux'!K107="rec","RECREATION",IF('EDT-2niveaux'!K107="p","Pause méridienne",IF('EDT-2niveaux'!K107="G","FRANCAIS"&amp;CHAR(10)&amp;"Grammaire",IF('EDT-2niveaux'!K107="LC","FRANCAIS"&amp;CHAR(10)&amp;"Lect. et comp.de l'écrit",IF('EDT-2niveaux'!K107="M","MATHEMATIQUES",IF('EDT-2niveaux'!K107="CLA","FRANCAIS"&amp;CHAR(10)&amp;"Culture litt. et art.",IF('EDT-2niveaux'!K107="F","FRANCAIS",IF('EDT-2niveaux'!K107="E","FRANCAIS"&amp;CHAR(10)&amp;"Ecriture",IF('EDT-2niveaux'!K107="L","FRANCAIS"&amp;CHAR(10)&amp;"Lexique",IF('EDT-2niveaux'!K107="LO","FRANCAIS"&amp;CHAR(10)&amp;"Langage oral",IF('EDT-2niveaux'!K107="CM","MATHEMATIQUES"&amp;CHAR(10)&amp;"Calcul mental",IF('EDT-2niveaux'!K107="EG","MATHEMATIQUES"&amp;CHAR(10)&amp;"Espace et Géométrie",IF('EDT-2niveaux'!K107="NC","MATHEMATIQUES"&amp;CHAR(10)&amp;"Nombres et calculs",IF('EDT-2niveaux'!K107="GM","MATHEMATIQUES"&amp;CHAR(10)&amp;"Grand. et mes.",IF('EDT-2niveaux'!K107="S","Sciences et technologie",IF('EDT-2niveaux'!K107="H","Histoire",IF('EDT-2niveaux'!K107="Geo","Géographie",IF('EDT-2niveaux'!K107="EMC","Enseig. mor. et civ.",IF('EDT-2niveaux'!K107="EPS","Educ. phys. et sportive",IF('EDT-2niveaux'!K107="EM","Educ. musicale",IF('EDT-2niveaux'!K107="AP","Arts plastiques",IF('EDT-2niveaux'!K107="HDA","Hist. des arts",IF('EDT-2niveaux'!K107="QM","Questionner le monde",IF('EDT-2niveaux'!K107="LV","Langue vivante",IF('EDT-2niveaux'!K107="APC","APC",""))))))))))))))))))))))))))</f>
        <v/>
      </c>
      <c r="AE103" s="49" t="str">
        <f t="shared" si="22"/>
        <v/>
      </c>
    </row>
    <row r="104" spans="1:31" x14ac:dyDescent="0.3">
      <c r="A104" s="4" t="e">
        <f>IF('POUR COMMENCER'!$E$14&gt;=A103,A103+'POUR COMMENCER'!$H$29,"")</f>
        <v>#VALUE!</v>
      </c>
      <c r="B104" s="101">
        <f>'EDT-2niveaux'!B108</f>
        <v>0</v>
      </c>
      <c r="C104" s="14" t="str">
        <f>IF('EDT-2niveaux'!B108="O","FRANCAIS"&amp;CHAR(10)&amp;"Orthographe",IF('EDT-2niveaux'!B108="rec","RECREATION",IF('EDT-2niveaux'!B108="p","Pause méridienne",IF('EDT-2niveaux'!B108="G","FRANCAIS"&amp;CHAR(10)&amp;"Grammaire",IF('EDT-2niveaux'!B108="LC","FRANCAIS"&amp;CHAR(10)&amp;"Lect. et comp.de l'écrit",IF('EDT-2niveaux'!B108="M","MATHEMATIQUES",IF('EDT-2niveaux'!B108="CLA","FRANCAIS"&amp;CHAR(10)&amp;"Culture litt. et art.",IF('EDT-2niveaux'!B108="F","FRANCAIS",IF('EDT-2niveaux'!B108="E","FRANCAIS"&amp;CHAR(10)&amp;"Ecriture",IF('EDT-2niveaux'!B108="L","FRANCAIS"&amp;CHAR(10)&amp;"Lexique",IF('EDT-2niveaux'!B108="LO","FRANCAIS"&amp;CHAR(10)&amp;"Langage oral",IF('EDT-2niveaux'!B108="CM","MATHEMATIQUES"&amp;CHAR(10)&amp;"Calcul mental",IF('EDT-2niveaux'!B108="EG","MATHEMATIQUES"&amp;CHAR(10)&amp;"Espace et Géométrie",IF('EDT-2niveaux'!B108="NC","MATHEMATIQUES"&amp;CHAR(10)&amp;"Nombres et calculs",IF('EDT-2niveaux'!B108="GM","MATHEMATIQUES"&amp;CHAR(10)&amp;"Grand. et mes.",IF('EDT-2niveaux'!B108="S","Sciences et technologie",IF('EDT-2niveaux'!B108="H","Histoire",IF('EDT-2niveaux'!B108="Geo","Géographie",IF('EDT-2niveaux'!B108="EMC","Enseig. mor. et civ.",IF('EDT-2niveaux'!B108="EPS","Educ. phys. et sportive",IF('EDT-2niveaux'!B108="EM","Educ. musicale",IF('EDT-2niveaux'!B108="AP","Arts plastiques",IF('EDT-2niveaux'!B108="HDA","Hist. des arts",IF('EDT-2niveaux'!B108="QM","Questionner le monde",IF('EDT-2niveaux'!B108="LV","Langue vivante",IF('EDT-2niveaux'!B108="APC","APC",""))))))))))))))))))))))))))</f>
        <v/>
      </c>
      <c r="D104" s="14" t="str">
        <f t="shared" si="13"/>
        <v/>
      </c>
      <c r="E104" s="101">
        <f>'EDT-2niveaux'!C108</f>
        <v>0</v>
      </c>
      <c r="F104" s="14" t="str">
        <f>IF('EDT-2niveaux'!C108="O","FRANCAIS"&amp;CHAR(10)&amp;"Orthographe",IF('EDT-2niveaux'!C108="rec","RECREATION",IF('EDT-2niveaux'!C108="p","Pause méridienne",IF('EDT-2niveaux'!C108="G","FRANCAIS"&amp;CHAR(10)&amp;"Grammaire",IF('EDT-2niveaux'!C108="LC","FRANCAIS"&amp;CHAR(10)&amp;"Lect. et comp.de l'écrit",IF('EDT-2niveaux'!C108="M","MATHEMATIQUES",IF('EDT-2niveaux'!C108="CLA","FRANCAIS"&amp;CHAR(10)&amp;"Culture littéraire et artistiqueCulture litt. et art.",IF('EDT-2niveaux'!C108="F","FRANCAIS",IF('EDT-2niveaux'!C108="E","FRANCAIS"&amp;CHAR(10)&amp;"Ecriture",IF('EDT-2niveaux'!C108="L","FRANCAIS"&amp;CHAR(10)&amp;"Lexique",IF('EDT-2niveaux'!C108="LO","FRANCAIS"&amp;CHAR(10)&amp;"Langage oral",IF('EDT-2niveaux'!C108="CM","MATHEMATIQUES"&amp;CHAR(10)&amp;"Calcul mental",IF('EDT-2niveaux'!C108="EG","MATHEMATIQUES"&amp;CHAR(10)&amp;"Espace et Géométrie",IF('EDT-2niveaux'!C108="NC","MATHEMATIQUES"&amp;CHAR(10)&amp;"Nombres et calculs",IF('EDT-2niveaux'!C108="GM","MATHEMATIQUES"&amp;CHAR(10)&amp;"Grand. et mes.",IF('EDT-2niveaux'!C108="S","Sciences et technologie",IF('EDT-2niveaux'!C108="H","Histoire",IF('EDT-2niveaux'!C108="Geo","Géographie",IF('EDT-2niveaux'!C108="EMC","Enseig. mor. et civ.",IF('EDT-2niveaux'!C108="EPS","Educ. phys. et sportive",IF('EDT-2niveaux'!C108="EM","Educ. musicale",IF('EDT-2niveaux'!C108="AP","Arts plastiques",IF('EDT-2niveaux'!C108="HDA","Hist. des arts",IF('EDT-2niveaux'!C108="QM","Questionner le monde",IF('EDT-2niveaux'!C108="LV","Langue vivante",IF('EDT-2niveaux'!C108="APC","APC",""))))))))))))))))))))))))))</f>
        <v/>
      </c>
      <c r="G104" s="14" t="str">
        <f t="shared" si="14"/>
        <v/>
      </c>
      <c r="H104" s="101">
        <f>'EDT-2niveaux'!D108</f>
        <v>0</v>
      </c>
      <c r="I104" s="14" t="str">
        <f>IF('EDT-2niveaux'!D108="O","FRANCAIS"&amp;CHAR(10)&amp;"Orthographe",IF('EDT-2niveaux'!D108="rec","RECREATION",IF('EDT-2niveaux'!D108="p","Pause méridienne",IF('EDT-2niveaux'!D108="G","FRANCAIS"&amp;CHAR(10)&amp;"Grammaire",IF('EDT-2niveaux'!D108="LC","FRANCAIS"&amp;CHAR(10)&amp;"Lect. et comp.de l'écrit",IF('EDT-2niveaux'!D108="M","MATHEMATIQUES",IF('EDT-2niveaux'!D108="CLA","FRANCAIS"&amp;CHAR(10)&amp;"Culture litt. et art.",IF('EDT-2niveaux'!D108="F","FRANCAIS",IF('EDT-2niveaux'!D108="E","FRANCAIS"&amp;CHAR(10)&amp;"Ecriture",IF('EDT-2niveaux'!D108="L","FRANCAIS"&amp;CHAR(10)&amp;"Lexique",IF('EDT-2niveaux'!D108="LO","FRANCAIS"&amp;CHAR(10)&amp;"Langage oral",IF('EDT-2niveaux'!D108="CM","MATHEMATIQUES"&amp;CHAR(10)&amp;"Calcul mental",IF('EDT-2niveaux'!D108="EG","MATHEMATIQUES"&amp;CHAR(10)&amp;"Espace et Géométrie",IF('EDT-2niveaux'!D108="NC","MATHEMATIQUES"&amp;CHAR(10)&amp;"Nombres et calculs",IF('EDT-2niveaux'!D108="GM","MATHEMATIQUES"&amp;CHAR(10)&amp;"Grand. et mes.",IF('EDT-2niveaux'!D108="S","Sciences et technologie",IF('EDT-2niveaux'!D108="H","Histoire",IF('EDT-2niveaux'!D108="Geo","Géographie",IF('EDT-2niveaux'!D108="EMC","Enseig. mor. et civ.",IF('EDT-2niveaux'!D108="EPS","Educ. phys. et sportive",IF('EDT-2niveaux'!D108="EM","Educ. musicale",IF('EDT-2niveaux'!D108="AP","Arts plastiques",IF('EDT-2niveaux'!D108="HDA","Hist. des arts",IF('EDT-2niveaux'!D108="QM","Questionner le monde",IF('EDT-2niveaux'!D108="LV","Langue vivante",IF('EDT-2niveaux'!D108="APC","APC",""))))))))))))))))))))))))))</f>
        <v/>
      </c>
      <c r="J104" s="14" t="str">
        <f t="shared" si="15"/>
        <v/>
      </c>
      <c r="K104" s="101">
        <f>'EDT-2niveaux'!E108</f>
        <v>0</v>
      </c>
      <c r="L104" s="14" t="str">
        <f>IF('EDT-2niveaux'!E108="O","FRANCAIS"&amp;CHAR(10)&amp;"Orthographe",IF('EDT-2niveaux'!E108="rec","RECREATION",IF('EDT-2niveaux'!E108="p","Pause méridienne",IF('EDT-2niveaux'!E108="G","FRANCAIS"&amp;CHAR(10)&amp;"Grammaire",IF('EDT-2niveaux'!E108="LC","FRANCAIS"&amp;CHAR(10)&amp;"Lect. et comp.de l'écrit",IF('EDT-2niveaux'!E108="M","MATHEMATIQUES",IF('EDT-2niveaux'!E108="CLA","FRANCAIS"&amp;CHAR(10)&amp;"Culture litt. et art.",IF('EDT-2niveaux'!E108="F","FRANCAIS",IF('EDT-2niveaux'!E108="E","FRANCAIS"&amp;CHAR(10)&amp;"Ecriture",IF('EDT-2niveaux'!E108="L","FRANCAIS"&amp;CHAR(10)&amp;"Lexique",IF('EDT-2niveaux'!E108="LO","FRANCAIS"&amp;CHAR(10)&amp;"Langage oral",IF('EDT-2niveaux'!E108="CM","MATHEMATIQUES"&amp;CHAR(10)&amp;"Calcul mental",IF('EDT-2niveaux'!E108="EG","MATHEMATIQUES"&amp;CHAR(10)&amp;"Espace et Géométrie",IF('EDT-2niveaux'!E108="NC","MATHEMATIQUES"&amp;CHAR(10)&amp;"Nombres et calculs",IF('EDT-2niveaux'!E108="GM","MATHEMATIQUES"&amp;CHAR(10)&amp;"Grand. et mes.",IF('EDT-2niveaux'!E108="S","Sciences et technologie",IF('EDT-2niveaux'!E108="H","Histoire",IF('EDT-2niveaux'!E108="Geo","Géographie",IF('EDT-2niveaux'!E108="EMC","Enseig. mor. et civ.",IF('EDT-2niveaux'!E108="EPS","Educ. phys. et sportive",IF('EDT-2niveaux'!E108="EM","Educ. musicale",IF('EDT-2niveaux'!E108="AP","Arts plastiques",IF('EDT-2niveaux'!E108="HDA","Hist. des arts",IF('EDT-2niveaux'!E108="QM","Questionner le monde",IF('EDT-2niveaux'!E108="LV","Langue vivante",IF('EDT-2niveaux'!E108="APC","APC",""))))))))))))))))))))))))))</f>
        <v/>
      </c>
      <c r="M104" s="14" t="str">
        <f t="shared" si="16"/>
        <v/>
      </c>
      <c r="N104" s="101">
        <f>'EDT-2niveaux'!F108</f>
        <v>0</v>
      </c>
      <c r="O104" s="14" t="str">
        <f>IF('EDT-2niveaux'!F108="O","FRANCAIS"&amp;CHAR(10)&amp;"Orthographe",IF('EDT-2niveaux'!F108="rec","RECREATION",IF('EDT-2niveaux'!F108="p","Pause méridienne",IF('EDT-2niveaux'!F108="G","FRANCAIS"&amp;CHAR(10)&amp;"Grammaire",IF('EDT-2niveaux'!F108="LC","FRANCAIS"&amp;CHAR(10)&amp;"Lect. et comp.de l'écrit",IF('EDT-2niveaux'!F108="M","MATHEMATIQUES",IF('EDT-2niveaux'!F108="CLA","FRANCAIS"&amp;CHAR(10)&amp;"Culture litt. et art.",IF('EDT-2niveaux'!F108="F","FRANCAIS",IF('EDT-2niveaux'!F108="E","FRANCAIS"&amp;CHAR(10)&amp;"Ecriture",IF('EDT-2niveaux'!F108="L","FRANCAIS"&amp;CHAR(10)&amp;"Lexique",IF('EDT-2niveaux'!F108="LO","FRANCAIS"&amp;CHAR(10)&amp;"Langage oral",IF('EDT-2niveaux'!F108="CM","MATHEMATIQUES"&amp;CHAR(10)&amp;"Calcul mental",IF('EDT-2niveaux'!F108="EG","MATHEMATIQUES"&amp;CHAR(10)&amp;"Espace et Géométrie",IF('EDT-2niveaux'!F108="NC","MATHEMATIQUES"&amp;CHAR(10)&amp;"Nombres et calculs",IF('EDT-2niveaux'!F108="GM","MATHEMATIQUES"&amp;CHAR(10)&amp;"Grand. et mes.",IF('EDT-2niveaux'!F108="S","Sciences et technologie",IF('EDT-2niveaux'!F108="H","Histoire",IF('EDT-2niveaux'!F108="Geo","Géographie",IF('EDT-2niveaux'!F108="EMC","Enseig. mor. et civ.",IF('EDT-2niveaux'!F108="EPS","Educ. phys. et sportive",IF('EDT-2niveaux'!F108="EM","Educ. musicale",IF('EDT-2niveaux'!F108="AP","Arts plastiques",IF('EDT-2niveaux'!F108="HDA","Hist. des arts",IF('EDT-2niveaux'!F108="QM","Questionner le monde",IF('EDT-2niveaux'!F108="LV","Langue vivante",IF('EDT-2niveaux'!F108="APC","APC",""))))))))))))))))))))))))))</f>
        <v/>
      </c>
      <c r="P104" s="14" t="str">
        <f t="shared" si="17"/>
        <v/>
      </c>
      <c r="Q104" s="101">
        <f>'EDT-2niveaux'!G108</f>
        <v>0</v>
      </c>
      <c r="R104" s="14" t="str">
        <f>IF('EDT-2niveaux'!G108="O","FRANCAIS"&amp;CHAR(10)&amp;"Orthographe",IF('EDT-2niveaux'!G108="rec","RECREATION",IF('EDT-2niveaux'!G108="p","Pause méridienne",IF('EDT-2niveaux'!G108="G","FRANCAIS"&amp;CHAR(10)&amp;"Grammaire",IF('EDT-2niveaux'!G108="LC","FRANCAIS"&amp;CHAR(10)&amp;"Lect. et comp.de l'écrit",IF('EDT-2niveaux'!G108="M","MATHEMATIQUES",IF('EDT-2niveaux'!G108="CLA","FRANCAIS"&amp;CHAR(10)&amp;"Culture litt. et art.",IF('EDT-2niveaux'!G108="F","FRANCAIS",IF('EDT-2niveaux'!G108="E","FRANCAIS"&amp;CHAR(10)&amp;"Ecriture",IF('EDT-2niveaux'!G108="L","FRANCAIS"&amp;CHAR(10)&amp;"Lexique",IF('EDT-2niveaux'!G108="LO","FRANCAIS"&amp;CHAR(10)&amp;"Langage oral",IF('EDT-2niveaux'!G108="CM","MATHEMATIQUES"&amp;CHAR(10)&amp;"Calcul mental",IF('EDT-2niveaux'!G108="EG","MATHEMATIQUES"&amp;CHAR(10)&amp;"Espace et Géométrie",IF('EDT-2niveaux'!G108="NC","MATHEMATIQUES"&amp;CHAR(10)&amp;"Nombres et calculs",IF('EDT-2niveaux'!G108="GM","MATHEMATIQUES"&amp;CHAR(10)&amp;"Grand. et mes.",IF('EDT-2niveaux'!G108="S","Sciences et technologie",IF('EDT-2niveaux'!G108="H","Histoire",IF('EDT-2niveaux'!G108="Geo","Géographie",IF('EDT-2niveaux'!G108="EMC","Enseig. mor. et civ.",IF('EDT-2niveaux'!G108="EPS","Educ. phys. et sportive",IF('EDT-2niveaux'!G108="EM","Educ. musicale",IF('EDT-2niveaux'!G108="AP","Arts plastiques",IF('EDT-2niveaux'!G108="HDA","Hist. des arts",IF('EDT-2niveaux'!G108="QM","Questionner le monde",IF('EDT-2niveaux'!G108="LV","Langue vivante",IF('EDT-2niveaux'!G108="APC","APC",""))))))))))))))))))))))))))</f>
        <v/>
      </c>
      <c r="S104" s="148" t="str">
        <f t="shared" si="18"/>
        <v/>
      </c>
      <c r="T104" s="101">
        <f>'EDT-2niveaux'!H108</f>
        <v>0</v>
      </c>
      <c r="U104" s="14" t="str">
        <f>IF('EDT-2niveaux'!H108="O","FRANCAIS"&amp;CHAR(10)&amp;"Orthographe",IF('EDT-2niveaux'!H108="rec","RECREATION",IF('EDT-2niveaux'!H108="p","Pause méridienne",IF('EDT-2niveaux'!H108="G","FRANCAIS"&amp;CHAR(10)&amp;"Grammaire",IF('EDT-2niveaux'!H108="LC","FRANCAIS"&amp;CHAR(10)&amp;"Lect. et comp.de l'écrit",IF('EDT-2niveaux'!H108="M","MATHEMATIQUES",IF('EDT-2niveaux'!H108="CLA","FRANCAIS"&amp;CHAR(10)&amp;"Culture litt. et art.",IF('EDT-2niveaux'!H108="F","FRANCAIS",IF('EDT-2niveaux'!H108="E","FRANCAIS"&amp;CHAR(10)&amp;"Ecriture",IF('EDT-2niveaux'!H108="L","FRANCAIS"&amp;CHAR(10)&amp;"Lexique",IF('EDT-2niveaux'!H108="LO","FRANCAIS"&amp;CHAR(10)&amp;"Langage oral",IF('EDT-2niveaux'!H108="CM","MATHEMATIQUES"&amp;CHAR(10)&amp;"Calcul mental",IF('EDT-2niveaux'!H108="EG","MATHEMATIQUES"&amp;CHAR(10)&amp;"Espace et Géométrie",IF('EDT-2niveaux'!H108="NC","MATHEMATIQUES"&amp;CHAR(10)&amp;"Nombres et calculs",IF('EDT-2niveaux'!H108="GM","MATHEMATIQUES"&amp;CHAR(10)&amp;"Grand. et mes.",IF('EDT-2niveaux'!H108="S","Sciences et technologie",IF('EDT-2niveaux'!H108="H","Histoire",IF('EDT-2niveaux'!H108="Geo","Géographie",IF('EDT-2niveaux'!H108="EMC","Enseig. mor. et civ.",IF('EDT-2niveaux'!H108="EPS","Educ. phys. et sportive",IF('EDT-2niveaux'!H108="EM","Educ. musicale",IF('EDT-2niveaux'!H108="AP","Arts plastiques",IF('EDT-2niveaux'!H108="HDA","Hist. des arts",IF('EDT-2niveaux'!H108="QM","Questionner le monde",IF('EDT-2niveaux'!H108="LV","Langue vivante",IF('EDT-2niveaux'!H108="APC","APC",""))))))))))))))))))))))))))</f>
        <v/>
      </c>
      <c r="V104" s="14" t="str">
        <f t="shared" si="19"/>
        <v/>
      </c>
      <c r="W104" s="101">
        <f>'EDT-2niveaux'!I108</f>
        <v>0</v>
      </c>
      <c r="X104" s="14" t="str">
        <f>IF('EDT-2niveaux'!I108="O","FRANCAIS"&amp;CHAR(10)&amp;"Orthographe",IF('EDT-2niveaux'!I108="rec","RECREATION",IF('EDT-2niveaux'!I108="p","Pause méridienne",IF('EDT-2niveaux'!I108="G","FRANCAIS"&amp;CHAR(10)&amp;"Grammaire",IF('EDT-2niveaux'!I108="LC","FRANCAIS"&amp;CHAR(10)&amp;"Lect. et comp.de l'écrit",IF('EDT-2niveaux'!I108="M","MATHEMATIQUES",IF('EDT-2niveaux'!I108="CLA","FRANCAIS"&amp;CHAR(10)&amp;"Culture litt. et art.",IF('EDT-2niveaux'!I108="F","FRANCAIS",IF('EDT-2niveaux'!I108="E","FRANCAIS"&amp;CHAR(10)&amp;"Ecriture",IF('EDT-2niveaux'!I108="L","FRANCAIS"&amp;CHAR(10)&amp;"Lexique",IF('EDT-2niveaux'!I108="LO","FRANCAIS"&amp;CHAR(10)&amp;"Langage oral",IF('EDT-2niveaux'!I108="CM","MATHEMATIQUES"&amp;CHAR(10)&amp;"Calcul mental",IF('EDT-2niveaux'!I108="EG","MATHEMATIQUES"&amp;CHAR(10)&amp;"Espace et Géométrie",IF('EDT-2niveaux'!I108="NC","MATHEMATIQUES"&amp;CHAR(10)&amp;"Nombres et calculs",IF('EDT-2niveaux'!I108="GM","MATHEMATIQUES"&amp;CHAR(10)&amp;"Grand. et mes.",IF('EDT-2niveaux'!I108="S","Sciences et technologie",IF('EDT-2niveaux'!I108="H","Histoire",IF('EDT-2niveaux'!I108="Geo","Géographie",IF('EDT-2niveaux'!I108="EMC","Enseig. mor. et civ.",IF('EDT-2niveaux'!I108="EPS","Educ. phys. et sportive",IF('EDT-2niveaux'!I108="EM","Educ. musicale",IF('EDT-2niveaux'!I108="AP","Arts plastiques",IF('EDT-2niveaux'!I108="HDA","Hist. des arts",IF('EDT-2niveaux'!I108="QM","Questionner le monde",IF('EDT-2niveaux'!I108="LV","Langue vivante",IF('EDT-2niveaux'!I108="APC","APC",""))))))))))))))))))))))))))</f>
        <v/>
      </c>
      <c r="Y104" s="14" t="str">
        <f t="shared" si="20"/>
        <v/>
      </c>
      <c r="Z104" s="101">
        <f>'EDT-2niveaux'!J108</f>
        <v>0</v>
      </c>
      <c r="AA104" s="14" t="str">
        <f>IF('EDT-2niveaux'!J108="O","FRANCAIS"&amp;CHAR(10)&amp;"Orthographe",IF('EDT-2niveaux'!J108="rec","RECREATION",IF('EDT-2niveaux'!J108="p","Pause méridienne",IF('EDT-2niveaux'!J108="G","FRANCAIS"&amp;CHAR(10)&amp;"Grammaire",IF('EDT-2niveaux'!J108="LC","FRANCAIS"&amp;CHAR(10)&amp;"Lect. et comp.de l'écrit",IF('EDT-2niveaux'!J108="M","MATHEMATIQUES",IF('EDT-2niveaux'!J108="CLA","FRANCAIS"&amp;CHAR(10)&amp;"Culture littéraire et artistiqueCulture litt. et art.",IF('EDT-2niveaux'!J108="F","FRANCAIS",IF('EDT-2niveaux'!J108="E","FRANCAIS"&amp;CHAR(10)&amp;"Ecriture",IF('EDT-2niveaux'!J108="L","FRANCAIS"&amp;CHAR(10)&amp;"Lexique",IF('EDT-2niveaux'!J108="LO","FRANCAIS"&amp;CHAR(10)&amp;"Langage oral",IF('EDT-2niveaux'!J108="CM","MATHEMATIQUES"&amp;CHAR(10)&amp;"Calcul mental",IF('EDT-2niveaux'!J108="EG","MATHEMATIQUES"&amp;CHAR(10)&amp;"Espace et Géométrie",IF('EDT-2niveaux'!J108="NC","MATHEMATIQUES"&amp;CHAR(10)&amp;"Nombres et calculs",IF('EDT-2niveaux'!J108="GM","MATHEMATIQUES"&amp;CHAR(10)&amp;"Grand. et mes.",IF('EDT-2niveaux'!J108="S","Sciences et technologie",IF('EDT-2niveaux'!J108="H","Histoire",IF('EDT-2niveaux'!J108="Geo","Géographie",IF('EDT-2niveaux'!J108="EMC","Enseig. mor. et civ.",IF('EDT-2niveaux'!J108="EPS","Educ. phys. et sportive",IF('EDT-2niveaux'!J108="EM","Educ. musicale",IF('EDT-2niveaux'!J108="AP","Arts plastiques",IF('EDT-2niveaux'!J108="HDA","Hist. des arts",IF('EDT-2niveaux'!J108="QM","Questionner le monde",IF('EDT-2niveaux'!J108="LV","Langue vivante",IF('EDT-2niveaux'!J108="APC","APC",""))))))))))))))))))))))))))</f>
        <v/>
      </c>
      <c r="AB104" s="49" t="str">
        <f t="shared" si="21"/>
        <v/>
      </c>
      <c r="AC104" s="101">
        <f>'EDT-2niveaux'!K108</f>
        <v>0</v>
      </c>
      <c r="AD104" s="14" t="str">
        <f>IF('EDT-2niveaux'!K108="O","FRANCAIS"&amp;CHAR(10)&amp;"Orthographe",IF('EDT-2niveaux'!K108="rec","RECREATION",IF('EDT-2niveaux'!K108="p","Pause méridienne",IF('EDT-2niveaux'!K108="G","FRANCAIS"&amp;CHAR(10)&amp;"Grammaire",IF('EDT-2niveaux'!K108="LC","FRANCAIS"&amp;CHAR(10)&amp;"Lect. et comp.de l'écrit",IF('EDT-2niveaux'!K108="M","MATHEMATIQUES",IF('EDT-2niveaux'!K108="CLA","FRANCAIS"&amp;CHAR(10)&amp;"Culture litt. et art.",IF('EDT-2niveaux'!K108="F","FRANCAIS",IF('EDT-2niveaux'!K108="E","FRANCAIS"&amp;CHAR(10)&amp;"Ecriture",IF('EDT-2niveaux'!K108="L","FRANCAIS"&amp;CHAR(10)&amp;"Lexique",IF('EDT-2niveaux'!K108="LO","FRANCAIS"&amp;CHAR(10)&amp;"Langage oral",IF('EDT-2niveaux'!K108="CM","MATHEMATIQUES"&amp;CHAR(10)&amp;"Calcul mental",IF('EDT-2niveaux'!K108="EG","MATHEMATIQUES"&amp;CHAR(10)&amp;"Espace et Géométrie",IF('EDT-2niveaux'!K108="NC","MATHEMATIQUES"&amp;CHAR(10)&amp;"Nombres et calculs",IF('EDT-2niveaux'!K108="GM","MATHEMATIQUES"&amp;CHAR(10)&amp;"Grand. et mes.",IF('EDT-2niveaux'!K108="S","Sciences et technologie",IF('EDT-2niveaux'!K108="H","Histoire",IF('EDT-2niveaux'!K108="Geo","Géographie",IF('EDT-2niveaux'!K108="EMC","Enseig. mor. et civ.",IF('EDT-2niveaux'!K108="EPS","Educ. phys. et sportive",IF('EDT-2niveaux'!K108="EM","Educ. musicale",IF('EDT-2niveaux'!K108="AP","Arts plastiques",IF('EDT-2niveaux'!K108="HDA","Hist. des arts",IF('EDT-2niveaux'!K108="QM","Questionner le monde",IF('EDT-2niveaux'!K108="LV","Langue vivante",IF('EDT-2niveaux'!K108="APC","APC",""))))))))))))))))))))))))))</f>
        <v/>
      </c>
      <c r="AE104" s="49" t="str">
        <f t="shared" si="22"/>
        <v/>
      </c>
    </row>
    <row r="105" spans="1:31" x14ac:dyDescent="0.3">
      <c r="A105" s="4" t="e">
        <f>IF('POUR COMMENCER'!$E$14&gt;=A104,A104+'POUR COMMENCER'!$H$29,"")</f>
        <v>#VALUE!</v>
      </c>
      <c r="B105" s="101">
        <f>'EDT-2niveaux'!B109</f>
        <v>0</v>
      </c>
      <c r="C105" s="14" t="str">
        <f>IF('EDT-2niveaux'!B109="O","FRANCAIS"&amp;CHAR(10)&amp;"Orthographe",IF('EDT-2niveaux'!B109="rec","RECREATION",IF('EDT-2niveaux'!B109="p","Pause méridienne",IF('EDT-2niveaux'!B109="G","FRANCAIS"&amp;CHAR(10)&amp;"Grammaire",IF('EDT-2niveaux'!B109="LC","FRANCAIS"&amp;CHAR(10)&amp;"Lect. et comp.de l'écrit",IF('EDT-2niveaux'!B109="M","MATHEMATIQUES",IF('EDT-2niveaux'!B109="CLA","FRANCAIS"&amp;CHAR(10)&amp;"Culture litt. et art.",IF('EDT-2niveaux'!B109="F","FRANCAIS",IF('EDT-2niveaux'!B109="E","FRANCAIS"&amp;CHAR(10)&amp;"Ecriture",IF('EDT-2niveaux'!B109="L","FRANCAIS"&amp;CHAR(10)&amp;"Lexique",IF('EDT-2niveaux'!B109="LO","FRANCAIS"&amp;CHAR(10)&amp;"Langage oral",IF('EDT-2niveaux'!B109="CM","MATHEMATIQUES"&amp;CHAR(10)&amp;"Calcul mental",IF('EDT-2niveaux'!B109="EG","MATHEMATIQUES"&amp;CHAR(10)&amp;"Espace et Géométrie",IF('EDT-2niveaux'!B109="NC","MATHEMATIQUES"&amp;CHAR(10)&amp;"Nombres et calculs",IF('EDT-2niveaux'!B109="GM","MATHEMATIQUES"&amp;CHAR(10)&amp;"Grand. et mes.",IF('EDT-2niveaux'!B109="S","Sciences et technologie",IF('EDT-2niveaux'!B109="H","Histoire",IF('EDT-2niveaux'!B109="Geo","Géographie",IF('EDT-2niveaux'!B109="EMC","Enseig. mor. et civ.",IF('EDT-2niveaux'!B109="EPS","Educ. phys. et sportive",IF('EDT-2niveaux'!B109="EM","Educ. musicale",IF('EDT-2niveaux'!B109="AP","Arts plastiques",IF('EDT-2niveaux'!B109="HDA","Hist. des arts",IF('EDT-2niveaux'!B109="QM","Questionner le monde",IF('EDT-2niveaux'!B109="LV","Langue vivante",IF('EDT-2niveaux'!B109="APC","APC",""))))))))))))))))))))))))))</f>
        <v/>
      </c>
      <c r="D105" s="14" t="str">
        <f t="shared" si="13"/>
        <v/>
      </c>
      <c r="E105" s="101">
        <f>'EDT-2niveaux'!C109</f>
        <v>0</v>
      </c>
      <c r="F105" s="14" t="str">
        <f>IF('EDT-2niveaux'!C109="O","FRANCAIS"&amp;CHAR(10)&amp;"Orthographe",IF('EDT-2niveaux'!C109="rec","RECREATION",IF('EDT-2niveaux'!C109="p","Pause méridienne",IF('EDT-2niveaux'!C109="G","FRANCAIS"&amp;CHAR(10)&amp;"Grammaire",IF('EDT-2niveaux'!C109="LC","FRANCAIS"&amp;CHAR(10)&amp;"Lect. et comp.de l'écrit",IF('EDT-2niveaux'!C109="M","MATHEMATIQUES",IF('EDT-2niveaux'!C109="CLA","FRANCAIS"&amp;CHAR(10)&amp;"Culture littéraire et artistiqueCulture litt. et art.",IF('EDT-2niveaux'!C109="F","FRANCAIS",IF('EDT-2niveaux'!C109="E","FRANCAIS"&amp;CHAR(10)&amp;"Ecriture",IF('EDT-2niveaux'!C109="L","FRANCAIS"&amp;CHAR(10)&amp;"Lexique",IF('EDT-2niveaux'!C109="LO","FRANCAIS"&amp;CHAR(10)&amp;"Langage oral",IF('EDT-2niveaux'!C109="CM","MATHEMATIQUES"&amp;CHAR(10)&amp;"Calcul mental",IF('EDT-2niveaux'!C109="EG","MATHEMATIQUES"&amp;CHAR(10)&amp;"Espace et Géométrie",IF('EDT-2niveaux'!C109="NC","MATHEMATIQUES"&amp;CHAR(10)&amp;"Nombres et calculs",IF('EDT-2niveaux'!C109="GM","MATHEMATIQUES"&amp;CHAR(10)&amp;"Grand. et mes.",IF('EDT-2niveaux'!C109="S","Sciences et technologie",IF('EDT-2niveaux'!C109="H","Histoire",IF('EDT-2niveaux'!C109="Geo","Géographie",IF('EDT-2niveaux'!C109="EMC","Enseig. mor. et civ.",IF('EDT-2niveaux'!C109="EPS","Educ. phys. et sportive",IF('EDT-2niveaux'!C109="EM","Educ. musicale",IF('EDT-2niveaux'!C109="AP","Arts plastiques",IF('EDT-2niveaux'!C109="HDA","Hist. des arts",IF('EDT-2niveaux'!C109="QM","Questionner le monde",IF('EDT-2niveaux'!C109="LV","Langue vivante",IF('EDT-2niveaux'!C109="APC","APC",""))))))))))))))))))))))))))</f>
        <v/>
      </c>
      <c r="G105" s="14" t="str">
        <f t="shared" si="14"/>
        <v/>
      </c>
      <c r="H105" s="101">
        <f>'EDT-2niveaux'!D109</f>
        <v>0</v>
      </c>
      <c r="I105" s="14" t="str">
        <f>IF('EDT-2niveaux'!D109="O","FRANCAIS"&amp;CHAR(10)&amp;"Orthographe",IF('EDT-2niveaux'!D109="rec","RECREATION",IF('EDT-2niveaux'!D109="p","Pause méridienne",IF('EDT-2niveaux'!D109="G","FRANCAIS"&amp;CHAR(10)&amp;"Grammaire",IF('EDT-2niveaux'!D109="LC","FRANCAIS"&amp;CHAR(10)&amp;"Lect. et comp.de l'écrit",IF('EDT-2niveaux'!D109="M","MATHEMATIQUES",IF('EDT-2niveaux'!D109="CLA","FRANCAIS"&amp;CHAR(10)&amp;"Culture litt. et art.",IF('EDT-2niveaux'!D109="F","FRANCAIS",IF('EDT-2niveaux'!D109="E","FRANCAIS"&amp;CHAR(10)&amp;"Ecriture",IF('EDT-2niveaux'!D109="L","FRANCAIS"&amp;CHAR(10)&amp;"Lexique",IF('EDT-2niveaux'!D109="LO","FRANCAIS"&amp;CHAR(10)&amp;"Langage oral",IF('EDT-2niveaux'!D109="CM","MATHEMATIQUES"&amp;CHAR(10)&amp;"Calcul mental",IF('EDT-2niveaux'!D109="EG","MATHEMATIQUES"&amp;CHAR(10)&amp;"Espace et Géométrie",IF('EDT-2niveaux'!D109="NC","MATHEMATIQUES"&amp;CHAR(10)&amp;"Nombres et calculs",IF('EDT-2niveaux'!D109="GM","MATHEMATIQUES"&amp;CHAR(10)&amp;"Grand. et mes.",IF('EDT-2niveaux'!D109="S","Sciences et technologie",IF('EDT-2niveaux'!D109="H","Histoire",IF('EDT-2niveaux'!D109="Geo","Géographie",IF('EDT-2niveaux'!D109="EMC","Enseig. mor. et civ.",IF('EDT-2niveaux'!D109="EPS","Educ. phys. et sportive",IF('EDT-2niveaux'!D109="EM","Educ. musicale",IF('EDT-2niveaux'!D109="AP","Arts plastiques",IF('EDT-2niveaux'!D109="HDA","Hist. des arts",IF('EDT-2niveaux'!D109="QM","Questionner le monde",IF('EDT-2niveaux'!D109="LV","Langue vivante",IF('EDT-2niveaux'!D109="APC","APC",""))))))))))))))))))))))))))</f>
        <v/>
      </c>
      <c r="J105" s="14" t="str">
        <f t="shared" si="15"/>
        <v/>
      </c>
      <c r="K105" s="101">
        <f>'EDT-2niveaux'!E109</f>
        <v>0</v>
      </c>
      <c r="L105" s="14" t="str">
        <f>IF('EDT-2niveaux'!E109="O","FRANCAIS"&amp;CHAR(10)&amp;"Orthographe",IF('EDT-2niveaux'!E109="rec","RECREATION",IF('EDT-2niveaux'!E109="p","Pause méridienne",IF('EDT-2niveaux'!E109="G","FRANCAIS"&amp;CHAR(10)&amp;"Grammaire",IF('EDT-2niveaux'!E109="LC","FRANCAIS"&amp;CHAR(10)&amp;"Lect. et comp.de l'écrit",IF('EDT-2niveaux'!E109="M","MATHEMATIQUES",IF('EDT-2niveaux'!E109="CLA","FRANCAIS"&amp;CHAR(10)&amp;"Culture litt. et art.",IF('EDT-2niveaux'!E109="F","FRANCAIS",IF('EDT-2niveaux'!E109="E","FRANCAIS"&amp;CHAR(10)&amp;"Ecriture",IF('EDT-2niveaux'!E109="L","FRANCAIS"&amp;CHAR(10)&amp;"Lexique",IF('EDT-2niveaux'!E109="LO","FRANCAIS"&amp;CHAR(10)&amp;"Langage oral",IF('EDT-2niveaux'!E109="CM","MATHEMATIQUES"&amp;CHAR(10)&amp;"Calcul mental",IF('EDT-2niveaux'!E109="EG","MATHEMATIQUES"&amp;CHAR(10)&amp;"Espace et Géométrie",IF('EDT-2niveaux'!E109="NC","MATHEMATIQUES"&amp;CHAR(10)&amp;"Nombres et calculs",IF('EDT-2niveaux'!E109="GM","MATHEMATIQUES"&amp;CHAR(10)&amp;"Grand. et mes.",IF('EDT-2niveaux'!E109="S","Sciences et technologie",IF('EDT-2niveaux'!E109="H","Histoire",IF('EDT-2niveaux'!E109="Geo","Géographie",IF('EDT-2niveaux'!E109="EMC","Enseig. mor. et civ.",IF('EDT-2niveaux'!E109="EPS","Educ. phys. et sportive",IF('EDT-2niveaux'!E109="EM","Educ. musicale",IF('EDT-2niveaux'!E109="AP","Arts plastiques",IF('EDT-2niveaux'!E109="HDA","Hist. des arts",IF('EDT-2niveaux'!E109="QM","Questionner le monde",IF('EDT-2niveaux'!E109="LV","Langue vivante",IF('EDT-2niveaux'!E109="APC","APC",""))))))))))))))))))))))))))</f>
        <v/>
      </c>
      <c r="M105" s="14" t="str">
        <f t="shared" si="16"/>
        <v/>
      </c>
      <c r="N105" s="101">
        <f>'EDT-2niveaux'!F109</f>
        <v>0</v>
      </c>
      <c r="O105" s="14" t="str">
        <f>IF('EDT-2niveaux'!F109="O","FRANCAIS"&amp;CHAR(10)&amp;"Orthographe",IF('EDT-2niveaux'!F109="rec","RECREATION",IF('EDT-2niveaux'!F109="p","Pause méridienne",IF('EDT-2niveaux'!F109="G","FRANCAIS"&amp;CHAR(10)&amp;"Grammaire",IF('EDT-2niveaux'!F109="LC","FRANCAIS"&amp;CHAR(10)&amp;"Lect. et comp.de l'écrit",IF('EDT-2niveaux'!F109="M","MATHEMATIQUES",IF('EDT-2niveaux'!F109="CLA","FRANCAIS"&amp;CHAR(10)&amp;"Culture litt. et art.",IF('EDT-2niveaux'!F109="F","FRANCAIS",IF('EDT-2niveaux'!F109="E","FRANCAIS"&amp;CHAR(10)&amp;"Ecriture",IF('EDT-2niveaux'!F109="L","FRANCAIS"&amp;CHAR(10)&amp;"Lexique",IF('EDT-2niveaux'!F109="LO","FRANCAIS"&amp;CHAR(10)&amp;"Langage oral",IF('EDT-2niveaux'!F109="CM","MATHEMATIQUES"&amp;CHAR(10)&amp;"Calcul mental",IF('EDT-2niveaux'!F109="EG","MATHEMATIQUES"&amp;CHAR(10)&amp;"Espace et Géométrie",IF('EDT-2niveaux'!F109="NC","MATHEMATIQUES"&amp;CHAR(10)&amp;"Nombres et calculs",IF('EDT-2niveaux'!F109="GM","MATHEMATIQUES"&amp;CHAR(10)&amp;"Grand. et mes.",IF('EDT-2niveaux'!F109="S","Sciences et technologie",IF('EDT-2niveaux'!F109="H","Histoire",IF('EDT-2niveaux'!F109="Geo","Géographie",IF('EDT-2niveaux'!F109="EMC","Enseig. mor. et civ.",IF('EDT-2niveaux'!F109="EPS","Educ. phys. et sportive",IF('EDT-2niveaux'!F109="EM","Educ. musicale",IF('EDT-2niveaux'!F109="AP","Arts plastiques",IF('EDT-2niveaux'!F109="HDA","Hist. des arts",IF('EDT-2niveaux'!F109="QM","Questionner le monde",IF('EDT-2niveaux'!F109="LV","Langue vivante",IF('EDT-2niveaux'!F109="APC","APC",""))))))))))))))))))))))))))</f>
        <v/>
      </c>
      <c r="P105" s="14" t="str">
        <f t="shared" si="17"/>
        <v/>
      </c>
      <c r="Q105" s="101">
        <f>'EDT-2niveaux'!G109</f>
        <v>0</v>
      </c>
      <c r="R105" s="14" t="str">
        <f>IF('EDT-2niveaux'!G109="O","FRANCAIS"&amp;CHAR(10)&amp;"Orthographe",IF('EDT-2niveaux'!G109="rec","RECREATION",IF('EDT-2niveaux'!G109="p","Pause méridienne",IF('EDT-2niveaux'!G109="G","FRANCAIS"&amp;CHAR(10)&amp;"Grammaire",IF('EDT-2niveaux'!G109="LC","FRANCAIS"&amp;CHAR(10)&amp;"Lect. et comp.de l'écrit",IF('EDT-2niveaux'!G109="M","MATHEMATIQUES",IF('EDT-2niveaux'!G109="CLA","FRANCAIS"&amp;CHAR(10)&amp;"Culture litt. et art.",IF('EDT-2niveaux'!G109="F","FRANCAIS",IF('EDT-2niveaux'!G109="E","FRANCAIS"&amp;CHAR(10)&amp;"Ecriture",IF('EDT-2niveaux'!G109="L","FRANCAIS"&amp;CHAR(10)&amp;"Lexique",IF('EDT-2niveaux'!G109="LO","FRANCAIS"&amp;CHAR(10)&amp;"Langage oral",IF('EDT-2niveaux'!G109="CM","MATHEMATIQUES"&amp;CHAR(10)&amp;"Calcul mental",IF('EDT-2niveaux'!G109="EG","MATHEMATIQUES"&amp;CHAR(10)&amp;"Espace et Géométrie",IF('EDT-2niveaux'!G109="NC","MATHEMATIQUES"&amp;CHAR(10)&amp;"Nombres et calculs",IF('EDT-2niveaux'!G109="GM","MATHEMATIQUES"&amp;CHAR(10)&amp;"Grand. et mes.",IF('EDT-2niveaux'!G109="S","Sciences et technologie",IF('EDT-2niveaux'!G109="H","Histoire",IF('EDT-2niveaux'!G109="Geo","Géographie",IF('EDT-2niveaux'!G109="EMC","Enseig. mor. et civ.",IF('EDT-2niveaux'!G109="EPS","Educ. phys. et sportive",IF('EDT-2niveaux'!G109="EM","Educ. musicale",IF('EDT-2niveaux'!G109="AP","Arts plastiques",IF('EDT-2niveaux'!G109="HDA","Hist. des arts",IF('EDT-2niveaux'!G109="QM","Questionner le monde",IF('EDT-2niveaux'!G109="LV","Langue vivante",IF('EDT-2niveaux'!G109="APC","APC",""))))))))))))))))))))))))))</f>
        <v/>
      </c>
      <c r="S105" s="148" t="str">
        <f t="shared" si="18"/>
        <v/>
      </c>
      <c r="T105" s="101">
        <f>'EDT-2niveaux'!H109</f>
        <v>0</v>
      </c>
      <c r="U105" s="14" t="str">
        <f>IF('EDT-2niveaux'!H109="O","FRANCAIS"&amp;CHAR(10)&amp;"Orthographe",IF('EDT-2niveaux'!H109="rec","RECREATION",IF('EDT-2niveaux'!H109="p","Pause méridienne",IF('EDT-2niveaux'!H109="G","FRANCAIS"&amp;CHAR(10)&amp;"Grammaire",IF('EDT-2niveaux'!H109="LC","FRANCAIS"&amp;CHAR(10)&amp;"Lect. et comp.de l'écrit",IF('EDT-2niveaux'!H109="M","MATHEMATIQUES",IF('EDT-2niveaux'!H109="CLA","FRANCAIS"&amp;CHAR(10)&amp;"Culture litt. et art.",IF('EDT-2niveaux'!H109="F","FRANCAIS",IF('EDT-2niveaux'!H109="E","FRANCAIS"&amp;CHAR(10)&amp;"Ecriture",IF('EDT-2niveaux'!H109="L","FRANCAIS"&amp;CHAR(10)&amp;"Lexique",IF('EDT-2niveaux'!H109="LO","FRANCAIS"&amp;CHAR(10)&amp;"Langage oral",IF('EDT-2niveaux'!H109="CM","MATHEMATIQUES"&amp;CHAR(10)&amp;"Calcul mental",IF('EDT-2niveaux'!H109="EG","MATHEMATIQUES"&amp;CHAR(10)&amp;"Espace et Géométrie",IF('EDT-2niveaux'!H109="NC","MATHEMATIQUES"&amp;CHAR(10)&amp;"Nombres et calculs",IF('EDT-2niveaux'!H109="GM","MATHEMATIQUES"&amp;CHAR(10)&amp;"Grand. et mes.",IF('EDT-2niveaux'!H109="S","Sciences et technologie",IF('EDT-2niveaux'!H109="H","Histoire",IF('EDT-2niveaux'!H109="Geo","Géographie",IF('EDT-2niveaux'!H109="EMC","Enseig. mor. et civ.",IF('EDT-2niveaux'!H109="EPS","Educ. phys. et sportive",IF('EDT-2niveaux'!H109="EM","Educ. musicale",IF('EDT-2niveaux'!H109="AP","Arts plastiques",IF('EDT-2niveaux'!H109="HDA","Hist. des arts",IF('EDT-2niveaux'!H109="QM","Questionner le monde",IF('EDT-2niveaux'!H109="LV","Langue vivante",IF('EDT-2niveaux'!H109="APC","APC",""))))))))))))))))))))))))))</f>
        <v/>
      </c>
      <c r="V105" s="14" t="str">
        <f t="shared" si="19"/>
        <v/>
      </c>
      <c r="W105" s="101">
        <f>'EDT-2niveaux'!I109</f>
        <v>0</v>
      </c>
      <c r="X105" s="14" t="str">
        <f>IF('EDT-2niveaux'!I109="O","FRANCAIS"&amp;CHAR(10)&amp;"Orthographe",IF('EDT-2niveaux'!I109="rec","RECREATION",IF('EDT-2niveaux'!I109="p","Pause méridienne",IF('EDT-2niveaux'!I109="G","FRANCAIS"&amp;CHAR(10)&amp;"Grammaire",IF('EDT-2niveaux'!I109="LC","FRANCAIS"&amp;CHAR(10)&amp;"Lect. et comp.de l'écrit",IF('EDT-2niveaux'!I109="M","MATHEMATIQUES",IF('EDT-2niveaux'!I109="CLA","FRANCAIS"&amp;CHAR(10)&amp;"Culture litt. et art.",IF('EDT-2niveaux'!I109="F","FRANCAIS",IF('EDT-2niveaux'!I109="E","FRANCAIS"&amp;CHAR(10)&amp;"Ecriture",IF('EDT-2niveaux'!I109="L","FRANCAIS"&amp;CHAR(10)&amp;"Lexique",IF('EDT-2niveaux'!I109="LO","FRANCAIS"&amp;CHAR(10)&amp;"Langage oral",IF('EDT-2niveaux'!I109="CM","MATHEMATIQUES"&amp;CHAR(10)&amp;"Calcul mental",IF('EDT-2niveaux'!I109="EG","MATHEMATIQUES"&amp;CHAR(10)&amp;"Espace et Géométrie",IF('EDT-2niveaux'!I109="NC","MATHEMATIQUES"&amp;CHAR(10)&amp;"Nombres et calculs",IF('EDT-2niveaux'!I109="GM","MATHEMATIQUES"&amp;CHAR(10)&amp;"Grand. et mes.",IF('EDT-2niveaux'!I109="S","Sciences et technologie",IF('EDT-2niveaux'!I109="H","Histoire",IF('EDT-2niveaux'!I109="Geo","Géographie",IF('EDT-2niveaux'!I109="EMC","Enseig. mor. et civ.",IF('EDT-2niveaux'!I109="EPS","Educ. phys. et sportive",IF('EDT-2niveaux'!I109="EM","Educ. musicale",IF('EDT-2niveaux'!I109="AP","Arts plastiques",IF('EDT-2niveaux'!I109="HDA","Hist. des arts",IF('EDT-2niveaux'!I109="QM","Questionner le monde",IF('EDT-2niveaux'!I109="LV","Langue vivante",IF('EDT-2niveaux'!I109="APC","APC",""))))))))))))))))))))))))))</f>
        <v/>
      </c>
      <c r="Y105" s="14" t="str">
        <f t="shared" si="20"/>
        <v/>
      </c>
      <c r="Z105" s="101">
        <f>'EDT-2niveaux'!J109</f>
        <v>0</v>
      </c>
      <c r="AA105" s="14" t="str">
        <f>IF('EDT-2niveaux'!J109="O","FRANCAIS"&amp;CHAR(10)&amp;"Orthographe",IF('EDT-2niveaux'!J109="rec","RECREATION",IF('EDT-2niveaux'!J109="p","Pause méridienne",IF('EDT-2niveaux'!J109="G","FRANCAIS"&amp;CHAR(10)&amp;"Grammaire",IF('EDT-2niveaux'!J109="LC","FRANCAIS"&amp;CHAR(10)&amp;"Lect. et comp.de l'écrit",IF('EDT-2niveaux'!J109="M","MATHEMATIQUES",IF('EDT-2niveaux'!J109="CLA","FRANCAIS"&amp;CHAR(10)&amp;"Culture littéraire et artistiqueCulture litt. et art.",IF('EDT-2niveaux'!J109="F","FRANCAIS",IF('EDT-2niveaux'!J109="E","FRANCAIS"&amp;CHAR(10)&amp;"Ecriture",IF('EDT-2niveaux'!J109="L","FRANCAIS"&amp;CHAR(10)&amp;"Lexique",IF('EDT-2niveaux'!J109="LO","FRANCAIS"&amp;CHAR(10)&amp;"Langage oral",IF('EDT-2niveaux'!J109="CM","MATHEMATIQUES"&amp;CHAR(10)&amp;"Calcul mental",IF('EDT-2niveaux'!J109="EG","MATHEMATIQUES"&amp;CHAR(10)&amp;"Espace et Géométrie",IF('EDT-2niveaux'!J109="NC","MATHEMATIQUES"&amp;CHAR(10)&amp;"Nombres et calculs",IF('EDT-2niveaux'!J109="GM","MATHEMATIQUES"&amp;CHAR(10)&amp;"Grand. et mes.",IF('EDT-2niveaux'!J109="S","Sciences et technologie",IF('EDT-2niveaux'!J109="H","Histoire",IF('EDT-2niveaux'!J109="Geo","Géographie",IF('EDT-2niveaux'!J109="EMC","Enseig. mor. et civ.",IF('EDT-2niveaux'!J109="EPS","Educ. phys. et sportive",IF('EDT-2niveaux'!J109="EM","Educ. musicale",IF('EDT-2niveaux'!J109="AP","Arts plastiques",IF('EDT-2niveaux'!J109="HDA","Hist. des arts",IF('EDT-2niveaux'!J109="QM","Questionner le monde",IF('EDT-2niveaux'!J109="LV","Langue vivante",IF('EDT-2niveaux'!J109="APC","APC",""))))))))))))))))))))))))))</f>
        <v/>
      </c>
      <c r="AB105" s="49" t="str">
        <f t="shared" si="21"/>
        <v/>
      </c>
      <c r="AC105" s="101">
        <f>'EDT-2niveaux'!K109</f>
        <v>0</v>
      </c>
      <c r="AD105" s="14" t="str">
        <f>IF('EDT-2niveaux'!K109="O","FRANCAIS"&amp;CHAR(10)&amp;"Orthographe",IF('EDT-2niveaux'!K109="rec","RECREATION",IF('EDT-2niveaux'!K109="p","Pause méridienne",IF('EDT-2niveaux'!K109="G","FRANCAIS"&amp;CHAR(10)&amp;"Grammaire",IF('EDT-2niveaux'!K109="LC","FRANCAIS"&amp;CHAR(10)&amp;"Lect. et comp.de l'écrit",IF('EDT-2niveaux'!K109="M","MATHEMATIQUES",IF('EDT-2niveaux'!K109="CLA","FRANCAIS"&amp;CHAR(10)&amp;"Culture litt. et art.",IF('EDT-2niveaux'!K109="F","FRANCAIS",IF('EDT-2niveaux'!K109="E","FRANCAIS"&amp;CHAR(10)&amp;"Ecriture",IF('EDT-2niveaux'!K109="L","FRANCAIS"&amp;CHAR(10)&amp;"Lexique",IF('EDT-2niveaux'!K109="LO","FRANCAIS"&amp;CHAR(10)&amp;"Langage oral",IF('EDT-2niveaux'!K109="CM","MATHEMATIQUES"&amp;CHAR(10)&amp;"Calcul mental",IF('EDT-2niveaux'!K109="EG","MATHEMATIQUES"&amp;CHAR(10)&amp;"Espace et Géométrie",IF('EDT-2niveaux'!K109="NC","MATHEMATIQUES"&amp;CHAR(10)&amp;"Nombres et calculs",IF('EDT-2niveaux'!K109="GM","MATHEMATIQUES"&amp;CHAR(10)&amp;"Grand. et mes.",IF('EDT-2niveaux'!K109="S","Sciences et technologie",IF('EDT-2niveaux'!K109="H","Histoire",IF('EDT-2niveaux'!K109="Geo","Géographie",IF('EDT-2niveaux'!K109="EMC","Enseig. mor. et civ.",IF('EDT-2niveaux'!K109="EPS","Educ. phys. et sportive",IF('EDT-2niveaux'!K109="EM","Educ. musicale",IF('EDT-2niveaux'!K109="AP","Arts plastiques",IF('EDT-2niveaux'!K109="HDA","Hist. des arts",IF('EDT-2niveaux'!K109="QM","Questionner le monde",IF('EDT-2niveaux'!K109="LV","Langue vivante",IF('EDT-2niveaux'!K109="APC","APC",""))))))))))))))))))))))))))</f>
        <v/>
      </c>
      <c r="AE105" s="49" t="str">
        <f t="shared" si="22"/>
        <v/>
      </c>
    </row>
    <row r="106" spans="1:31" x14ac:dyDescent="0.3">
      <c r="A106" s="4" t="e">
        <f>IF('POUR COMMENCER'!$E$14&gt;=A105,A105+'POUR COMMENCER'!$H$29,"")</f>
        <v>#VALUE!</v>
      </c>
      <c r="B106" s="101">
        <f>'EDT-2niveaux'!B110</f>
        <v>0</v>
      </c>
      <c r="C106" s="14" t="str">
        <f>IF('EDT-2niveaux'!B110="O","FRANCAIS"&amp;CHAR(10)&amp;"Orthographe",IF('EDT-2niveaux'!B110="rec","RECREATION",IF('EDT-2niveaux'!B110="p","Pause méridienne",IF('EDT-2niveaux'!B110="G","FRANCAIS"&amp;CHAR(10)&amp;"Grammaire",IF('EDT-2niveaux'!B110="LC","FRANCAIS"&amp;CHAR(10)&amp;"Lect. et comp.de l'écrit",IF('EDT-2niveaux'!B110="M","MATHEMATIQUES",IF('EDT-2niveaux'!B110="CLA","FRANCAIS"&amp;CHAR(10)&amp;"Culture litt. et art.",IF('EDT-2niveaux'!B110="F","FRANCAIS",IF('EDT-2niveaux'!B110="E","FRANCAIS"&amp;CHAR(10)&amp;"Ecriture",IF('EDT-2niveaux'!B110="L","FRANCAIS"&amp;CHAR(10)&amp;"Lexique",IF('EDT-2niveaux'!B110="LO","FRANCAIS"&amp;CHAR(10)&amp;"Langage oral",IF('EDT-2niveaux'!B110="CM","MATHEMATIQUES"&amp;CHAR(10)&amp;"Calcul mental",IF('EDT-2niveaux'!B110="EG","MATHEMATIQUES"&amp;CHAR(10)&amp;"Espace et Géométrie",IF('EDT-2niveaux'!B110="NC","MATHEMATIQUES"&amp;CHAR(10)&amp;"Nombres et calculs",IF('EDT-2niveaux'!B110="GM","MATHEMATIQUES"&amp;CHAR(10)&amp;"Grand. et mes.",IF('EDT-2niveaux'!B110="S","Sciences et technologie",IF('EDT-2niveaux'!B110="H","Histoire",IF('EDT-2niveaux'!B110="Geo","Géographie",IF('EDT-2niveaux'!B110="EMC","Enseig. mor. et civ.",IF('EDT-2niveaux'!B110="EPS","Educ. phys. et sportive",IF('EDT-2niveaux'!B110="EM","Educ. musicale",IF('EDT-2niveaux'!B110="AP","Arts plastiques",IF('EDT-2niveaux'!B110="HDA","Hist. des arts",IF('EDT-2niveaux'!B110="QM","Questionner le monde",IF('EDT-2niveaux'!B110="LV","Langue vivante",IF('EDT-2niveaux'!B110="APC","APC",""))))))))))))))))))))))))))</f>
        <v/>
      </c>
      <c r="D106" s="14" t="str">
        <f t="shared" si="13"/>
        <v/>
      </c>
      <c r="E106" s="101">
        <f>'EDT-2niveaux'!C110</f>
        <v>0</v>
      </c>
      <c r="F106" s="14" t="str">
        <f>IF('EDT-2niveaux'!C110="O","FRANCAIS"&amp;CHAR(10)&amp;"Orthographe",IF('EDT-2niveaux'!C110="rec","RECREATION",IF('EDT-2niveaux'!C110="p","Pause méridienne",IF('EDT-2niveaux'!C110="G","FRANCAIS"&amp;CHAR(10)&amp;"Grammaire",IF('EDT-2niveaux'!C110="LC","FRANCAIS"&amp;CHAR(10)&amp;"Lect. et comp.de l'écrit",IF('EDT-2niveaux'!C110="M","MATHEMATIQUES",IF('EDT-2niveaux'!C110="CLA","FRANCAIS"&amp;CHAR(10)&amp;"Culture littéraire et artistiqueCulture litt. et art.",IF('EDT-2niveaux'!C110="F","FRANCAIS",IF('EDT-2niveaux'!C110="E","FRANCAIS"&amp;CHAR(10)&amp;"Ecriture",IF('EDT-2niveaux'!C110="L","FRANCAIS"&amp;CHAR(10)&amp;"Lexique",IF('EDT-2niveaux'!C110="LO","FRANCAIS"&amp;CHAR(10)&amp;"Langage oral",IF('EDT-2niveaux'!C110="CM","MATHEMATIQUES"&amp;CHAR(10)&amp;"Calcul mental",IF('EDT-2niveaux'!C110="EG","MATHEMATIQUES"&amp;CHAR(10)&amp;"Espace et Géométrie",IF('EDT-2niveaux'!C110="NC","MATHEMATIQUES"&amp;CHAR(10)&amp;"Nombres et calculs",IF('EDT-2niveaux'!C110="GM","MATHEMATIQUES"&amp;CHAR(10)&amp;"Grand. et mes.",IF('EDT-2niveaux'!C110="S","Sciences et technologie",IF('EDT-2niveaux'!C110="H","Histoire",IF('EDT-2niveaux'!C110="Geo","Géographie",IF('EDT-2niveaux'!C110="EMC","Enseig. mor. et civ.",IF('EDT-2niveaux'!C110="EPS","Educ. phys. et sportive",IF('EDT-2niveaux'!C110="EM","Educ. musicale",IF('EDT-2niveaux'!C110="AP","Arts plastiques",IF('EDT-2niveaux'!C110="HDA","Hist. des arts",IF('EDT-2niveaux'!C110="QM","Questionner le monde",IF('EDT-2niveaux'!C110="LV","Langue vivante",IF('EDT-2niveaux'!C110="APC","APC",""))))))))))))))))))))))))))</f>
        <v/>
      </c>
      <c r="G106" s="14" t="str">
        <f t="shared" si="14"/>
        <v/>
      </c>
      <c r="H106" s="101">
        <f>'EDT-2niveaux'!D110</f>
        <v>0</v>
      </c>
      <c r="I106" s="14" t="str">
        <f>IF('EDT-2niveaux'!D110="O","FRANCAIS"&amp;CHAR(10)&amp;"Orthographe",IF('EDT-2niveaux'!D110="rec","RECREATION",IF('EDT-2niveaux'!D110="p","Pause méridienne",IF('EDT-2niveaux'!D110="G","FRANCAIS"&amp;CHAR(10)&amp;"Grammaire",IF('EDT-2niveaux'!D110="LC","FRANCAIS"&amp;CHAR(10)&amp;"Lect. et comp.de l'écrit",IF('EDT-2niveaux'!D110="M","MATHEMATIQUES",IF('EDT-2niveaux'!D110="CLA","FRANCAIS"&amp;CHAR(10)&amp;"Culture litt. et art.",IF('EDT-2niveaux'!D110="F","FRANCAIS",IF('EDT-2niveaux'!D110="E","FRANCAIS"&amp;CHAR(10)&amp;"Ecriture",IF('EDT-2niveaux'!D110="L","FRANCAIS"&amp;CHAR(10)&amp;"Lexique",IF('EDT-2niveaux'!D110="LO","FRANCAIS"&amp;CHAR(10)&amp;"Langage oral",IF('EDT-2niveaux'!D110="CM","MATHEMATIQUES"&amp;CHAR(10)&amp;"Calcul mental",IF('EDT-2niveaux'!D110="EG","MATHEMATIQUES"&amp;CHAR(10)&amp;"Espace et Géométrie",IF('EDT-2niveaux'!D110="NC","MATHEMATIQUES"&amp;CHAR(10)&amp;"Nombres et calculs",IF('EDT-2niveaux'!D110="GM","MATHEMATIQUES"&amp;CHAR(10)&amp;"Grand. et mes.",IF('EDT-2niveaux'!D110="S","Sciences et technologie",IF('EDT-2niveaux'!D110="H","Histoire",IF('EDT-2niveaux'!D110="Geo","Géographie",IF('EDT-2niveaux'!D110="EMC","Enseig. mor. et civ.",IF('EDT-2niveaux'!D110="EPS","Educ. phys. et sportive",IF('EDT-2niveaux'!D110="EM","Educ. musicale",IF('EDT-2niveaux'!D110="AP","Arts plastiques",IF('EDT-2niveaux'!D110="HDA","Hist. des arts",IF('EDT-2niveaux'!D110="QM","Questionner le monde",IF('EDT-2niveaux'!D110="LV","Langue vivante",IF('EDT-2niveaux'!D110="APC","APC",""))))))))))))))))))))))))))</f>
        <v/>
      </c>
      <c r="J106" s="14" t="str">
        <f t="shared" si="15"/>
        <v/>
      </c>
      <c r="K106" s="101">
        <f>'EDT-2niveaux'!E110</f>
        <v>0</v>
      </c>
      <c r="L106" s="14" t="str">
        <f>IF('EDT-2niveaux'!E110="O","FRANCAIS"&amp;CHAR(10)&amp;"Orthographe",IF('EDT-2niveaux'!E110="rec","RECREATION",IF('EDT-2niveaux'!E110="p","Pause méridienne",IF('EDT-2niveaux'!E110="G","FRANCAIS"&amp;CHAR(10)&amp;"Grammaire",IF('EDT-2niveaux'!E110="LC","FRANCAIS"&amp;CHAR(10)&amp;"Lect. et comp.de l'écrit",IF('EDT-2niveaux'!E110="M","MATHEMATIQUES",IF('EDT-2niveaux'!E110="CLA","FRANCAIS"&amp;CHAR(10)&amp;"Culture litt. et art.",IF('EDT-2niveaux'!E110="F","FRANCAIS",IF('EDT-2niveaux'!E110="E","FRANCAIS"&amp;CHAR(10)&amp;"Ecriture",IF('EDT-2niveaux'!E110="L","FRANCAIS"&amp;CHAR(10)&amp;"Lexique",IF('EDT-2niveaux'!E110="LO","FRANCAIS"&amp;CHAR(10)&amp;"Langage oral",IF('EDT-2niveaux'!E110="CM","MATHEMATIQUES"&amp;CHAR(10)&amp;"Calcul mental",IF('EDT-2niveaux'!E110="EG","MATHEMATIQUES"&amp;CHAR(10)&amp;"Espace et Géométrie",IF('EDT-2niveaux'!E110="NC","MATHEMATIQUES"&amp;CHAR(10)&amp;"Nombres et calculs",IF('EDT-2niveaux'!E110="GM","MATHEMATIQUES"&amp;CHAR(10)&amp;"Grand. et mes.",IF('EDT-2niveaux'!E110="S","Sciences et technologie",IF('EDT-2niveaux'!E110="H","Histoire",IF('EDT-2niveaux'!E110="Geo","Géographie",IF('EDT-2niveaux'!E110="EMC","Enseig. mor. et civ.",IF('EDT-2niveaux'!E110="EPS","Educ. phys. et sportive",IF('EDT-2niveaux'!E110="EM","Educ. musicale",IF('EDT-2niveaux'!E110="AP","Arts plastiques",IF('EDT-2niveaux'!E110="HDA","Hist. des arts",IF('EDT-2niveaux'!E110="QM","Questionner le monde",IF('EDT-2niveaux'!E110="LV","Langue vivante",IF('EDT-2niveaux'!E110="APC","APC",""))))))))))))))))))))))))))</f>
        <v/>
      </c>
      <c r="M106" s="14" t="str">
        <f t="shared" si="16"/>
        <v/>
      </c>
      <c r="N106" s="101">
        <f>'EDT-2niveaux'!F110</f>
        <v>0</v>
      </c>
      <c r="O106" s="14" t="str">
        <f>IF('EDT-2niveaux'!F110="O","FRANCAIS"&amp;CHAR(10)&amp;"Orthographe",IF('EDT-2niveaux'!F110="rec","RECREATION",IF('EDT-2niveaux'!F110="p","Pause méridienne",IF('EDT-2niveaux'!F110="G","FRANCAIS"&amp;CHAR(10)&amp;"Grammaire",IF('EDT-2niveaux'!F110="LC","FRANCAIS"&amp;CHAR(10)&amp;"Lect. et comp.de l'écrit",IF('EDT-2niveaux'!F110="M","MATHEMATIQUES",IF('EDT-2niveaux'!F110="CLA","FRANCAIS"&amp;CHAR(10)&amp;"Culture litt. et art.",IF('EDT-2niveaux'!F110="F","FRANCAIS",IF('EDT-2niveaux'!F110="E","FRANCAIS"&amp;CHAR(10)&amp;"Ecriture",IF('EDT-2niveaux'!F110="L","FRANCAIS"&amp;CHAR(10)&amp;"Lexique",IF('EDT-2niveaux'!F110="LO","FRANCAIS"&amp;CHAR(10)&amp;"Langage oral",IF('EDT-2niveaux'!F110="CM","MATHEMATIQUES"&amp;CHAR(10)&amp;"Calcul mental",IF('EDT-2niveaux'!F110="EG","MATHEMATIQUES"&amp;CHAR(10)&amp;"Espace et Géométrie",IF('EDT-2niveaux'!F110="NC","MATHEMATIQUES"&amp;CHAR(10)&amp;"Nombres et calculs",IF('EDT-2niveaux'!F110="GM","MATHEMATIQUES"&amp;CHAR(10)&amp;"Grand. et mes.",IF('EDT-2niveaux'!F110="S","Sciences et technologie",IF('EDT-2niveaux'!F110="H","Histoire",IF('EDT-2niveaux'!F110="Geo","Géographie",IF('EDT-2niveaux'!F110="EMC","Enseig. mor. et civ.",IF('EDT-2niveaux'!F110="EPS","Educ. phys. et sportive",IF('EDT-2niveaux'!F110="EM","Educ. musicale",IF('EDT-2niveaux'!F110="AP","Arts plastiques",IF('EDT-2niveaux'!F110="HDA","Hist. des arts",IF('EDT-2niveaux'!F110="QM","Questionner le monde",IF('EDT-2niveaux'!F110="LV","Langue vivante",IF('EDT-2niveaux'!F110="APC","APC",""))))))))))))))))))))))))))</f>
        <v/>
      </c>
      <c r="P106" s="14" t="str">
        <f t="shared" si="17"/>
        <v/>
      </c>
      <c r="Q106" s="101">
        <f>'EDT-2niveaux'!G110</f>
        <v>0</v>
      </c>
      <c r="R106" s="14" t="str">
        <f>IF('EDT-2niveaux'!G110="O","FRANCAIS"&amp;CHAR(10)&amp;"Orthographe",IF('EDT-2niveaux'!G110="rec","RECREATION",IF('EDT-2niveaux'!G110="p","Pause méridienne",IF('EDT-2niveaux'!G110="G","FRANCAIS"&amp;CHAR(10)&amp;"Grammaire",IF('EDT-2niveaux'!G110="LC","FRANCAIS"&amp;CHAR(10)&amp;"Lect. et comp.de l'écrit",IF('EDT-2niveaux'!G110="M","MATHEMATIQUES",IF('EDT-2niveaux'!G110="CLA","FRANCAIS"&amp;CHAR(10)&amp;"Culture litt. et art.",IF('EDT-2niveaux'!G110="F","FRANCAIS",IF('EDT-2niveaux'!G110="E","FRANCAIS"&amp;CHAR(10)&amp;"Ecriture",IF('EDT-2niveaux'!G110="L","FRANCAIS"&amp;CHAR(10)&amp;"Lexique",IF('EDT-2niveaux'!G110="LO","FRANCAIS"&amp;CHAR(10)&amp;"Langage oral",IF('EDT-2niveaux'!G110="CM","MATHEMATIQUES"&amp;CHAR(10)&amp;"Calcul mental",IF('EDT-2niveaux'!G110="EG","MATHEMATIQUES"&amp;CHAR(10)&amp;"Espace et Géométrie",IF('EDT-2niveaux'!G110="NC","MATHEMATIQUES"&amp;CHAR(10)&amp;"Nombres et calculs",IF('EDT-2niveaux'!G110="GM","MATHEMATIQUES"&amp;CHAR(10)&amp;"Grand. et mes.",IF('EDT-2niveaux'!G110="S","Sciences et technologie",IF('EDT-2niveaux'!G110="H","Histoire",IF('EDT-2niveaux'!G110="Geo","Géographie",IF('EDT-2niveaux'!G110="EMC","Enseig. mor. et civ.",IF('EDT-2niveaux'!G110="EPS","Educ. phys. et sportive",IF('EDT-2niveaux'!G110="EM","Educ. musicale",IF('EDT-2niveaux'!G110="AP","Arts plastiques",IF('EDT-2niveaux'!G110="HDA","Hist. des arts",IF('EDT-2niveaux'!G110="QM","Questionner le monde",IF('EDT-2niveaux'!G110="LV","Langue vivante",IF('EDT-2niveaux'!G110="APC","APC",""))))))))))))))))))))))))))</f>
        <v/>
      </c>
      <c r="S106" s="148" t="str">
        <f t="shared" si="18"/>
        <v/>
      </c>
      <c r="T106" s="101">
        <f>'EDT-2niveaux'!H110</f>
        <v>0</v>
      </c>
      <c r="U106" s="14" t="str">
        <f>IF('EDT-2niveaux'!H110="O","FRANCAIS"&amp;CHAR(10)&amp;"Orthographe",IF('EDT-2niveaux'!H110="rec","RECREATION",IF('EDT-2niveaux'!H110="p","Pause méridienne",IF('EDT-2niveaux'!H110="G","FRANCAIS"&amp;CHAR(10)&amp;"Grammaire",IF('EDT-2niveaux'!H110="LC","FRANCAIS"&amp;CHAR(10)&amp;"Lect. et comp.de l'écrit",IF('EDT-2niveaux'!H110="M","MATHEMATIQUES",IF('EDT-2niveaux'!H110="CLA","FRANCAIS"&amp;CHAR(10)&amp;"Culture litt. et art.",IF('EDT-2niveaux'!H110="F","FRANCAIS",IF('EDT-2niveaux'!H110="E","FRANCAIS"&amp;CHAR(10)&amp;"Ecriture",IF('EDT-2niveaux'!H110="L","FRANCAIS"&amp;CHAR(10)&amp;"Lexique",IF('EDT-2niveaux'!H110="LO","FRANCAIS"&amp;CHAR(10)&amp;"Langage oral",IF('EDT-2niveaux'!H110="CM","MATHEMATIQUES"&amp;CHAR(10)&amp;"Calcul mental",IF('EDT-2niveaux'!H110="EG","MATHEMATIQUES"&amp;CHAR(10)&amp;"Espace et Géométrie",IF('EDT-2niveaux'!H110="NC","MATHEMATIQUES"&amp;CHAR(10)&amp;"Nombres et calculs",IF('EDT-2niveaux'!H110="GM","MATHEMATIQUES"&amp;CHAR(10)&amp;"Grand. et mes.",IF('EDT-2niveaux'!H110="S","Sciences et technologie",IF('EDT-2niveaux'!H110="H","Histoire",IF('EDT-2niveaux'!H110="Geo","Géographie",IF('EDT-2niveaux'!H110="EMC","Enseig. mor. et civ.",IF('EDT-2niveaux'!H110="EPS","Educ. phys. et sportive",IF('EDT-2niveaux'!H110="EM","Educ. musicale",IF('EDT-2niveaux'!H110="AP","Arts plastiques",IF('EDT-2niveaux'!H110="HDA","Hist. des arts",IF('EDT-2niveaux'!H110="QM","Questionner le monde",IF('EDT-2niveaux'!H110="LV","Langue vivante",IF('EDT-2niveaux'!H110="APC","APC",""))))))))))))))))))))))))))</f>
        <v/>
      </c>
      <c r="V106" s="14" t="str">
        <f t="shared" si="19"/>
        <v/>
      </c>
      <c r="W106" s="101">
        <f>'EDT-2niveaux'!I110</f>
        <v>0</v>
      </c>
      <c r="X106" s="14" t="str">
        <f>IF('EDT-2niveaux'!I110="O","FRANCAIS"&amp;CHAR(10)&amp;"Orthographe",IF('EDT-2niveaux'!I110="rec","RECREATION",IF('EDT-2niveaux'!I110="p","Pause méridienne",IF('EDT-2niveaux'!I110="G","FRANCAIS"&amp;CHAR(10)&amp;"Grammaire",IF('EDT-2niveaux'!I110="LC","FRANCAIS"&amp;CHAR(10)&amp;"Lect. et comp.de l'écrit",IF('EDT-2niveaux'!I110="M","MATHEMATIQUES",IF('EDT-2niveaux'!I110="CLA","FRANCAIS"&amp;CHAR(10)&amp;"Culture litt. et art.",IF('EDT-2niveaux'!I110="F","FRANCAIS",IF('EDT-2niveaux'!I110="E","FRANCAIS"&amp;CHAR(10)&amp;"Ecriture",IF('EDT-2niveaux'!I110="L","FRANCAIS"&amp;CHAR(10)&amp;"Lexique",IF('EDT-2niveaux'!I110="LO","FRANCAIS"&amp;CHAR(10)&amp;"Langage oral",IF('EDT-2niveaux'!I110="CM","MATHEMATIQUES"&amp;CHAR(10)&amp;"Calcul mental",IF('EDT-2niveaux'!I110="EG","MATHEMATIQUES"&amp;CHAR(10)&amp;"Espace et Géométrie",IF('EDT-2niveaux'!I110="NC","MATHEMATIQUES"&amp;CHAR(10)&amp;"Nombres et calculs",IF('EDT-2niveaux'!I110="GM","MATHEMATIQUES"&amp;CHAR(10)&amp;"Grand. et mes.",IF('EDT-2niveaux'!I110="S","Sciences et technologie",IF('EDT-2niveaux'!I110="H","Histoire",IF('EDT-2niveaux'!I110="Geo","Géographie",IF('EDT-2niveaux'!I110="EMC","Enseig. mor. et civ.",IF('EDT-2niveaux'!I110="EPS","Educ. phys. et sportive",IF('EDT-2niveaux'!I110="EM","Educ. musicale",IF('EDT-2niveaux'!I110="AP","Arts plastiques",IF('EDT-2niveaux'!I110="HDA","Hist. des arts",IF('EDT-2niveaux'!I110="QM","Questionner le monde",IF('EDT-2niveaux'!I110="LV","Langue vivante",IF('EDT-2niveaux'!I110="APC","APC",""))))))))))))))))))))))))))</f>
        <v/>
      </c>
      <c r="Y106" s="14" t="str">
        <f t="shared" si="20"/>
        <v/>
      </c>
      <c r="Z106" s="101">
        <f>'EDT-2niveaux'!J110</f>
        <v>0</v>
      </c>
      <c r="AA106" s="14" t="str">
        <f>IF('EDT-2niveaux'!J110="O","FRANCAIS"&amp;CHAR(10)&amp;"Orthographe",IF('EDT-2niveaux'!J110="rec","RECREATION",IF('EDT-2niveaux'!J110="p","Pause méridienne",IF('EDT-2niveaux'!J110="G","FRANCAIS"&amp;CHAR(10)&amp;"Grammaire",IF('EDT-2niveaux'!J110="LC","FRANCAIS"&amp;CHAR(10)&amp;"Lect. et comp.de l'écrit",IF('EDT-2niveaux'!J110="M","MATHEMATIQUES",IF('EDT-2niveaux'!J110="CLA","FRANCAIS"&amp;CHAR(10)&amp;"Culture littéraire et artistiqueCulture litt. et art.",IF('EDT-2niveaux'!J110="F","FRANCAIS",IF('EDT-2niveaux'!J110="E","FRANCAIS"&amp;CHAR(10)&amp;"Ecriture",IF('EDT-2niveaux'!J110="L","FRANCAIS"&amp;CHAR(10)&amp;"Lexique",IF('EDT-2niveaux'!J110="LO","FRANCAIS"&amp;CHAR(10)&amp;"Langage oral",IF('EDT-2niveaux'!J110="CM","MATHEMATIQUES"&amp;CHAR(10)&amp;"Calcul mental",IF('EDT-2niveaux'!J110="EG","MATHEMATIQUES"&amp;CHAR(10)&amp;"Espace et Géométrie",IF('EDT-2niveaux'!J110="NC","MATHEMATIQUES"&amp;CHAR(10)&amp;"Nombres et calculs",IF('EDT-2niveaux'!J110="GM","MATHEMATIQUES"&amp;CHAR(10)&amp;"Grand. et mes.",IF('EDT-2niveaux'!J110="S","Sciences et technologie",IF('EDT-2niveaux'!J110="H","Histoire",IF('EDT-2niveaux'!J110="Geo","Géographie",IF('EDT-2niveaux'!J110="EMC","Enseig. mor. et civ.",IF('EDT-2niveaux'!J110="EPS","Educ. phys. et sportive",IF('EDT-2niveaux'!J110="EM","Educ. musicale",IF('EDT-2niveaux'!J110="AP","Arts plastiques",IF('EDT-2niveaux'!J110="HDA","Hist. des arts",IF('EDT-2niveaux'!J110="QM","Questionner le monde",IF('EDT-2niveaux'!J110="LV","Langue vivante",IF('EDT-2niveaux'!J110="APC","APC",""))))))))))))))))))))))))))</f>
        <v/>
      </c>
      <c r="AB106" s="49" t="str">
        <f t="shared" si="21"/>
        <v/>
      </c>
      <c r="AC106" s="101">
        <f>'EDT-2niveaux'!K110</f>
        <v>0</v>
      </c>
      <c r="AD106" s="14" t="str">
        <f>IF('EDT-2niveaux'!K110="O","FRANCAIS"&amp;CHAR(10)&amp;"Orthographe",IF('EDT-2niveaux'!K110="rec","RECREATION",IF('EDT-2niveaux'!K110="p","Pause méridienne",IF('EDT-2niveaux'!K110="G","FRANCAIS"&amp;CHAR(10)&amp;"Grammaire",IF('EDT-2niveaux'!K110="LC","FRANCAIS"&amp;CHAR(10)&amp;"Lect. et comp.de l'écrit",IF('EDT-2niveaux'!K110="M","MATHEMATIQUES",IF('EDT-2niveaux'!K110="CLA","FRANCAIS"&amp;CHAR(10)&amp;"Culture litt. et art.",IF('EDT-2niveaux'!K110="F","FRANCAIS",IF('EDT-2niveaux'!K110="E","FRANCAIS"&amp;CHAR(10)&amp;"Ecriture",IF('EDT-2niveaux'!K110="L","FRANCAIS"&amp;CHAR(10)&amp;"Lexique",IF('EDT-2niveaux'!K110="LO","FRANCAIS"&amp;CHAR(10)&amp;"Langage oral",IF('EDT-2niveaux'!K110="CM","MATHEMATIQUES"&amp;CHAR(10)&amp;"Calcul mental",IF('EDT-2niveaux'!K110="EG","MATHEMATIQUES"&amp;CHAR(10)&amp;"Espace et Géométrie",IF('EDT-2niveaux'!K110="NC","MATHEMATIQUES"&amp;CHAR(10)&amp;"Nombres et calculs",IF('EDT-2niveaux'!K110="GM","MATHEMATIQUES"&amp;CHAR(10)&amp;"Grand. et mes.",IF('EDT-2niveaux'!K110="S","Sciences et technologie",IF('EDT-2niveaux'!K110="H","Histoire",IF('EDT-2niveaux'!K110="Geo","Géographie",IF('EDT-2niveaux'!K110="EMC","Enseig. mor. et civ.",IF('EDT-2niveaux'!K110="EPS","Educ. phys. et sportive",IF('EDT-2niveaux'!K110="EM","Educ. musicale",IF('EDT-2niveaux'!K110="AP","Arts plastiques",IF('EDT-2niveaux'!K110="HDA","Hist. des arts",IF('EDT-2niveaux'!K110="QM","Questionner le monde",IF('EDT-2niveaux'!K110="LV","Langue vivante",IF('EDT-2niveaux'!K110="APC","APC",""))))))))))))))))))))))))))</f>
        <v/>
      </c>
      <c r="AE106" s="49" t="str">
        <f t="shared" si="22"/>
        <v/>
      </c>
    </row>
    <row r="107" spans="1:31" x14ac:dyDescent="0.3">
      <c r="A107" s="4" t="e">
        <f>IF('POUR COMMENCER'!$E$14&gt;=A106,A106+'POUR COMMENCER'!$H$29,"")</f>
        <v>#VALUE!</v>
      </c>
      <c r="B107" s="101">
        <f>'EDT-2niveaux'!B111</f>
        <v>0</v>
      </c>
      <c r="C107" s="14" t="str">
        <f>IF('EDT-2niveaux'!B111="O","FRANCAIS"&amp;CHAR(10)&amp;"Orthographe",IF('EDT-2niveaux'!B111="rec","RECREATION",IF('EDT-2niveaux'!B111="p","Pause méridienne",IF('EDT-2niveaux'!B111="G","FRANCAIS"&amp;CHAR(10)&amp;"Grammaire",IF('EDT-2niveaux'!B111="LC","FRANCAIS"&amp;CHAR(10)&amp;"Lect. et comp.de l'écrit",IF('EDT-2niveaux'!B111="M","MATHEMATIQUES",IF('EDT-2niveaux'!B111="CLA","FRANCAIS"&amp;CHAR(10)&amp;"Culture litt. et art.",IF('EDT-2niveaux'!B111="F","FRANCAIS",IF('EDT-2niveaux'!B111="E","FRANCAIS"&amp;CHAR(10)&amp;"Ecriture",IF('EDT-2niveaux'!B111="L","FRANCAIS"&amp;CHAR(10)&amp;"Lexique",IF('EDT-2niveaux'!B111="LO","FRANCAIS"&amp;CHAR(10)&amp;"Langage oral",IF('EDT-2niveaux'!B111="CM","MATHEMATIQUES"&amp;CHAR(10)&amp;"Calcul mental",IF('EDT-2niveaux'!B111="EG","MATHEMATIQUES"&amp;CHAR(10)&amp;"Espace et Géométrie",IF('EDT-2niveaux'!B111="NC","MATHEMATIQUES"&amp;CHAR(10)&amp;"Nombres et calculs",IF('EDT-2niveaux'!B111="GM","MATHEMATIQUES"&amp;CHAR(10)&amp;"Grand. et mes.",IF('EDT-2niveaux'!B111="S","Sciences et technologie",IF('EDT-2niveaux'!B111="H","Histoire",IF('EDT-2niveaux'!B111="Geo","Géographie",IF('EDT-2niveaux'!B111="EMC","Enseig. mor. et civ.",IF('EDT-2niveaux'!B111="EPS","Educ. phys. et sportive",IF('EDT-2niveaux'!B111="EM","Educ. musicale",IF('EDT-2niveaux'!B111="AP","Arts plastiques",IF('EDT-2niveaux'!B111="HDA","Hist. des arts",IF('EDT-2niveaux'!B111="QM","Questionner le monde",IF('EDT-2niveaux'!B111="LV","Langue vivante",IF('EDT-2niveaux'!B111="APC","APC",""))))))))))))))))))))))))))</f>
        <v/>
      </c>
      <c r="D107" s="14" t="str">
        <f t="shared" si="13"/>
        <v/>
      </c>
      <c r="E107" s="101">
        <f>'EDT-2niveaux'!C111</f>
        <v>0</v>
      </c>
      <c r="F107" s="14" t="str">
        <f>IF('EDT-2niveaux'!C111="O","FRANCAIS"&amp;CHAR(10)&amp;"Orthographe",IF('EDT-2niveaux'!C111="rec","RECREATION",IF('EDT-2niveaux'!C111="p","Pause méridienne",IF('EDT-2niveaux'!C111="G","FRANCAIS"&amp;CHAR(10)&amp;"Grammaire",IF('EDT-2niveaux'!C111="LC","FRANCAIS"&amp;CHAR(10)&amp;"Lect. et comp.de l'écrit",IF('EDT-2niveaux'!C111="M","MATHEMATIQUES",IF('EDT-2niveaux'!C111="CLA","FRANCAIS"&amp;CHAR(10)&amp;"Culture littéraire et artistiqueCulture litt. et art.",IF('EDT-2niveaux'!C111="F","FRANCAIS",IF('EDT-2niveaux'!C111="E","FRANCAIS"&amp;CHAR(10)&amp;"Ecriture",IF('EDT-2niveaux'!C111="L","FRANCAIS"&amp;CHAR(10)&amp;"Lexique",IF('EDT-2niveaux'!C111="LO","FRANCAIS"&amp;CHAR(10)&amp;"Langage oral",IF('EDT-2niveaux'!C111="CM","MATHEMATIQUES"&amp;CHAR(10)&amp;"Calcul mental",IF('EDT-2niveaux'!C111="EG","MATHEMATIQUES"&amp;CHAR(10)&amp;"Espace et Géométrie",IF('EDT-2niveaux'!C111="NC","MATHEMATIQUES"&amp;CHAR(10)&amp;"Nombres et calculs",IF('EDT-2niveaux'!C111="GM","MATHEMATIQUES"&amp;CHAR(10)&amp;"Grand. et mes.",IF('EDT-2niveaux'!C111="S","Sciences et technologie",IF('EDT-2niveaux'!C111="H","Histoire",IF('EDT-2niveaux'!C111="Geo","Géographie",IF('EDT-2niveaux'!C111="EMC","Enseig. mor. et civ.",IF('EDT-2niveaux'!C111="EPS","Educ. phys. et sportive",IF('EDT-2niveaux'!C111="EM","Educ. musicale",IF('EDT-2niveaux'!C111="AP","Arts plastiques",IF('EDT-2niveaux'!C111="HDA","Hist. des arts",IF('EDT-2niveaux'!C111="QM","Questionner le monde",IF('EDT-2niveaux'!C111="LV","Langue vivante",IF('EDT-2niveaux'!C111="APC","APC",""))))))))))))))))))))))))))</f>
        <v/>
      </c>
      <c r="G107" s="14" t="str">
        <f t="shared" si="14"/>
        <v/>
      </c>
      <c r="H107" s="101">
        <f>'EDT-2niveaux'!D111</f>
        <v>0</v>
      </c>
      <c r="I107" s="14" t="str">
        <f>IF('EDT-2niveaux'!D111="O","FRANCAIS"&amp;CHAR(10)&amp;"Orthographe",IF('EDT-2niveaux'!D111="rec","RECREATION",IF('EDT-2niveaux'!D111="p","Pause méridienne",IF('EDT-2niveaux'!D111="G","FRANCAIS"&amp;CHAR(10)&amp;"Grammaire",IF('EDT-2niveaux'!D111="LC","FRANCAIS"&amp;CHAR(10)&amp;"Lect. et comp.de l'écrit",IF('EDT-2niveaux'!D111="M","MATHEMATIQUES",IF('EDT-2niveaux'!D111="CLA","FRANCAIS"&amp;CHAR(10)&amp;"Culture litt. et art.",IF('EDT-2niveaux'!D111="F","FRANCAIS",IF('EDT-2niveaux'!D111="E","FRANCAIS"&amp;CHAR(10)&amp;"Ecriture",IF('EDT-2niveaux'!D111="L","FRANCAIS"&amp;CHAR(10)&amp;"Lexique",IF('EDT-2niveaux'!D111="LO","FRANCAIS"&amp;CHAR(10)&amp;"Langage oral",IF('EDT-2niveaux'!D111="CM","MATHEMATIQUES"&amp;CHAR(10)&amp;"Calcul mental",IF('EDT-2niveaux'!D111="EG","MATHEMATIQUES"&amp;CHAR(10)&amp;"Espace et Géométrie",IF('EDT-2niveaux'!D111="NC","MATHEMATIQUES"&amp;CHAR(10)&amp;"Nombres et calculs",IF('EDT-2niveaux'!D111="GM","MATHEMATIQUES"&amp;CHAR(10)&amp;"Grand. et mes.",IF('EDT-2niveaux'!D111="S","Sciences et technologie",IF('EDT-2niveaux'!D111="H","Histoire",IF('EDT-2niveaux'!D111="Geo","Géographie",IF('EDT-2niveaux'!D111="EMC","Enseig. mor. et civ.",IF('EDT-2niveaux'!D111="EPS","Educ. phys. et sportive",IF('EDT-2niveaux'!D111="EM","Educ. musicale",IF('EDT-2niveaux'!D111="AP","Arts plastiques",IF('EDT-2niveaux'!D111="HDA","Hist. des arts",IF('EDT-2niveaux'!D111="QM","Questionner le monde",IF('EDT-2niveaux'!D111="LV","Langue vivante",IF('EDT-2niveaux'!D111="APC","APC",""))))))))))))))))))))))))))</f>
        <v/>
      </c>
      <c r="J107" s="14" t="str">
        <f t="shared" si="15"/>
        <v/>
      </c>
      <c r="K107" s="101">
        <f>'EDT-2niveaux'!E111</f>
        <v>0</v>
      </c>
      <c r="L107" s="14" t="str">
        <f>IF('EDT-2niveaux'!E111="O","FRANCAIS"&amp;CHAR(10)&amp;"Orthographe",IF('EDT-2niveaux'!E111="rec","RECREATION",IF('EDT-2niveaux'!E111="p","Pause méridienne",IF('EDT-2niveaux'!E111="G","FRANCAIS"&amp;CHAR(10)&amp;"Grammaire",IF('EDT-2niveaux'!E111="LC","FRANCAIS"&amp;CHAR(10)&amp;"Lect. et comp.de l'écrit",IF('EDT-2niveaux'!E111="M","MATHEMATIQUES",IF('EDT-2niveaux'!E111="CLA","FRANCAIS"&amp;CHAR(10)&amp;"Culture litt. et art.",IF('EDT-2niveaux'!E111="F","FRANCAIS",IF('EDT-2niveaux'!E111="E","FRANCAIS"&amp;CHAR(10)&amp;"Ecriture",IF('EDT-2niveaux'!E111="L","FRANCAIS"&amp;CHAR(10)&amp;"Lexique",IF('EDT-2niveaux'!E111="LO","FRANCAIS"&amp;CHAR(10)&amp;"Langage oral",IF('EDT-2niveaux'!E111="CM","MATHEMATIQUES"&amp;CHAR(10)&amp;"Calcul mental",IF('EDT-2niveaux'!E111="EG","MATHEMATIQUES"&amp;CHAR(10)&amp;"Espace et Géométrie",IF('EDT-2niveaux'!E111="NC","MATHEMATIQUES"&amp;CHAR(10)&amp;"Nombres et calculs",IF('EDT-2niveaux'!E111="GM","MATHEMATIQUES"&amp;CHAR(10)&amp;"Grand. et mes.",IF('EDT-2niveaux'!E111="S","Sciences et technologie",IF('EDT-2niveaux'!E111="H","Histoire",IF('EDT-2niveaux'!E111="Geo","Géographie",IF('EDT-2niveaux'!E111="EMC","Enseig. mor. et civ.",IF('EDT-2niveaux'!E111="EPS","Educ. phys. et sportive",IF('EDT-2niveaux'!E111="EM","Educ. musicale",IF('EDT-2niveaux'!E111="AP","Arts plastiques",IF('EDT-2niveaux'!E111="HDA","Hist. des arts",IF('EDT-2niveaux'!E111="QM","Questionner le monde",IF('EDT-2niveaux'!E111="LV","Langue vivante",IF('EDT-2niveaux'!E111="APC","APC",""))))))))))))))))))))))))))</f>
        <v/>
      </c>
      <c r="M107" s="14" t="str">
        <f t="shared" si="16"/>
        <v/>
      </c>
      <c r="N107" s="101">
        <f>'EDT-2niveaux'!F111</f>
        <v>0</v>
      </c>
      <c r="O107" s="14" t="str">
        <f>IF('EDT-2niveaux'!F111="O","FRANCAIS"&amp;CHAR(10)&amp;"Orthographe",IF('EDT-2niveaux'!F111="rec","RECREATION",IF('EDT-2niveaux'!F111="p","Pause méridienne",IF('EDT-2niveaux'!F111="G","FRANCAIS"&amp;CHAR(10)&amp;"Grammaire",IF('EDT-2niveaux'!F111="LC","FRANCAIS"&amp;CHAR(10)&amp;"Lect. et comp.de l'écrit",IF('EDT-2niveaux'!F111="M","MATHEMATIQUES",IF('EDT-2niveaux'!F111="CLA","FRANCAIS"&amp;CHAR(10)&amp;"Culture litt. et art.",IF('EDT-2niveaux'!F111="F","FRANCAIS",IF('EDT-2niveaux'!F111="E","FRANCAIS"&amp;CHAR(10)&amp;"Ecriture",IF('EDT-2niveaux'!F111="L","FRANCAIS"&amp;CHAR(10)&amp;"Lexique",IF('EDT-2niveaux'!F111="LO","FRANCAIS"&amp;CHAR(10)&amp;"Langage oral",IF('EDT-2niveaux'!F111="CM","MATHEMATIQUES"&amp;CHAR(10)&amp;"Calcul mental",IF('EDT-2niveaux'!F111="EG","MATHEMATIQUES"&amp;CHAR(10)&amp;"Espace et Géométrie",IF('EDT-2niveaux'!F111="NC","MATHEMATIQUES"&amp;CHAR(10)&amp;"Nombres et calculs",IF('EDT-2niveaux'!F111="GM","MATHEMATIQUES"&amp;CHAR(10)&amp;"Grand. et mes.",IF('EDT-2niveaux'!F111="S","Sciences et technologie",IF('EDT-2niveaux'!F111="H","Histoire",IF('EDT-2niveaux'!F111="Geo","Géographie",IF('EDT-2niveaux'!F111="EMC","Enseig. mor. et civ.",IF('EDT-2niveaux'!F111="EPS","Educ. phys. et sportive",IF('EDT-2niveaux'!F111="EM","Educ. musicale",IF('EDT-2niveaux'!F111="AP","Arts plastiques",IF('EDT-2niveaux'!F111="HDA","Hist. des arts",IF('EDT-2niveaux'!F111="QM","Questionner le monde",IF('EDT-2niveaux'!F111="LV","Langue vivante",IF('EDT-2niveaux'!F111="APC","APC",""))))))))))))))))))))))))))</f>
        <v/>
      </c>
      <c r="P107" s="14" t="str">
        <f t="shared" si="17"/>
        <v/>
      </c>
      <c r="Q107" s="101">
        <f>'EDT-2niveaux'!G111</f>
        <v>0</v>
      </c>
      <c r="R107" s="14" t="str">
        <f>IF('EDT-2niveaux'!G111="O","FRANCAIS"&amp;CHAR(10)&amp;"Orthographe",IF('EDT-2niveaux'!G111="rec","RECREATION",IF('EDT-2niveaux'!G111="p","Pause méridienne",IF('EDT-2niveaux'!G111="G","FRANCAIS"&amp;CHAR(10)&amp;"Grammaire",IF('EDT-2niveaux'!G111="LC","FRANCAIS"&amp;CHAR(10)&amp;"Lect. et comp.de l'écrit",IF('EDT-2niveaux'!G111="M","MATHEMATIQUES",IF('EDT-2niveaux'!G111="CLA","FRANCAIS"&amp;CHAR(10)&amp;"Culture litt. et art.",IF('EDT-2niveaux'!G111="F","FRANCAIS",IF('EDT-2niveaux'!G111="E","FRANCAIS"&amp;CHAR(10)&amp;"Ecriture",IF('EDT-2niveaux'!G111="L","FRANCAIS"&amp;CHAR(10)&amp;"Lexique",IF('EDT-2niveaux'!G111="LO","FRANCAIS"&amp;CHAR(10)&amp;"Langage oral",IF('EDT-2niveaux'!G111="CM","MATHEMATIQUES"&amp;CHAR(10)&amp;"Calcul mental",IF('EDT-2niveaux'!G111="EG","MATHEMATIQUES"&amp;CHAR(10)&amp;"Espace et Géométrie",IF('EDT-2niveaux'!G111="NC","MATHEMATIQUES"&amp;CHAR(10)&amp;"Nombres et calculs",IF('EDT-2niveaux'!G111="GM","MATHEMATIQUES"&amp;CHAR(10)&amp;"Grand. et mes.",IF('EDT-2niveaux'!G111="S","Sciences et technologie",IF('EDT-2niveaux'!G111="H","Histoire",IF('EDT-2niveaux'!G111="Geo","Géographie",IF('EDT-2niveaux'!G111="EMC","Enseig. mor. et civ.",IF('EDT-2niveaux'!G111="EPS","Educ. phys. et sportive",IF('EDT-2niveaux'!G111="EM","Educ. musicale",IF('EDT-2niveaux'!G111="AP","Arts plastiques",IF('EDT-2niveaux'!G111="HDA","Hist. des arts",IF('EDT-2niveaux'!G111="QM","Questionner le monde",IF('EDT-2niveaux'!G111="LV","Langue vivante",IF('EDT-2niveaux'!G111="APC","APC",""))))))))))))))))))))))))))</f>
        <v/>
      </c>
      <c r="S107" s="148" t="str">
        <f t="shared" si="18"/>
        <v/>
      </c>
      <c r="T107" s="101">
        <f>'EDT-2niveaux'!H111</f>
        <v>0</v>
      </c>
      <c r="U107" s="14" t="str">
        <f>IF('EDT-2niveaux'!H111="O","FRANCAIS"&amp;CHAR(10)&amp;"Orthographe",IF('EDT-2niveaux'!H111="rec","RECREATION",IF('EDT-2niveaux'!H111="p","Pause méridienne",IF('EDT-2niveaux'!H111="G","FRANCAIS"&amp;CHAR(10)&amp;"Grammaire",IF('EDT-2niveaux'!H111="LC","FRANCAIS"&amp;CHAR(10)&amp;"Lect. et comp.de l'écrit",IF('EDT-2niveaux'!H111="M","MATHEMATIQUES",IF('EDT-2niveaux'!H111="CLA","FRANCAIS"&amp;CHAR(10)&amp;"Culture litt. et art.",IF('EDT-2niveaux'!H111="F","FRANCAIS",IF('EDT-2niveaux'!H111="E","FRANCAIS"&amp;CHAR(10)&amp;"Ecriture",IF('EDT-2niveaux'!H111="L","FRANCAIS"&amp;CHAR(10)&amp;"Lexique",IF('EDT-2niveaux'!H111="LO","FRANCAIS"&amp;CHAR(10)&amp;"Langage oral",IF('EDT-2niveaux'!H111="CM","MATHEMATIQUES"&amp;CHAR(10)&amp;"Calcul mental",IF('EDT-2niveaux'!H111="EG","MATHEMATIQUES"&amp;CHAR(10)&amp;"Espace et Géométrie",IF('EDT-2niveaux'!H111="NC","MATHEMATIQUES"&amp;CHAR(10)&amp;"Nombres et calculs",IF('EDT-2niveaux'!H111="GM","MATHEMATIQUES"&amp;CHAR(10)&amp;"Grand. et mes.",IF('EDT-2niveaux'!H111="S","Sciences et technologie",IF('EDT-2niveaux'!H111="H","Histoire",IF('EDT-2niveaux'!H111="Geo","Géographie",IF('EDT-2niveaux'!H111="EMC","Enseig. mor. et civ.",IF('EDT-2niveaux'!H111="EPS","Educ. phys. et sportive",IF('EDT-2niveaux'!H111="EM","Educ. musicale",IF('EDT-2niveaux'!H111="AP","Arts plastiques",IF('EDT-2niveaux'!H111="HDA","Hist. des arts",IF('EDT-2niveaux'!H111="QM","Questionner le monde",IF('EDT-2niveaux'!H111="LV","Langue vivante",IF('EDT-2niveaux'!H111="APC","APC",""))))))))))))))))))))))))))</f>
        <v/>
      </c>
      <c r="V107" s="14" t="str">
        <f t="shared" si="19"/>
        <v/>
      </c>
      <c r="W107" s="101">
        <f>'EDT-2niveaux'!I111</f>
        <v>0</v>
      </c>
      <c r="X107" s="14" t="str">
        <f>IF('EDT-2niveaux'!I111="O","FRANCAIS"&amp;CHAR(10)&amp;"Orthographe",IF('EDT-2niveaux'!I111="rec","RECREATION",IF('EDT-2niveaux'!I111="p","Pause méridienne",IF('EDT-2niveaux'!I111="G","FRANCAIS"&amp;CHAR(10)&amp;"Grammaire",IF('EDT-2niveaux'!I111="LC","FRANCAIS"&amp;CHAR(10)&amp;"Lect. et comp.de l'écrit",IF('EDT-2niveaux'!I111="M","MATHEMATIQUES",IF('EDT-2niveaux'!I111="CLA","FRANCAIS"&amp;CHAR(10)&amp;"Culture litt. et art.",IF('EDT-2niveaux'!I111="F","FRANCAIS",IF('EDT-2niveaux'!I111="E","FRANCAIS"&amp;CHAR(10)&amp;"Ecriture",IF('EDT-2niveaux'!I111="L","FRANCAIS"&amp;CHAR(10)&amp;"Lexique",IF('EDT-2niveaux'!I111="LO","FRANCAIS"&amp;CHAR(10)&amp;"Langage oral",IF('EDT-2niveaux'!I111="CM","MATHEMATIQUES"&amp;CHAR(10)&amp;"Calcul mental",IF('EDT-2niveaux'!I111="EG","MATHEMATIQUES"&amp;CHAR(10)&amp;"Espace et Géométrie",IF('EDT-2niveaux'!I111="NC","MATHEMATIQUES"&amp;CHAR(10)&amp;"Nombres et calculs",IF('EDT-2niveaux'!I111="GM","MATHEMATIQUES"&amp;CHAR(10)&amp;"Grand. et mes.",IF('EDT-2niveaux'!I111="S","Sciences et technologie",IF('EDT-2niveaux'!I111="H","Histoire",IF('EDT-2niveaux'!I111="Geo","Géographie",IF('EDT-2niveaux'!I111="EMC","Enseig. mor. et civ.",IF('EDT-2niveaux'!I111="EPS","Educ. phys. et sportive",IF('EDT-2niveaux'!I111="EM","Educ. musicale",IF('EDT-2niveaux'!I111="AP","Arts plastiques",IF('EDT-2niveaux'!I111="HDA","Hist. des arts",IF('EDT-2niveaux'!I111="QM","Questionner le monde",IF('EDT-2niveaux'!I111="LV","Langue vivante",IF('EDT-2niveaux'!I111="APC","APC",""))))))))))))))))))))))))))</f>
        <v/>
      </c>
      <c r="Y107" s="14" t="str">
        <f t="shared" si="20"/>
        <v/>
      </c>
      <c r="Z107" s="101">
        <f>'EDT-2niveaux'!J111</f>
        <v>0</v>
      </c>
      <c r="AA107" s="14" t="str">
        <f>IF('EDT-2niveaux'!J111="O","FRANCAIS"&amp;CHAR(10)&amp;"Orthographe",IF('EDT-2niveaux'!J111="rec","RECREATION",IF('EDT-2niveaux'!J111="p","Pause méridienne",IF('EDT-2niveaux'!J111="G","FRANCAIS"&amp;CHAR(10)&amp;"Grammaire",IF('EDT-2niveaux'!J111="LC","FRANCAIS"&amp;CHAR(10)&amp;"Lect. et comp.de l'écrit",IF('EDT-2niveaux'!J111="M","MATHEMATIQUES",IF('EDT-2niveaux'!J111="CLA","FRANCAIS"&amp;CHAR(10)&amp;"Culture littéraire et artistiqueCulture litt. et art.",IF('EDT-2niveaux'!J111="F","FRANCAIS",IF('EDT-2niveaux'!J111="E","FRANCAIS"&amp;CHAR(10)&amp;"Ecriture",IF('EDT-2niveaux'!J111="L","FRANCAIS"&amp;CHAR(10)&amp;"Lexique",IF('EDT-2niveaux'!J111="LO","FRANCAIS"&amp;CHAR(10)&amp;"Langage oral",IF('EDT-2niveaux'!J111="CM","MATHEMATIQUES"&amp;CHAR(10)&amp;"Calcul mental",IF('EDT-2niveaux'!J111="EG","MATHEMATIQUES"&amp;CHAR(10)&amp;"Espace et Géométrie",IF('EDT-2niveaux'!J111="NC","MATHEMATIQUES"&amp;CHAR(10)&amp;"Nombres et calculs",IF('EDT-2niveaux'!J111="GM","MATHEMATIQUES"&amp;CHAR(10)&amp;"Grand. et mes.",IF('EDT-2niveaux'!J111="S","Sciences et technologie",IF('EDT-2niveaux'!J111="H","Histoire",IF('EDT-2niveaux'!J111="Geo","Géographie",IF('EDT-2niveaux'!J111="EMC","Enseig. mor. et civ.",IF('EDT-2niveaux'!J111="EPS","Educ. phys. et sportive",IF('EDT-2niveaux'!J111="EM","Educ. musicale",IF('EDT-2niveaux'!J111="AP","Arts plastiques",IF('EDT-2niveaux'!J111="HDA","Hist. des arts",IF('EDT-2niveaux'!J111="QM","Questionner le monde",IF('EDT-2niveaux'!J111="LV","Langue vivante",IF('EDT-2niveaux'!J111="APC","APC",""))))))))))))))))))))))))))</f>
        <v/>
      </c>
      <c r="AB107" s="49" t="str">
        <f t="shared" si="21"/>
        <v/>
      </c>
      <c r="AC107" s="101">
        <f>'EDT-2niveaux'!K111</f>
        <v>0</v>
      </c>
      <c r="AD107" s="14" t="str">
        <f>IF('EDT-2niveaux'!K111="O","FRANCAIS"&amp;CHAR(10)&amp;"Orthographe",IF('EDT-2niveaux'!K111="rec","RECREATION",IF('EDT-2niveaux'!K111="p","Pause méridienne",IF('EDT-2niveaux'!K111="G","FRANCAIS"&amp;CHAR(10)&amp;"Grammaire",IF('EDT-2niveaux'!K111="LC","FRANCAIS"&amp;CHAR(10)&amp;"Lect. et comp.de l'écrit",IF('EDT-2niveaux'!K111="M","MATHEMATIQUES",IF('EDT-2niveaux'!K111="CLA","FRANCAIS"&amp;CHAR(10)&amp;"Culture litt. et art.",IF('EDT-2niveaux'!K111="F","FRANCAIS",IF('EDT-2niveaux'!K111="E","FRANCAIS"&amp;CHAR(10)&amp;"Ecriture",IF('EDT-2niveaux'!K111="L","FRANCAIS"&amp;CHAR(10)&amp;"Lexique",IF('EDT-2niveaux'!K111="LO","FRANCAIS"&amp;CHAR(10)&amp;"Langage oral",IF('EDT-2niveaux'!K111="CM","MATHEMATIQUES"&amp;CHAR(10)&amp;"Calcul mental",IF('EDT-2niveaux'!K111="EG","MATHEMATIQUES"&amp;CHAR(10)&amp;"Espace et Géométrie",IF('EDT-2niveaux'!K111="NC","MATHEMATIQUES"&amp;CHAR(10)&amp;"Nombres et calculs",IF('EDT-2niveaux'!K111="GM","MATHEMATIQUES"&amp;CHAR(10)&amp;"Grand. et mes.",IF('EDT-2niveaux'!K111="S","Sciences et technologie",IF('EDT-2niveaux'!K111="H","Histoire",IF('EDT-2niveaux'!K111="Geo","Géographie",IF('EDT-2niveaux'!K111="EMC","Enseig. mor. et civ.",IF('EDT-2niveaux'!K111="EPS","Educ. phys. et sportive",IF('EDT-2niveaux'!K111="EM","Educ. musicale",IF('EDT-2niveaux'!K111="AP","Arts plastiques",IF('EDT-2niveaux'!K111="HDA","Hist. des arts",IF('EDT-2niveaux'!K111="QM","Questionner le monde",IF('EDT-2niveaux'!K111="LV","Langue vivante",IF('EDT-2niveaux'!K111="APC","APC",""))))))))))))))))))))))))))</f>
        <v/>
      </c>
      <c r="AE107" s="49" t="str">
        <f t="shared" si="22"/>
        <v/>
      </c>
    </row>
    <row r="108" spans="1:31" x14ac:dyDescent="0.3">
      <c r="A108" s="4" t="e">
        <f>IF('POUR COMMENCER'!$E$14&gt;=A107,A107+'POUR COMMENCER'!$H$29,"")</f>
        <v>#VALUE!</v>
      </c>
      <c r="B108" s="101">
        <f>'EDT-2niveaux'!B112</f>
        <v>0</v>
      </c>
      <c r="C108" s="14" t="str">
        <f>IF('EDT-2niveaux'!B112="O","FRANCAIS"&amp;CHAR(10)&amp;"Orthographe",IF('EDT-2niveaux'!B112="rec","RECREATION",IF('EDT-2niveaux'!B112="p","Pause méridienne",IF('EDT-2niveaux'!B112="G","FRANCAIS"&amp;CHAR(10)&amp;"Grammaire",IF('EDT-2niveaux'!B112="LC","FRANCAIS"&amp;CHAR(10)&amp;"Lect. et comp.de l'écrit",IF('EDT-2niveaux'!B112="M","MATHEMATIQUES",IF('EDT-2niveaux'!B112="CLA","FRANCAIS"&amp;CHAR(10)&amp;"Culture litt. et art.",IF('EDT-2niveaux'!B112="F","FRANCAIS",IF('EDT-2niveaux'!B112="E","FRANCAIS"&amp;CHAR(10)&amp;"Ecriture",IF('EDT-2niveaux'!B112="L","FRANCAIS"&amp;CHAR(10)&amp;"Lexique",IF('EDT-2niveaux'!B112="LO","FRANCAIS"&amp;CHAR(10)&amp;"Langage oral",IF('EDT-2niveaux'!B112="CM","MATHEMATIQUES"&amp;CHAR(10)&amp;"Calcul mental",IF('EDT-2niveaux'!B112="EG","MATHEMATIQUES"&amp;CHAR(10)&amp;"Espace et Géométrie",IF('EDT-2niveaux'!B112="NC","MATHEMATIQUES"&amp;CHAR(10)&amp;"Nombres et calculs",IF('EDT-2niveaux'!B112="GM","MATHEMATIQUES"&amp;CHAR(10)&amp;"Grand. et mes.",IF('EDT-2niveaux'!B112="S","Sciences et technologie",IF('EDT-2niveaux'!B112="H","Histoire",IF('EDT-2niveaux'!B112="Geo","Géographie",IF('EDT-2niveaux'!B112="EMC","Enseig. mor. et civ.",IF('EDT-2niveaux'!B112="EPS","Educ. phys. et sportive",IF('EDT-2niveaux'!B112="EM","Educ. musicale",IF('EDT-2niveaux'!B112="AP","Arts plastiques",IF('EDT-2niveaux'!B112="HDA","Hist. des arts",IF('EDT-2niveaux'!B112="QM","Questionner le monde",IF('EDT-2niveaux'!B112="LV","Langue vivante",IF('EDT-2niveaux'!B112="APC","APC",""))))))))))))))))))))))))))</f>
        <v/>
      </c>
      <c r="D108" s="14" t="str">
        <f t="shared" si="13"/>
        <v/>
      </c>
      <c r="E108" s="101">
        <f>'EDT-2niveaux'!C112</f>
        <v>0</v>
      </c>
      <c r="F108" s="14" t="str">
        <f>IF('EDT-2niveaux'!C112="O","FRANCAIS"&amp;CHAR(10)&amp;"Orthographe",IF('EDT-2niveaux'!C112="rec","RECREATION",IF('EDT-2niveaux'!C112="p","Pause méridienne",IF('EDT-2niveaux'!C112="G","FRANCAIS"&amp;CHAR(10)&amp;"Grammaire",IF('EDT-2niveaux'!C112="LC","FRANCAIS"&amp;CHAR(10)&amp;"Lect. et comp.de l'écrit",IF('EDT-2niveaux'!C112="M","MATHEMATIQUES",IF('EDT-2niveaux'!C112="CLA","FRANCAIS"&amp;CHAR(10)&amp;"Culture littéraire et artistiqueCulture litt. et art.",IF('EDT-2niveaux'!C112="F","FRANCAIS",IF('EDT-2niveaux'!C112="E","FRANCAIS"&amp;CHAR(10)&amp;"Ecriture",IF('EDT-2niveaux'!C112="L","FRANCAIS"&amp;CHAR(10)&amp;"Lexique",IF('EDT-2niveaux'!C112="LO","FRANCAIS"&amp;CHAR(10)&amp;"Langage oral",IF('EDT-2niveaux'!C112="CM","MATHEMATIQUES"&amp;CHAR(10)&amp;"Calcul mental",IF('EDT-2niveaux'!C112="EG","MATHEMATIQUES"&amp;CHAR(10)&amp;"Espace et Géométrie",IF('EDT-2niveaux'!C112="NC","MATHEMATIQUES"&amp;CHAR(10)&amp;"Nombres et calculs",IF('EDT-2niveaux'!C112="GM","MATHEMATIQUES"&amp;CHAR(10)&amp;"Grand. et mes.",IF('EDT-2niveaux'!C112="S","Sciences et technologie",IF('EDT-2niveaux'!C112="H","Histoire",IF('EDT-2niveaux'!C112="Geo","Géographie",IF('EDT-2niveaux'!C112="EMC","Enseig. mor. et civ.",IF('EDT-2niveaux'!C112="EPS","Educ. phys. et sportive",IF('EDT-2niveaux'!C112="EM","Educ. musicale",IF('EDT-2niveaux'!C112="AP","Arts plastiques",IF('EDT-2niveaux'!C112="HDA","Hist. des arts",IF('EDT-2niveaux'!C112="QM","Questionner le monde",IF('EDT-2niveaux'!C112="LV","Langue vivante",IF('EDT-2niveaux'!C112="APC","APC",""))))))))))))))))))))))))))</f>
        <v/>
      </c>
      <c r="G108" s="14" t="str">
        <f t="shared" si="14"/>
        <v/>
      </c>
      <c r="H108" s="101">
        <f>'EDT-2niveaux'!D112</f>
        <v>0</v>
      </c>
      <c r="I108" s="14" t="str">
        <f>IF('EDT-2niveaux'!D112="O","FRANCAIS"&amp;CHAR(10)&amp;"Orthographe",IF('EDT-2niveaux'!D112="rec","RECREATION",IF('EDT-2niveaux'!D112="p","Pause méridienne",IF('EDT-2niveaux'!D112="G","FRANCAIS"&amp;CHAR(10)&amp;"Grammaire",IF('EDT-2niveaux'!D112="LC","FRANCAIS"&amp;CHAR(10)&amp;"Lect. et comp.de l'écrit",IF('EDT-2niveaux'!D112="M","MATHEMATIQUES",IF('EDT-2niveaux'!D112="CLA","FRANCAIS"&amp;CHAR(10)&amp;"Culture litt. et art.",IF('EDT-2niveaux'!D112="F","FRANCAIS",IF('EDT-2niveaux'!D112="E","FRANCAIS"&amp;CHAR(10)&amp;"Ecriture",IF('EDT-2niveaux'!D112="L","FRANCAIS"&amp;CHAR(10)&amp;"Lexique",IF('EDT-2niveaux'!D112="LO","FRANCAIS"&amp;CHAR(10)&amp;"Langage oral",IF('EDT-2niveaux'!D112="CM","MATHEMATIQUES"&amp;CHAR(10)&amp;"Calcul mental",IF('EDT-2niveaux'!D112="EG","MATHEMATIQUES"&amp;CHAR(10)&amp;"Espace et Géométrie",IF('EDT-2niveaux'!D112="NC","MATHEMATIQUES"&amp;CHAR(10)&amp;"Nombres et calculs",IF('EDT-2niveaux'!D112="GM","MATHEMATIQUES"&amp;CHAR(10)&amp;"Grand. et mes.",IF('EDT-2niveaux'!D112="S","Sciences et technologie",IF('EDT-2niveaux'!D112="H","Histoire",IF('EDT-2niveaux'!D112="Geo","Géographie",IF('EDT-2niveaux'!D112="EMC","Enseig. mor. et civ.",IF('EDT-2niveaux'!D112="EPS","Educ. phys. et sportive",IF('EDT-2niveaux'!D112="EM","Educ. musicale",IF('EDT-2niveaux'!D112="AP","Arts plastiques",IF('EDT-2niveaux'!D112="HDA","Hist. des arts",IF('EDT-2niveaux'!D112="QM","Questionner le monde",IF('EDT-2niveaux'!D112="LV","Langue vivante",IF('EDT-2niveaux'!D112="APC","APC",""))))))))))))))))))))))))))</f>
        <v/>
      </c>
      <c r="J108" s="14" t="str">
        <f t="shared" si="15"/>
        <v/>
      </c>
      <c r="K108" s="101">
        <f>'EDT-2niveaux'!E112</f>
        <v>0</v>
      </c>
      <c r="L108" s="14" t="str">
        <f>IF('EDT-2niveaux'!E112="O","FRANCAIS"&amp;CHAR(10)&amp;"Orthographe",IF('EDT-2niveaux'!E112="rec","RECREATION",IF('EDT-2niveaux'!E112="p","Pause méridienne",IF('EDT-2niveaux'!E112="G","FRANCAIS"&amp;CHAR(10)&amp;"Grammaire",IF('EDT-2niveaux'!E112="LC","FRANCAIS"&amp;CHAR(10)&amp;"Lect. et comp.de l'écrit",IF('EDT-2niveaux'!E112="M","MATHEMATIQUES",IF('EDT-2niveaux'!E112="CLA","FRANCAIS"&amp;CHAR(10)&amp;"Culture litt. et art.",IF('EDT-2niveaux'!E112="F","FRANCAIS",IF('EDT-2niveaux'!E112="E","FRANCAIS"&amp;CHAR(10)&amp;"Ecriture",IF('EDT-2niveaux'!E112="L","FRANCAIS"&amp;CHAR(10)&amp;"Lexique",IF('EDT-2niveaux'!E112="LO","FRANCAIS"&amp;CHAR(10)&amp;"Langage oral",IF('EDT-2niveaux'!E112="CM","MATHEMATIQUES"&amp;CHAR(10)&amp;"Calcul mental",IF('EDT-2niveaux'!E112="EG","MATHEMATIQUES"&amp;CHAR(10)&amp;"Espace et Géométrie",IF('EDT-2niveaux'!E112="NC","MATHEMATIQUES"&amp;CHAR(10)&amp;"Nombres et calculs",IF('EDT-2niveaux'!E112="GM","MATHEMATIQUES"&amp;CHAR(10)&amp;"Grand. et mes.",IF('EDT-2niveaux'!E112="S","Sciences et technologie",IF('EDT-2niveaux'!E112="H","Histoire",IF('EDT-2niveaux'!E112="Geo","Géographie",IF('EDT-2niveaux'!E112="EMC","Enseig. mor. et civ.",IF('EDT-2niveaux'!E112="EPS","Educ. phys. et sportive",IF('EDT-2niveaux'!E112="EM","Educ. musicale",IF('EDT-2niveaux'!E112="AP","Arts plastiques",IF('EDT-2niveaux'!E112="HDA","Hist. des arts",IF('EDT-2niveaux'!E112="QM","Questionner le monde",IF('EDT-2niveaux'!E112="LV","Langue vivante",IF('EDT-2niveaux'!E112="APC","APC",""))))))))))))))))))))))))))</f>
        <v/>
      </c>
      <c r="M108" s="14" t="str">
        <f t="shared" si="16"/>
        <v/>
      </c>
      <c r="N108" s="101">
        <f>'EDT-2niveaux'!F112</f>
        <v>0</v>
      </c>
      <c r="O108" s="14" t="str">
        <f>IF('EDT-2niveaux'!F112="O","FRANCAIS"&amp;CHAR(10)&amp;"Orthographe",IF('EDT-2niveaux'!F112="rec","RECREATION",IF('EDT-2niveaux'!F112="p","Pause méridienne",IF('EDT-2niveaux'!F112="G","FRANCAIS"&amp;CHAR(10)&amp;"Grammaire",IF('EDT-2niveaux'!F112="LC","FRANCAIS"&amp;CHAR(10)&amp;"Lect. et comp.de l'écrit",IF('EDT-2niveaux'!F112="M","MATHEMATIQUES",IF('EDT-2niveaux'!F112="CLA","FRANCAIS"&amp;CHAR(10)&amp;"Culture litt. et art.",IF('EDT-2niveaux'!F112="F","FRANCAIS",IF('EDT-2niveaux'!F112="E","FRANCAIS"&amp;CHAR(10)&amp;"Ecriture",IF('EDT-2niveaux'!F112="L","FRANCAIS"&amp;CHAR(10)&amp;"Lexique",IF('EDT-2niveaux'!F112="LO","FRANCAIS"&amp;CHAR(10)&amp;"Langage oral",IF('EDT-2niveaux'!F112="CM","MATHEMATIQUES"&amp;CHAR(10)&amp;"Calcul mental",IF('EDT-2niveaux'!F112="EG","MATHEMATIQUES"&amp;CHAR(10)&amp;"Espace et Géométrie",IF('EDT-2niveaux'!F112="NC","MATHEMATIQUES"&amp;CHAR(10)&amp;"Nombres et calculs",IF('EDT-2niveaux'!F112="GM","MATHEMATIQUES"&amp;CHAR(10)&amp;"Grand. et mes.",IF('EDT-2niveaux'!F112="S","Sciences et technologie",IF('EDT-2niveaux'!F112="H","Histoire",IF('EDT-2niveaux'!F112="Geo","Géographie",IF('EDT-2niveaux'!F112="EMC","Enseig. mor. et civ.",IF('EDT-2niveaux'!F112="EPS","Educ. phys. et sportive",IF('EDT-2niveaux'!F112="EM","Educ. musicale",IF('EDT-2niveaux'!F112="AP","Arts plastiques",IF('EDT-2niveaux'!F112="HDA","Hist. des arts",IF('EDT-2niveaux'!F112="QM","Questionner le monde",IF('EDT-2niveaux'!F112="LV","Langue vivante",IF('EDT-2niveaux'!F112="APC","APC",""))))))))))))))))))))))))))</f>
        <v/>
      </c>
      <c r="P108" s="14" t="str">
        <f t="shared" si="17"/>
        <v/>
      </c>
      <c r="Q108" s="101">
        <f>'EDT-2niveaux'!G112</f>
        <v>0</v>
      </c>
      <c r="R108" s="14" t="str">
        <f>IF('EDT-2niveaux'!G112="O","FRANCAIS"&amp;CHAR(10)&amp;"Orthographe",IF('EDT-2niveaux'!G112="rec","RECREATION",IF('EDT-2niveaux'!G112="p","Pause méridienne",IF('EDT-2niveaux'!G112="G","FRANCAIS"&amp;CHAR(10)&amp;"Grammaire",IF('EDT-2niveaux'!G112="LC","FRANCAIS"&amp;CHAR(10)&amp;"Lect. et comp.de l'écrit",IF('EDT-2niveaux'!G112="M","MATHEMATIQUES",IF('EDT-2niveaux'!G112="CLA","FRANCAIS"&amp;CHAR(10)&amp;"Culture litt. et art.",IF('EDT-2niveaux'!G112="F","FRANCAIS",IF('EDT-2niveaux'!G112="E","FRANCAIS"&amp;CHAR(10)&amp;"Ecriture",IF('EDT-2niveaux'!G112="L","FRANCAIS"&amp;CHAR(10)&amp;"Lexique",IF('EDT-2niveaux'!G112="LO","FRANCAIS"&amp;CHAR(10)&amp;"Langage oral",IF('EDT-2niveaux'!G112="CM","MATHEMATIQUES"&amp;CHAR(10)&amp;"Calcul mental",IF('EDT-2niveaux'!G112="EG","MATHEMATIQUES"&amp;CHAR(10)&amp;"Espace et Géométrie",IF('EDT-2niveaux'!G112="NC","MATHEMATIQUES"&amp;CHAR(10)&amp;"Nombres et calculs",IF('EDT-2niveaux'!G112="GM","MATHEMATIQUES"&amp;CHAR(10)&amp;"Grand. et mes.",IF('EDT-2niveaux'!G112="S","Sciences et technologie",IF('EDT-2niveaux'!G112="H","Histoire",IF('EDT-2niveaux'!G112="Geo","Géographie",IF('EDT-2niveaux'!G112="EMC","Enseig. mor. et civ.",IF('EDT-2niveaux'!G112="EPS","Educ. phys. et sportive",IF('EDT-2niveaux'!G112="EM","Educ. musicale",IF('EDT-2niveaux'!G112="AP","Arts plastiques",IF('EDT-2niveaux'!G112="HDA","Hist. des arts",IF('EDT-2niveaux'!G112="QM","Questionner le monde",IF('EDT-2niveaux'!G112="LV","Langue vivante",IF('EDT-2niveaux'!G112="APC","APC",""))))))))))))))))))))))))))</f>
        <v/>
      </c>
      <c r="S108" s="148" t="str">
        <f t="shared" si="18"/>
        <v/>
      </c>
      <c r="T108" s="101">
        <f>'EDT-2niveaux'!H112</f>
        <v>0</v>
      </c>
      <c r="U108" s="14" t="str">
        <f>IF('EDT-2niveaux'!H112="O","FRANCAIS"&amp;CHAR(10)&amp;"Orthographe",IF('EDT-2niveaux'!H112="rec","RECREATION",IF('EDT-2niveaux'!H112="p","Pause méridienne",IF('EDT-2niveaux'!H112="G","FRANCAIS"&amp;CHAR(10)&amp;"Grammaire",IF('EDT-2niveaux'!H112="LC","FRANCAIS"&amp;CHAR(10)&amp;"Lect. et comp.de l'écrit",IF('EDT-2niveaux'!H112="M","MATHEMATIQUES",IF('EDT-2niveaux'!H112="CLA","FRANCAIS"&amp;CHAR(10)&amp;"Culture litt. et art.",IF('EDT-2niveaux'!H112="F","FRANCAIS",IF('EDT-2niveaux'!H112="E","FRANCAIS"&amp;CHAR(10)&amp;"Ecriture",IF('EDT-2niveaux'!H112="L","FRANCAIS"&amp;CHAR(10)&amp;"Lexique",IF('EDT-2niveaux'!H112="LO","FRANCAIS"&amp;CHAR(10)&amp;"Langage oral",IF('EDT-2niveaux'!H112="CM","MATHEMATIQUES"&amp;CHAR(10)&amp;"Calcul mental",IF('EDT-2niveaux'!H112="EG","MATHEMATIQUES"&amp;CHAR(10)&amp;"Espace et Géométrie",IF('EDT-2niveaux'!H112="NC","MATHEMATIQUES"&amp;CHAR(10)&amp;"Nombres et calculs",IF('EDT-2niveaux'!H112="GM","MATHEMATIQUES"&amp;CHAR(10)&amp;"Grand. et mes.",IF('EDT-2niveaux'!H112="S","Sciences et technologie",IF('EDT-2niveaux'!H112="H","Histoire",IF('EDT-2niveaux'!H112="Geo","Géographie",IF('EDT-2niveaux'!H112="EMC","Enseig. mor. et civ.",IF('EDT-2niveaux'!H112="EPS","Educ. phys. et sportive",IF('EDT-2niveaux'!H112="EM","Educ. musicale",IF('EDT-2niveaux'!H112="AP","Arts plastiques",IF('EDT-2niveaux'!H112="HDA","Hist. des arts",IF('EDT-2niveaux'!H112="QM","Questionner le monde",IF('EDT-2niveaux'!H112="LV","Langue vivante",IF('EDT-2niveaux'!H112="APC","APC",""))))))))))))))))))))))))))</f>
        <v/>
      </c>
      <c r="V108" s="14" t="str">
        <f t="shared" si="19"/>
        <v/>
      </c>
      <c r="W108" s="101">
        <f>'EDT-2niveaux'!I112</f>
        <v>0</v>
      </c>
      <c r="X108" s="14" t="str">
        <f>IF('EDT-2niveaux'!I112="O","FRANCAIS"&amp;CHAR(10)&amp;"Orthographe",IF('EDT-2niveaux'!I112="rec","RECREATION",IF('EDT-2niveaux'!I112="p","Pause méridienne",IF('EDT-2niveaux'!I112="G","FRANCAIS"&amp;CHAR(10)&amp;"Grammaire",IF('EDT-2niveaux'!I112="LC","FRANCAIS"&amp;CHAR(10)&amp;"Lect. et comp.de l'écrit",IF('EDT-2niveaux'!I112="M","MATHEMATIQUES",IF('EDT-2niveaux'!I112="CLA","FRANCAIS"&amp;CHAR(10)&amp;"Culture litt. et art.",IF('EDT-2niveaux'!I112="F","FRANCAIS",IF('EDT-2niveaux'!I112="E","FRANCAIS"&amp;CHAR(10)&amp;"Ecriture",IF('EDT-2niveaux'!I112="L","FRANCAIS"&amp;CHAR(10)&amp;"Lexique",IF('EDT-2niveaux'!I112="LO","FRANCAIS"&amp;CHAR(10)&amp;"Langage oral",IF('EDT-2niveaux'!I112="CM","MATHEMATIQUES"&amp;CHAR(10)&amp;"Calcul mental",IF('EDT-2niveaux'!I112="EG","MATHEMATIQUES"&amp;CHAR(10)&amp;"Espace et Géométrie",IF('EDT-2niveaux'!I112="NC","MATHEMATIQUES"&amp;CHAR(10)&amp;"Nombres et calculs",IF('EDT-2niveaux'!I112="GM","MATHEMATIQUES"&amp;CHAR(10)&amp;"Grand. et mes.",IF('EDT-2niveaux'!I112="S","Sciences et technologie",IF('EDT-2niveaux'!I112="H","Histoire",IF('EDT-2niveaux'!I112="Geo","Géographie",IF('EDT-2niveaux'!I112="EMC","Enseig. mor. et civ.",IF('EDT-2niveaux'!I112="EPS","Educ. phys. et sportive",IF('EDT-2niveaux'!I112="EM","Educ. musicale",IF('EDT-2niveaux'!I112="AP","Arts plastiques",IF('EDT-2niveaux'!I112="HDA","Hist. des arts",IF('EDT-2niveaux'!I112="QM","Questionner le monde",IF('EDT-2niveaux'!I112="LV","Langue vivante",IF('EDT-2niveaux'!I112="APC","APC",""))))))))))))))))))))))))))</f>
        <v/>
      </c>
      <c r="Y108" s="14" t="str">
        <f t="shared" si="20"/>
        <v/>
      </c>
      <c r="Z108" s="101">
        <f>'EDT-2niveaux'!J112</f>
        <v>0</v>
      </c>
      <c r="AA108" s="14" t="str">
        <f>IF('EDT-2niveaux'!J112="O","FRANCAIS"&amp;CHAR(10)&amp;"Orthographe",IF('EDT-2niveaux'!J112="rec","RECREATION",IF('EDT-2niveaux'!J112="p","Pause méridienne",IF('EDT-2niveaux'!J112="G","FRANCAIS"&amp;CHAR(10)&amp;"Grammaire",IF('EDT-2niveaux'!J112="LC","FRANCAIS"&amp;CHAR(10)&amp;"Lect. et comp.de l'écrit",IF('EDT-2niveaux'!J112="M","MATHEMATIQUES",IF('EDT-2niveaux'!J112="CLA","FRANCAIS"&amp;CHAR(10)&amp;"Culture littéraire et artistiqueCulture litt. et art.",IF('EDT-2niveaux'!J112="F","FRANCAIS",IF('EDT-2niveaux'!J112="E","FRANCAIS"&amp;CHAR(10)&amp;"Ecriture",IF('EDT-2niveaux'!J112="L","FRANCAIS"&amp;CHAR(10)&amp;"Lexique",IF('EDT-2niveaux'!J112="LO","FRANCAIS"&amp;CHAR(10)&amp;"Langage oral",IF('EDT-2niveaux'!J112="CM","MATHEMATIQUES"&amp;CHAR(10)&amp;"Calcul mental",IF('EDT-2niveaux'!J112="EG","MATHEMATIQUES"&amp;CHAR(10)&amp;"Espace et Géométrie",IF('EDT-2niveaux'!J112="NC","MATHEMATIQUES"&amp;CHAR(10)&amp;"Nombres et calculs",IF('EDT-2niveaux'!J112="GM","MATHEMATIQUES"&amp;CHAR(10)&amp;"Grand. et mes.",IF('EDT-2niveaux'!J112="S","Sciences et technologie",IF('EDT-2niveaux'!J112="H","Histoire",IF('EDT-2niveaux'!J112="Geo","Géographie",IF('EDT-2niveaux'!J112="EMC","Enseig. mor. et civ.",IF('EDT-2niveaux'!J112="EPS","Educ. phys. et sportive",IF('EDT-2niveaux'!J112="EM","Educ. musicale",IF('EDT-2niveaux'!J112="AP","Arts plastiques",IF('EDT-2niveaux'!J112="HDA","Hist. des arts",IF('EDT-2niveaux'!J112="QM","Questionner le monde",IF('EDT-2niveaux'!J112="LV","Langue vivante",IF('EDT-2niveaux'!J112="APC","APC",""))))))))))))))))))))))))))</f>
        <v/>
      </c>
      <c r="AB108" s="49" t="str">
        <f t="shared" si="21"/>
        <v/>
      </c>
      <c r="AC108" s="101">
        <f>'EDT-2niveaux'!K112</f>
        <v>0</v>
      </c>
      <c r="AD108" s="14" t="str">
        <f>IF('EDT-2niveaux'!K112="O","FRANCAIS"&amp;CHAR(10)&amp;"Orthographe",IF('EDT-2niveaux'!K112="rec","RECREATION",IF('EDT-2niveaux'!K112="p","Pause méridienne",IF('EDT-2niveaux'!K112="G","FRANCAIS"&amp;CHAR(10)&amp;"Grammaire",IF('EDT-2niveaux'!K112="LC","FRANCAIS"&amp;CHAR(10)&amp;"Lect. et comp.de l'écrit",IF('EDT-2niveaux'!K112="M","MATHEMATIQUES",IF('EDT-2niveaux'!K112="CLA","FRANCAIS"&amp;CHAR(10)&amp;"Culture litt. et art.",IF('EDT-2niveaux'!K112="F","FRANCAIS",IF('EDT-2niveaux'!K112="E","FRANCAIS"&amp;CHAR(10)&amp;"Ecriture",IF('EDT-2niveaux'!K112="L","FRANCAIS"&amp;CHAR(10)&amp;"Lexique",IF('EDT-2niveaux'!K112="LO","FRANCAIS"&amp;CHAR(10)&amp;"Langage oral",IF('EDT-2niveaux'!K112="CM","MATHEMATIQUES"&amp;CHAR(10)&amp;"Calcul mental",IF('EDT-2niveaux'!K112="EG","MATHEMATIQUES"&amp;CHAR(10)&amp;"Espace et Géométrie",IF('EDT-2niveaux'!K112="NC","MATHEMATIQUES"&amp;CHAR(10)&amp;"Nombres et calculs",IF('EDT-2niveaux'!K112="GM","MATHEMATIQUES"&amp;CHAR(10)&amp;"Grand. et mes.",IF('EDT-2niveaux'!K112="S","Sciences et technologie",IF('EDT-2niveaux'!K112="H","Histoire",IF('EDT-2niveaux'!K112="Geo","Géographie",IF('EDT-2niveaux'!K112="EMC","Enseig. mor. et civ.",IF('EDT-2niveaux'!K112="EPS","Educ. phys. et sportive",IF('EDT-2niveaux'!K112="EM","Educ. musicale",IF('EDT-2niveaux'!K112="AP","Arts plastiques",IF('EDT-2niveaux'!K112="HDA","Hist. des arts",IF('EDT-2niveaux'!K112="QM","Questionner le monde",IF('EDT-2niveaux'!K112="LV","Langue vivante",IF('EDT-2niveaux'!K112="APC","APC",""))))))))))))))))))))))))))</f>
        <v/>
      </c>
      <c r="AE108" s="49" t="str">
        <f t="shared" si="22"/>
        <v/>
      </c>
    </row>
    <row r="109" spans="1:31" x14ac:dyDescent="0.3">
      <c r="A109" s="4" t="e">
        <f>IF('POUR COMMENCER'!$E$14&gt;=A108,A108+'POUR COMMENCER'!$H$29,"")</f>
        <v>#VALUE!</v>
      </c>
      <c r="B109" s="101">
        <f>'EDT-2niveaux'!B113</f>
        <v>0</v>
      </c>
      <c r="C109" s="14" t="str">
        <f>IF('EDT-2niveaux'!B113="O","FRANCAIS"&amp;CHAR(10)&amp;"Orthographe",IF('EDT-2niveaux'!B113="rec","RECREATION",IF('EDT-2niveaux'!B113="p","Pause méridienne",IF('EDT-2niveaux'!B113="G","FRANCAIS"&amp;CHAR(10)&amp;"Grammaire",IF('EDT-2niveaux'!B113="LC","FRANCAIS"&amp;CHAR(10)&amp;"Lect. et comp.de l'écrit",IF('EDT-2niveaux'!B113="M","MATHEMATIQUES",IF('EDT-2niveaux'!B113="CLA","FRANCAIS"&amp;CHAR(10)&amp;"Culture litt. et art.",IF('EDT-2niveaux'!B113="F","FRANCAIS",IF('EDT-2niveaux'!B113="E","FRANCAIS"&amp;CHAR(10)&amp;"Ecriture",IF('EDT-2niveaux'!B113="L","FRANCAIS"&amp;CHAR(10)&amp;"Lexique",IF('EDT-2niveaux'!B113="LO","FRANCAIS"&amp;CHAR(10)&amp;"Langage oral",IF('EDT-2niveaux'!B113="CM","MATHEMATIQUES"&amp;CHAR(10)&amp;"Calcul mental",IF('EDT-2niveaux'!B113="EG","MATHEMATIQUES"&amp;CHAR(10)&amp;"Espace et Géométrie",IF('EDT-2niveaux'!B113="NC","MATHEMATIQUES"&amp;CHAR(10)&amp;"Nombres et calculs",IF('EDT-2niveaux'!B113="GM","MATHEMATIQUES"&amp;CHAR(10)&amp;"Grand. et mes.",IF('EDT-2niveaux'!B113="S","Sciences et technologie",IF('EDT-2niveaux'!B113="H","Histoire",IF('EDT-2niveaux'!B113="Geo","Géographie",IF('EDT-2niveaux'!B113="EMC","Enseig. mor. et civ.",IF('EDT-2niveaux'!B113="EPS","Educ. phys. et sportive",IF('EDT-2niveaux'!B113="EM","Educ. musicale",IF('EDT-2niveaux'!B113="AP","Arts plastiques",IF('EDT-2niveaux'!B113="HDA","Hist. des arts",IF('EDT-2niveaux'!B113="QM","Questionner le monde",IF('EDT-2niveaux'!B113="LV","Langue vivante",IF('EDT-2niveaux'!B113="APC","APC",""))))))))))))))))))))))))))</f>
        <v/>
      </c>
      <c r="D109" s="14" t="str">
        <f t="shared" si="13"/>
        <v/>
      </c>
      <c r="E109" s="101">
        <f>'EDT-2niveaux'!C113</f>
        <v>0</v>
      </c>
      <c r="F109" s="14" t="str">
        <f>IF('EDT-2niveaux'!C113="O","FRANCAIS"&amp;CHAR(10)&amp;"Orthographe",IF('EDT-2niveaux'!C113="rec","RECREATION",IF('EDT-2niveaux'!C113="p","Pause méridienne",IF('EDT-2niveaux'!C113="G","FRANCAIS"&amp;CHAR(10)&amp;"Grammaire",IF('EDT-2niveaux'!C113="LC","FRANCAIS"&amp;CHAR(10)&amp;"Lect. et comp.de l'écrit",IF('EDT-2niveaux'!C113="M","MATHEMATIQUES",IF('EDT-2niveaux'!C113="CLA","FRANCAIS"&amp;CHAR(10)&amp;"Culture littéraire et artistiqueCulture litt. et art.",IF('EDT-2niveaux'!C113="F","FRANCAIS",IF('EDT-2niveaux'!C113="E","FRANCAIS"&amp;CHAR(10)&amp;"Ecriture",IF('EDT-2niveaux'!C113="L","FRANCAIS"&amp;CHAR(10)&amp;"Lexique",IF('EDT-2niveaux'!C113="LO","FRANCAIS"&amp;CHAR(10)&amp;"Langage oral",IF('EDT-2niveaux'!C113="CM","MATHEMATIQUES"&amp;CHAR(10)&amp;"Calcul mental",IF('EDT-2niveaux'!C113="EG","MATHEMATIQUES"&amp;CHAR(10)&amp;"Espace et Géométrie",IF('EDT-2niveaux'!C113="NC","MATHEMATIQUES"&amp;CHAR(10)&amp;"Nombres et calculs",IF('EDT-2niveaux'!C113="GM","MATHEMATIQUES"&amp;CHAR(10)&amp;"Grand. et mes.",IF('EDT-2niveaux'!C113="S","Sciences et technologie",IF('EDT-2niveaux'!C113="H","Histoire",IF('EDT-2niveaux'!C113="Geo","Géographie",IF('EDT-2niveaux'!C113="EMC","Enseig. mor. et civ.",IF('EDT-2niveaux'!C113="EPS","Educ. phys. et sportive",IF('EDT-2niveaux'!C113="EM","Educ. musicale",IF('EDT-2niveaux'!C113="AP","Arts plastiques",IF('EDT-2niveaux'!C113="HDA","Hist. des arts",IF('EDT-2niveaux'!C113="QM","Questionner le monde",IF('EDT-2niveaux'!C113="LV","Langue vivante",IF('EDT-2niveaux'!C113="APC","APC",""))))))))))))))))))))))))))</f>
        <v/>
      </c>
      <c r="G109" s="14" t="str">
        <f t="shared" si="14"/>
        <v/>
      </c>
      <c r="H109" s="101">
        <f>'EDT-2niveaux'!D113</f>
        <v>0</v>
      </c>
      <c r="I109" s="14" t="str">
        <f>IF('EDT-2niveaux'!D113="O","FRANCAIS"&amp;CHAR(10)&amp;"Orthographe",IF('EDT-2niveaux'!D113="rec","RECREATION",IF('EDT-2niveaux'!D113="p","Pause méridienne",IF('EDT-2niveaux'!D113="G","FRANCAIS"&amp;CHAR(10)&amp;"Grammaire",IF('EDT-2niveaux'!D113="LC","FRANCAIS"&amp;CHAR(10)&amp;"Lect. et comp.de l'écrit",IF('EDT-2niveaux'!D113="M","MATHEMATIQUES",IF('EDT-2niveaux'!D113="CLA","FRANCAIS"&amp;CHAR(10)&amp;"Culture litt. et art.",IF('EDT-2niveaux'!D113="F","FRANCAIS",IF('EDT-2niveaux'!D113="E","FRANCAIS"&amp;CHAR(10)&amp;"Ecriture",IF('EDT-2niveaux'!D113="L","FRANCAIS"&amp;CHAR(10)&amp;"Lexique",IF('EDT-2niveaux'!D113="LO","FRANCAIS"&amp;CHAR(10)&amp;"Langage oral",IF('EDT-2niveaux'!D113="CM","MATHEMATIQUES"&amp;CHAR(10)&amp;"Calcul mental",IF('EDT-2niveaux'!D113="EG","MATHEMATIQUES"&amp;CHAR(10)&amp;"Espace et Géométrie",IF('EDT-2niveaux'!D113="NC","MATHEMATIQUES"&amp;CHAR(10)&amp;"Nombres et calculs",IF('EDT-2niveaux'!D113="GM","MATHEMATIQUES"&amp;CHAR(10)&amp;"Grand. et mes.",IF('EDT-2niveaux'!D113="S","Sciences et technologie",IF('EDT-2niveaux'!D113="H","Histoire",IF('EDT-2niveaux'!D113="Geo","Géographie",IF('EDT-2niveaux'!D113="EMC","Enseig. mor. et civ.",IF('EDT-2niveaux'!D113="EPS","Educ. phys. et sportive",IF('EDT-2niveaux'!D113="EM","Educ. musicale",IF('EDT-2niveaux'!D113="AP","Arts plastiques",IF('EDT-2niveaux'!D113="HDA","Hist. des arts",IF('EDT-2niveaux'!D113="QM","Questionner le monde",IF('EDT-2niveaux'!D113="LV","Langue vivante",IF('EDT-2niveaux'!D113="APC","APC",""))))))))))))))))))))))))))</f>
        <v/>
      </c>
      <c r="J109" s="14" t="str">
        <f t="shared" si="15"/>
        <v/>
      </c>
      <c r="K109" s="101">
        <f>'EDT-2niveaux'!E113</f>
        <v>0</v>
      </c>
      <c r="L109" s="14" t="str">
        <f>IF('EDT-2niveaux'!E113="O","FRANCAIS"&amp;CHAR(10)&amp;"Orthographe",IF('EDT-2niveaux'!E113="rec","RECREATION",IF('EDT-2niveaux'!E113="p","Pause méridienne",IF('EDT-2niveaux'!E113="G","FRANCAIS"&amp;CHAR(10)&amp;"Grammaire",IF('EDT-2niveaux'!E113="LC","FRANCAIS"&amp;CHAR(10)&amp;"Lect. et comp.de l'écrit",IF('EDT-2niveaux'!E113="M","MATHEMATIQUES",IF('EDT-2niveaux'!E113="CLA","FRANCAIS"&amp;CHAR(10)&amp;"Culture litt. et art.",IF('EDT-2niveaux'!E113="F","FRANCAIS",IF('EDT-2niveaux'!E113="E","FRANCAIS"&amp;CHAR(10)&amp;"Ecriture",IF('EDT-2niveaux'!E113="L","FRANCAIS"&amp;CHAR(10)&amp;"Lexique",IF('EDT-2niveaux'!E113="LO","FRANCAIS"&amp;CHAR(10)&amp;"Langage oral",IF('EDT-2niveaux'!E113="CM","MATHEMATIQUES"&amp;CHAR(10)&amp;"Calcul mental",IF('EDT-2niveaux'!E113="EG","MATHEMATIQUES"&amp;CHAR(10)&amp;"Espace et Géométrie",IF('EDT-2niveaux'!E113="NC","MATHEMATIQUES"&amp;CHAR(10)&amp;"Nombres et calculs",IF('EDT-2niveaux'!E113="GM","MATHEMATIQUES"&amp;CHAR(10)&amp;"Grand. et mes.",IF('EDT-2niveaux'!E113="S","Sciences et technologie",IF('EDT-2niveaux'!E113="H","Histoire",IF('EDT-2niveaux'!E113="Geo","Géographie",IF('EDT-2niveaux'!E113="EMC","Enseig. mor. et civ.",IF('EDT-2niveaux'!E113="EPS","Educ. phys. et sportive",IF('EDT-2niveaux'!E113="EM","Educ. musicale",IF('EDT-2niveaux'!E113="AP","Arts plastiques",IF('EDT-2niveaux'!E113="HDA","Hist. des arts",IF('EDT-2niveaux'!E113="QM","Questionner le monde",IF('EDT-2niveaux'!E113="LV","Langue vivante",IF('EDT-2niveaux'!E113="APC","APC",""))))))))))))))))))))))))))</f>
        <v/>
      </c>
      <c r="M109" s="14" t="str">
        <f t="shared" si="16"/>
        <v/>
      </c>
      <c r="N109" s="101">
        <f>'EDT-2niveaux'!F113</f>
        <v>0</v>
      </c>
      <c r="O109" s="14" t="str">
        <f>IF('EDT-2niveaux'!F113="O","FRANCAIS"&amp;CHAR(10)&amp;"Orthographe",IF('EDT-2niveaux'!F113="rec","RECREATION",IF('EDT-2niveaux'!F113="p","Pause méridienne",IF('EDT-2niveaux'!F113="G","FRANCAIS"&amp;CHAR(10)&amp;"Grammaire",IF('EDT-2niveaux'!F113="LC","FRANCAIS"&amp;CHAR(10)&amp;"Lect. et comp.de l'écrit",IF('EDT-2niveaux'!F113="M","MATHEMATIQUES",IF('EDT-2niveaux'!F113="CLA","FRANCAIS"&amp;CHAR(10)&amp;"Culture litt. et art.",IF('EDT-2niveaux'!F113="F","FRANCAIS",IF('EDT-2niveaux'!F113="E","FRANCAIS"&amp;CHAR(10)&amp;"Ecriture",IF('EDT-2niveaux'!F113="L","FRANCAIS"&amp;CHAR(10)&amp;"Lexique",IF('EDT-2niveaux'!F113="LO","FRANCAIS"&amp;CHAR(10)&amp;"Langage oral",IF('EDT-2niveaux'!F113="CM","MATHEMATIQUES"&amp;CHAR(10)&amp;"Calcul mental",IF('EDT-2niveaux'!F113="EG","MATHEMATIQUES"&amp;CHAR(10)&amp;"Espace et Géométrie",IF('EDT-2niveaux'!F113="NC","MATHEMATIQUES"&amp;CHAR(10)&amp;"Nombres et calculs",IF('EDT-2niveaux'!F113="GM","MATHEMATIQUES"&amp;CHAR(10)&amp;"Grand. et mes.",IF('EDT-2niveaux'!F113="S","Sciences et technologie",IF('EDT-2niveaux'!F113="H","Histoire",IF('EDT-2niveaux'!F113="Geo","Géographie",IF('EDT-2niveaux'!F113="EMC","Enseig. mor. et civ.",IF('EDT-2niveaux'!F113="EPS","Educ. phys. et sportive",IF('EDT-2niveaux'!F113="EM","Educ. musicale",IF('EDT-2niveaux'!F113="AP","Arts plastiques",IF('EDT-2niveaux'!F113="HDA","Hist. des arts",IF('EDT-2niveaux'!F113="QM","Questionner le monde",IF('EDT-2niveaux'!F113="LV","Langue vivante",IF('EDT-2niveaux'!F113="APC","APC",""))))))))))))))))))))))))))</f>
        <v/>
      </c>
      <c r="P109" s="14" t="str">
        <f t="shared" si="17"/>
        <v/>
      </c>
      <c r="Q109" s="101">
        <f>'EDT-2niveaux'!G113</f>
        <v>0</v>
      </c>
      <c r="R109" s="14" t="str">
        <f>IF('EDT-2niveaux'!G113="O","FRANCAIS"&amp;CHAR(10)&amp;"Orthographe",IF('EDT-2niveaux'!G113="rec","RECREATION",IF('EDT-2niveaux'!G113="p","Pause méridienne",IF('EDT-2niveaux'!G113="G","FRANCAIS"&amp;CHAR(10)&amp;"Grammaire",IF('EDT-2niveaux'!G113="LC","FRANCAIS"&amp;CHAR(10)&amp;"Lect. et comp.de l'écrit",IF('EDT-2niveaux'!G113="M","MATHEMATIQUES",IF('EDT-2niveaux'!G113="CLA","FRANCAIS"&amp;CHAR(10)&amp;"Culture litt. et art.",IF('EDT-2niveaux'!G113="F","FRANCAIS",IF('EDT-2niveaux'!G113="E","FRANCAIS"&amp;CHAR(10)&amp;"Ecriture",IF('EDT-2niveaux'!G113="L","FRANCAIS"&amp;CHAR(10)&amp;"Lexique",IF('EDT-2niveaux'!G113="LO","FRANCAIS"&amp;CHAR(10)&amp;"Langage oral",IF('EDT-2niveaux'!G113="CM","MATHEMATIQUES"&amp;CHAR(10)&amp;"Calcul mental",IF('EDT-2niveaux'!G113="EG","MATHEMATIQUES"&amp;CHAR(10)&amp;"Espace et Géométrie",IF('EDT-2niveaux'!G113="NC","MATHEMATIQUES"&amp;CHAR(10)&amp;"Nombres et calculs",IF('EDT-2niveaux'!G113="GM","MATHEMATIQUES"&amp;CHAR(10)&amp;"Grand. et mes.",IF('EDT-2niveaux'!G113="S","Sciences et technologie",IF('EDT-2niveaux'!G113="H","Histoire",IF('EDT-2niveaux'!G113="Geo","Géographie",IF('EDT-2niveaux'!G113="EMC","Enseig. mor. et civ.",IF('EDT-2niveaux'!G113="EPS","Educ. phys. et sportive",IF('EDT-2niveaux'!G113="EM","Educ. musicale",IF('EDT-2niveaux'!G113="AP","Arts plastiques",IF('EDT-2niveaux'!G113="HDA","Hist. des arts",IF('EDT-2niveaux'!G113="QM","Questionner le monde",IF('EDT-2niveaux'!G113="LV","Langue vivante",IF('EDT-2niveaux'!G113="APC","APC",""))))))))))))))))))))))))))</f>
        <v/>
      </c>
      <c r="S109" s="148" t="str">
        <f t="shared" si="18"/>
        <v/>
      </c>
      <c r="T109" s="101">
        <f>'EDT-2niveaux'!H113</f>
        <v>0</v>
      </c>
      <c r="U109" s="14" t="str">
        <f>IF('EDT-2niveaux'!H113="O","FRANCAIS"&amp;CHAR(10)&amp;"Orthographe",IF('EDT-2niveaux'!H113="rec","RECREATION",IF('EDT-2niveaux'!H113="p","Pause méridienne",IF('EDT-2niveaux'!H113="G","FRANCAIS"&amp;CHAR(10)&amp;"Grammaire",IF('EDT-2niveaux'!H113="LC","FRANCAIS"&amp;CHAR(10)&amp;"Lect. et comp.de l'écrit",IF('EDT-2niveaux'!H113="M","MATHEMATIQUES",IF('EDT-2niveaux'!H113="CLA","FRANCAIS"&amp;CHAR(10)&amp;"Culture litt. et art.",IF('EDT-2niveaux'!H113="F","FRANCAIS",IF('EDT-2niveaux'!H113="E","FRANCAIS"&amp;CHAR(10)&amp;"Ecriture",IF('EDT-2niveaux'!H113="L","FRANCAIS"&amp;CHAR(10)&amp;"Lexique",IF('EDT-2niveaux'!H113="LO","FRANCAIS"&amp;CHAR(10)&amp;"Langage oral",IF('EDT-2niveaux'!H113="CM","MATHEMATIQUES"&amp;CHAR(10)&amp;"Calcul mental",IF('EDT-2niveaux'!H113="EG","MATHEMATIQUES"&amp;CHAR(10)&amp;"Espace et Géométrie",IF('EDT-2niveaux'!H113="NC","MATHEMATIQUES"&amp;CHAR(10)&amp;"Nombres et calculs",IF('EDT-2niveaux'!H113="GM","MATHEMATIQUES"&amp;CHAR(10)&amp;"Grand. et mes.",IF('EDT-2niveaux'!H113="S","Sciences et technologie",IF('EDT-2niveaux'!H113="H","Histoire",IF('EDT-2niveaux'!H113="Geo","Géographie",IF('EDT-2niveaux'!H113="EMC","Enseig. mor. et civ.",IF('EDT-2niveaux'!H113="EPS","Educ. phys. et sportive",IF('EDT-2niveaux'!H113="EM","Educ. musicale",IF('EDT-2niveaux'!H113="AP","Arts plastiques",IF('EDT-2niveaux'!H113="HDA","Hist. des arts",IF('EDT-2niveaux'!H113="QM","Questionner le monde",IF('EDT-2niveaux'!H113="LV","Langue vivante",IF('EDT-2niveaux'!H113="APC","APC",""))))))))))))))))))))))))))</f>
        <v/>
      </c>
      <c r="V109" s="14" t="str">
        <f t="shared" si="19"/>
        <v/>
      </c>
      <c r="W109" s="101">
        <f>'EDT-2niveaux'!I113</f>
        <v>0</v>
      </c>
      <c r="X109" s="14" t="str">
        <f>IF('EDT-2niveaux'!I113="O","FRANCAIS"&amp;CHAR(10)&amp;"Orthographe",IF('EDT-2niveaux'!I113="rec","RECREATION",IF('EDT-2niveaux'!I113="p","Pause méridienne",IF('EDT-2niveaux'!I113="G","FRANCAIS"&amp;CHAR(10)&amp;"Grammaire",IF('EDT-2niveaux'!I113="LC","FRANCAIS"&amp;CHAR(10)&amp;"Lect. et comp.de l'écrit",IF('EDT-2niveaux'!I113="M","MATHEMATIQUES",IF('EDT-2niveaux'!I113="CLA","FRANCAIS"&amp;CHAR(10)&amp;"Culture litt. et art.",IF('EDT-2niveaux'!I113="F","FRANCAIS",IF('EDT-2niveaux'!I113="E","FRANCAIS"&amp;CHAR(10)&amp;"Ecriture",IF('EDT-2niveaux'!I113="L","FRANCAIS"&amp;CHAR(10)&amp;"Lexique",IF('EDT-2niveaux'!I113="LO","FRANCAIS"&amp;CHAR(10)&amp;"Langage oral",IF('EDT-2niveaux'!I113="CM","MATHEMATIQUES"&amp;CHAR(10)&amp;"Calcul mental",IF('EDT-2niveaux'!I113="EG","MATHEMATIQUES"&amp;CHAR(10)&amp;"Espace et Géométrie",IF('EDT-2niveaux'!I113="NC","MATHEMATIQUES"&amp;CHAR(10)&amp;"Nombres et calculs",IF('EDT-2niveaux'!I113="GM","MATHEMATIQUES"&amp;CHAR(10)&amp;"Grand. et mes.",IF('EDT-2niveaux'!I113="S","Sciences et technologie",IF('EDT-2niveaux'!I113="H","Histoire",IF('EDT-2niveaux'!I113="Geo","Géographie",IF('EDT-2niveaux'!I113="EMC","Enseig. mor. et civ.",IF('EDT-2niveaux'!I113="EPS","Educ. phys. et sportive",IF('EDT-2niveaux'!I113="EM","Educ. musicale",IF('EDT-2niveaux'!I113="AP","Arts plastiques",IF('EDT-2niveaux'!I113="HDA","Hist. des arts",IF('EDT-2niveaux'!I113="QM","Questionner le monde",IF('EDT-2niveaux'!I113="LV","Langue vivante",IF('EDT-2niveaux'!I113="APC","APC",""))))))))))))))))))))))))))</f>
        <v/>
      </c>
      <c r="Y109" s="14" t="str">
        <f t="shared" si="20"/>
        <v/>
      </c>
      <c r="Z109" s="101">
        <f>'EDT-2niveaux'!J113</f>
        <v>0</v>
      </c>
      <c r="AA109" s="14" t="str">
        <f>IF('EDT-2niveaux'!J113="O","FRANCAIS"&amp;CHAR(10)&amp;"Orthographe",IF('EDT-2niveaux'!J113="rec","RECREATION",IF('EDT-2niveaux'!J113="p","Pause méridienne",IF('EDT-2niveaux'!J113="G","FRANCAIS"&amp;CHAR(10)&amp;"Grammaire",IF('EDT-2niveaux'!J113="LC","FRANCAIS"&amp;CHAR(10)&amp;"Lect. et comp.de l'écrit",IF('EDT-2niveaux'!J113="M","MATHEMATIQUES",IF('EDT-2niveaux'!J113="CLA","FRANCAIS"&amp;CHAR(10)&amp;"Culture littéraire et artistiqueCulture litt. et art.",IF('EDT-2niveaux'!J113="F","FRANCAIS",IF('EDT-2niveaux'!J113="E","FRANCAIS"&amp;CHAR(10)&amp;"Ecriture",IF('EDT-2niveaux'!J113="L","FRANCAIS"&amp;CHAR(10)&amp;"Lexique",IF('EDT-2niveaux'!J113="LO","FRANCAIS"&amp;CHAR(10)&amp;"Langage oral",IF('EDT-2niveaux'!J113="CM","MATHEMATIQUES"&amp;CHAR(10)&amp;"Calcul mental",IF('EDT-2niveaux'!J113="EG","MATHEMATIQUES"&amp;CHAR(10)&amp;"Espace et Géométrie",IF('EDT-2niveaux'!J113="NC","MATHEMATIQUES"&amp;CHAR(10)&amp;"Nombres et calculs",IF('EDT-2niveaux'!J113="GM","MATHEMATIQUES"&amp;CHAR(10)&amp;"Grand. et mes.",IF('EDT-2niveaux'!J113="S","Sciences et technologie",IF('EDT-2niveaux'!J113="H","Histoire",IF('EDT-2niveaux'!J113="Geo","Géographie",IF('EDT-2niveaux'!J113="EMC","Enseig. mor. et civ.",IF('EDT-2niveaux'!J113="EPS","Educ. phys. et sportive",IF('EDT-2niveaux'!J113="EM","Educ. musicale",IF('EDT-2niveaux'!J113="AP","Arts plastiques",IF('EDT-2niveaux'!J113="HDA","Hist. des arts",IF('EDT-2niveaux'!J113="QM","Questionner le monde",IF('EDT-2niveaux'!J113="LV","Langue vivante",IF('EDT-2niveaux'!J113="APC","APC",""))))))))))))))))))))))))))</f>
        <v/>
      </c>
      <c r="AB109" s="49" t="str">
        <f t="shared" si="21"/>
        <v/>
      </c>
      <c r="AC109" s="101">
        <f>'EDT-2niveaux'!K113</f>
        <v>0</v>
      </c>
      <c r="AD109" s="14" t="str">
        <f>IF('EDT-2niveaux'!K113="O","FRANCAIS"&amp;CHAR(10)&amp;"Orthographe",IF('EDT-2niveaux'!K113="rec","RECREATION",IF('EDT-2niveaux'!K113="p","Pause méridienne",IF('EDT-2niveaux'!K113="G","FRANCAIS"&amp;CHAR(10)&amp;"Grammaire",IF('EDT-2niveaux'!K113="LC","FRANCAIS"&amp;CHAR(10)&amp;"Lect. et comp.de l'écrit",IF('EDT-2niveaux'!K113="M","MATHEMATIQUES",IF('EDT-2niveaux'!K113="CLA","FRANCAIS"&amp;CHAR(10)&amp;"Culture litt. et art.",IF('EDT-2niveaux'!K113="F","FRANCAIS",IF('EDT-2niveaux'!K113="E","FRANCAIS"&amp;CHAR(10)&amp;"Ecriture",IF('EDT-2niveaux'!K113="L","FRANCAIS"&amp;CHAR(10)&amp;"Lexique",IF('EDT-2niveaux'!K113="LO","FRANCAIS"&amp;CHAR(10)&amp;"Langage oral",IF('EDT-2niveaux'!K113="CM","MATHEMATIQUES"&amp;CHAR(10)&amp;"Calcul mental",IF('EDT-2niveaux'!K113="EG","MATHEMATIQUES"&amp;CHAR(10)&amp;"Espace et Géométrie",IF('EDT-2niveaux'!K113="NC","MATHEMATIQUES"&amp;CHAR(10)&amp;"Nombres et calculs",IF('EDT-2niveaux'!K113="GM","MATHEMATIQUES"&amp;CHAR(10)&amp;"Grand. et mes.",IF('EDT-2niveaux'!K113="S","Sciences et technologie",IF('EDT-2niveaux'!K113="H","Histoire",IF('EDT-2niveaux'!K113="Geo","Géographie",IF('EDT-2niveaux'!K113="EMC","Enseig. mor. et civ.",IF('EDT-2niveaux'!K113="EPS","Educ. phys. et sportive",IF('EDT-2niveaux'!K113="EM","Educ. musicale",IF('EDT-2niveaux'!K113="AP","Arts plastiques",IF('EDT-2niveaux'!K113="HDA","Hist. des arts",IF('EDT-2niveaux'!K113="QM","Questionner le monde",IF('EDT-2niveaux'!K113="LV","Langue vivante",IF('EDT-2niveaux'!K113="APC","APC",""))))))))))))))))))))))))))</f>
        <v/>
      </c>
      <c r="AE109" s="49" t="str">
        <f t="shared" si="22"/>
        <v/>
      </c>
    </row>
    <row r="110" spans="1:31" x14ac:dyDescent="0.3">
      <c r="A110" s="4" t="e">
        <f>IF('POUR COMMENCER'!$E$14&gt;=A109,A109+'POUR COMMENCER'!$H$29,"")</f>
        <v>#VALUE!</v>
      </c>
      <c r="B110" s="101">
        <f>'EDT-2niveaux'!B114</f>
        <v>0</v>
      </c>
      <c r="C110" s="14" t="str">
        <f>IF('EDT-2niveaux'!B114="O","FRANCAIS"&amp;CHAR(10)&amp;"Orthographe",IF('EDT-2niveaux'!B114="rec","RECREATION",IF('EDT-2niveaux'!B114="p","Pause méridienne",IF('EDT-2niveaux'!B114="G","FRANCAIS"&amp;CHAR(10)&amp;"Grammaire",IF('EDT-2niveaux'!B114="LC","FRANCAIS"&amp;CHAR(10)&amp;"Lect. et comp.de l'écrit",IF('EDT-2niveaux'!B114="M","MATHEMATIQUES",IF('EDT-2niveaux'!B114="CLA","FRANCAIS"&amp;CHAR(10)&amp;"Culture litt. et art.",IF('EDT-2niveaux'!B114="F","FRANCAIS",IF('EDT-2niveaux'!B114="E","FRANCAIS"&amp;CHAR(10)&amp;"Ecriture",IF('EDT-2niveaux'!B114="L","FRANCAIS"&amp;CHAR(10)&amp;"Lexique",IF('EDT-2niveaux'!B114="LO","FRANCAIS"&amp;CHAR(10)&amp;"Langage oral",IF('EDT-2niveaux'!B114="CM","MATHEMATIQUES"&amp;CHAR(10)&amp;"Calcul mental",IF('EDT-2niveaux'!B114="EG","MATHEMATIQUES"&amp;CHAR(10)&amp;"Espace et Géométrie",IF('EDT-2niveaux'!B114="NC","MATHEMATIQUES"&amp;CHAR(10)&amp;"Nombres et calculs",IF('EDT-2niveaux'!B114="GM","MATHEMATIQUES"&amp;CHAR(10)&amp;"Grand. et mes.",IF('EDT-2niveaux'!B114="S","Sciences et technologie",IF('EDT-2niveaux'!B114="H","Histoire",IF('EDT-2niveaux'!B114="Geo","Géographie",IF('EDT-2niveaux'!B114="EMC","Enseig. mor. et civ.",IF('EDT-2niveaux'!B114="EPS","Educ. phys. et sportive",IF('EDT-2niveaux'!B114="EM","Educ. musicale",IF('EDT-2niveaux'!B114="AP","Arts plastiques",IF('EDT-2niveaux'!B114="HDA","Hist. des arts",IF('EDT-2niveaux'!B114="QM","Questionner le monde",IF('EDT-2niveaux'!B114="LV","Langue vivante",IF('EDT-2niveaux'!B114="APC","APC",""))))))))))))))))))))))))))</f>
        <v/>
      </c>
      <c r="D110" s="14" t="str">
        <f t="shared" si="13"/>
        <v/>
      </c>
      <c r="E110" s="101">
        <f>'EDT-2niveaux'!C114</f>
        <v>0</v>
      </c>
      <c r="F110" s="14" t="str">
        <f>IF('EDT-2niveaux'!C114="O","FRANCAIS"&amp;CHAR(10)&amp;"Orthographe",IF('EDT-2niveaux'!C114="rec","RECREATION",IF('EDT-2niveaux'!C114="p","Pause méridienne",IF('EDT-2niveaux'!C114="G","FRANCAIS"&amp;CHAR(10)&amp;"Grammaire",IF('EDT-2niveaux'!C114="LC","FRANCAIS"&amp;CHAR(10)&amp;"Lect. et comp.de l'écrit",IF('EDT-2niveaux'!C114="M","MATHEMATIQUES",IF('EDT-2niveaux'!C114="CLA","FRANCAIS"&amp;CHAR(10)&amp;"Culture littéraire et artistiqueCulture litt. et art.",IF('EDT-2niveaux'!C114="F","FRANCAIS",IF('EDT-2niveaux'!C114="E","FRANCAIS"&amp;CHAR(10)&amp;"Ecriture",IF('EDT-2niveaux'!C114="L","FRANCAIS"&amp;CHAR(10)&amp;"Lexique",IF('EDT-2niveaux'!C114="LO","FRANCAIS"&amp;CHAR(10)&amp;"Langage oral",IF('EDT-2niveaux'!C114="CM","MATHEMATIQUES"&amp;CHAR(10)&amp;"Calcul mental",IF('EDT-2niveaux'!C114="EG","MATHEMATIQUES"&amp;CHAR(10)&amp;"Espace et Géométrie",IF('EDT-2niveaux'!C114="NC","MATHEMATIQUES"&amp;CHAR(10)&amp;"Nombres et calculs",IF('EDT-2niveaux'!C114="GM","MATHEMATIQUES"&amp;CHAR(10)&amp;"Grand. et mes.",IF('EDT-2niveaux'!C114="S","Sciences et technologie",IF('EDT-2niveaux'!C114="H","Histoire",IF('EDT-2niveaux'!C114="Geo","Géographie",IF('EDT-2niveaux'!C114="EMC","Enseig. mor. et civ.",IF('EDT-2niveaux'!C114="EPS","Educ. phys. et sportive",IF('EDT-2niveaux'!C114="EM","Educ. musicale",IF('EDT-2niveaux'!C114="AP","Arts plastiques",IF('EDT-2niveaux'!C114="HDA","Hist. des arts",IF('EDT-2niveaux'!C114="QM","Questionner le monde",IF('EDT-2niveaux'!C114="LV","Langue vivante",IF('EDT-2niveaux'!C114="APC","APC",""))))))))))))))))))))))))))</f>
        <v/>
      </c>
      <c r="G110" s="14" t="str">
        <f t="shared" si="14"/>
        <v/>
      </c>
      <c r="H110" s="101">
        <f>'EDT-2niveaux'!D114</f>
        <v>0</v>
      </c>
      <c r="I110" s="14" t="str">
        <f>IF('EDT-2niveaux'!D114="O","FRANCAIS"&amp;CHAR(10)&amp;"Orthographe",IF('EDT-2niveaux'!D114="rec","RECREATION",IF('EDT-2niveaux'!D114="p","Pause méridienne",IF('EDT-2niveaux'!D114="G","FRANCAIS"&amp;CHAR(10)&amp;"Grammaire",IF('EDT-2niveaux'!D114="LC","FRANCAIS"&amp;CHAR(10)&amp;"Lect. et comp.de l'écrit",IF('EDT-2niveaux'!D114="M","MATHEMATIQUES",IF('EDT-2niveaux'!D114="CLA","FRANCAIS"&amp;CHAR(10)&amp;"Culture litt. et art.",IF('EDT-2niveaux'!D114="F","FRANCAIS",IF('EDT-2niveaux'!D114="E","FRANCAIS"&amp;CHAR(10)&amp;"Ecriture",IF('EDT-2niveaux'!D114="L","FRANCAIS"&amp;CHAR(10)&amp;"Lexique",IF('EDT-2niveaux'!D114="LO","FRANCAIS"&amp;CHAR(10)&amp;"Langage oral",IF('EDT-2niveaux'!D114="CM","MATHEMATIQUES"&amp;CHAR(10)&amp;"Calcul mental",IF('EDT-2niveaux'!D114="EG","MATHEMATIQUES"&amp;CHAR(10)&amp;"Espace et Géométrie",IF('EDT-2niveaux'!D114="NC","MATHEMATIQUES"&amp;CHAR(10)&amp;"Nombres et calculs",IF('EDT-2niveaux'!D114="GM","MATHEMATIQUES"&amp;CHAR(10)&amp;"Grand. et mes.",IF('EDT-2niveaux'!D114="S","Sciences et technologie",IF('EDT-2niveaux'!D114="H","Histoire",IF('EDT-2niveaux'!D114="Geo","Géographie",IF('EDT-2niveaux'!D114="EMC","Enseig. mor. et civ.",IF('EDT-2niveaux'!D114="EPS","Educ. phys. et sportive",IF('EDT-2niveaux'!D114="EM","Educ. musicale",IF('EDT-2niveaux'!D114="AP","Arts plastiques",IF('EDT-2niveaux'!D114="HDA","Hist. des arts",IF('EDT-2niveaux'!D114="QM","Questionner le monde",IF('EDT-2niveaux'!D114="LV","Langue vivante",IF('EDT-2niveaux'!D114="APC","APC",""))))))))))))))))))))))))))</f>
        <v/>
      </c>
      <c r="J110" s="14" t="str">
        <f t="shared" si="15"/>
        <v/>
      </c>
      <c r="K110" s="101">
        <f>'EDT-2niveaux'!E114</f>
        <v>0</v>
      </c>
      <c r="L110" s="14" t="str">
        <f>IF('EDT-2niveaux'!E114="O","FRANCAIS"&amp;CHAR(10)&amp;"Orthographe",IF('EDT-2niveaux'!E114="rec","RECREATION",IF('EDT-2niveaux'!E114="p","Pause méridienne",IF('EDT-2niveaux'!E114="G","FRANCAIS"&amp;CHAR(10)&amp;"Grammaire",IF('EDT-2niveaux'!E114="LC","FRANCAIS"&amp;CHAR(10)&amp;"Lect. et comp.de l'écrit",IF('EDT-2niveaux'!E114="M","MATHEMATIQUES",IF('EDT-2niveaux'!E114="CLA","FRANCAIS"&amp;CHAR(10)&amp;"Culture litt. et art.",IF('EDT-2niveaux'!E114="F","FRANCAIS",IF('EDT-2niveaux'!E114="E","FRANCAIS"&amp;CHAR(10)&amp;"Ecriture",IF('EDT-2niveaux'!E114="L","FRANCAIS"&amp;CHAR(10)&amp;"Lexique",IF('EDT-2niveaux'!E114="LO","FRANCAIS"&amp;CHAR(10)&amp;"Langage oral",IF('EDT-2niveaux'!E114="CM","MATHEMATIQUES"&amp;CHAR(10)&amp;"Calcul mental",IF('EDT-2niveaux'!E114="EG","MATHEMATIQUES"&amp;CHAR(10)&amp;"Espace et Géométrie",IF('EDT-2niveaux'!E114="NC","MATHEMATIQUES"&amp;CHAR(10)&amp;"Nombres et calculs",IF('EDT-2niveaux'!E114="GM","MATHEMATIQUES"&amp;CHAR(10)&amp;"Grand. et mes.",IF('EDT-2niveaux'!E114="S","Sciences et technologie",IF('EDT-2niveaux'!E114="H","Histoire",IF('EDT-2niveaux'!E114="Geo","Géographie",IF('EDT-2niveaux'!E114="EMC","Enseig. mor. et civ.",IF('EDT-2niveaux'!E114="EPS","Educ. phys. et sportive",IF('EDT-2niveaux'!E114="EM","Educ. musicale",IF('EDT-2niveaux'!E114="AP","Arts plastiques",IF('EDT-2niveaux'!E114="HDA","Hist. des arts",IF('EDT-2niveaux'!E114="QM","Questionner le monde",IF('EDT-2niveaux'!E114="LV","Langue vivante",IF('EDT-2niveaux'!E114="APC","APC",""))))))))))))))))))))))))))</f>
        <v/>
      </c>
      <c r="M110" s="14" t="str">
        <f t="shared" si="16"/>
        <v/>
      </c>
      <c r="N110" s="101">
        <f>'EDT-2niveaux'!F114</f>
        <v>0</v>
      </c>
      <c r="O110" s="14" t="str">
        <f>IF('EDT-2niveaux'!F114="O","FRANCAIS"&amp;CHAR(10)&amp;"Orthographe",IF('EDT-2niveaux'!F114="rec","RECREATION",IF('EDT-2niveaux'!F114="p","Pause méridienne",IF('EDT-2niveaux'!F114="G","FRANCAIS"&amp;CHAR(10)&amp;"Grammaire",IF('EDT-2niveaux'!F114="LC","FRANCAIS"&amp;CHAR(10)&amp;"Lect. et comp.de l'écrit",IF('EDT-2niveaux'!F114="M","MATHEMATIQUES",IF('EDT-2niveaux'!F114="CLA","FRANCAIS"&amp;CHAR(10)&amp;"Culture litt. et art.",IF('EDT-2niveaux'!F114="F","FRANCAIS",IF('EDT-2niveaux'!F114="E","FRANCAIS"&amp;CHAR(10)&amp;"Ecriture",IF('EDT-2niveaux'!F114="L","FRANCAIS"&amp;CHAR(10)&amp;"Lexique",IF('EDT-2niveaux'!F114="LO","FRANCAIS"&amp;CHAR(10)&amp;"Langage oral",IF('EDT-2niveaux'!F114="CM","MATHEMATIQUES"&amp;CHAR(10)&amp;"Calcul mental",IF('EDT-2niveaux'!F114="EG","MATHEMATIQUES"&amp;CHAR(10)&amp;"Espace et Géométrie",IF('EDT-2niveaux'!F114="NC","MATHEMATIQUES"&amp;CHAR(10)&amp;"Nombres et calculs",IF('EDT-2niveaux'!F114="GM","MATHEMATIQUES"&amp;CHAR(10)&amp;"Grand. et mes.",IF('EDT-2niveaux'!F114="S","Sciences et technologie",IF('EDT-2niveaux'!F114="H","Histoire",IF('EDT-2niveaux'!F114="Geo","Géographie",IF('EDT-2niveaux'!F114="EMC","Enseig. mor. et civ.",IF('EDT-2niveaux'!F114="EPS","Educ. phys. et sportive",IF('EDT-2niveaux'!F114="EM","Educ. musicale",IF('EDT-2niveaux'!F114="AP","Arts plastiques",IF('EDT-2niveaux'!F114="HDA","Hist. des arts",IF('EDT-2niveaux'!F114="QM","Questionner le monde",IF('EDT-2niveaux'!F114="LV","Langue vivante",IF('EDT-2niveaux'!F114="APC","APC",""))))))))))))))))))))))))))</f>
        <v/>
      </c>
      <c r="P110" s="14" t="str">
        <f t="shared" si="17"/>
        <v/>
      </c>
      <c r="Q110" s="101">
        <f>'EDT-2niveaux'!G114</f>
        <v>0</v>
      </c>
      <c r="R110" s="14" t="str">
        <f>IF('EDT-2niveaux'!G114="O","FRANCAIS"&amp;CHAR(10)&amp;"Orthographe",IF('EDT-2niveaux'!G114="rec","RECREATION",IF('EDT-2niveaux'!G114="p","Pause méridienne",IF('EDT-2niveaux'!G114="G","FRANCAIS"&amp;CHAR(10)&amp;"Grammaire",IF('EDT-2niveaux'!G114="LC","FRANCAIS"&amp;CHAR(10)&amp;"Lect. et comp.de l'écrit",IF('EDT-2niveaux'!G114="M","MATHEMATIQUES",IF('EDT-2niveaux'!G114="CLA","FRANCAIS"&amp;CHAR(10)&amp;"Culture litt. et art.",IF('EDT-2niveaux'!G114="F","FRANCAIS",IF('EDT-2niveaux'!G114="E","FRANCAIS"&amp;CHAR(10)&amp;"Ecriture",IF('EDT-2niveaux'!G114="L","FRANCAIS"&amp;CHAR(10)&amp;"Lexique",IF('EDT-2niveaux'!G114="LO","FRANCAIS"&amp;CHAR(10)&amp;"Langage oral",IF('EDT-2niveaux'!G114="CM","MATHEMATIQUES"&amp;CHAR(10)&amp;"Calcul mental",IF('EDT-2niveaux'!G114="EG","MATHEMATIQUES"&amp;CHAR(10)&amp;"Espace et Géométrie",IF('EDT-2niveaux'!G114="NC","MATHEMATIQUES"&amp;CHAR(10)&amp;"Nombres et calculs",IF('EDT-2niveaux'!G114="GM","MATHEMATIQUES"&amp;CHAR(10)&amp;"Grand. et mes.",IF('EDT-2niveaux'!G114="S","Sciences et technologie",IF('EDT-2niveaux'!G114="H","Histoire",IF('EDT-2niveaux'!G114="Geo","Géographie",IF('EDT-2niveaux'!G114="EMC","Enseig. mor. et civ.",IF('EDT-2niveaux'!G114="EPS","Educ. phys. et sportive",IF('EDT-2niveaux'!G114="EM","Educ. musicale",IF('EDT-2niveaux'!G114="AP","Arts plastiques",IF('EDT-2niveaux'!G114="HDA","Hist. des arts",IF('EDT-2niveaux'!G114="QM","Questionner le monde",IF('EDT-2niveaux'!G114="LV","Langue vivante",IF('EDT-2niveaux'!G114="APC","APC",""))))))))))))))))))))))))))</f>
        <v/>
      </c>
      <c r="S110" s="148" t="str">
        <f t="shared" si="18"/>
        <v/>
      </c>
      <c r="T110" s="101">
        <f>'EDT-2niveaux'!H114</f>
        <v>0</v>
      </c>
      <c r="U110" s="14" t="str">
        <f>IF('EDT-2niveaux'!H114="O","FRANCAIS"&amp;CHAR(10)&amp;"Orthographe",IF('EDT-2niveaux'!H114="rec","RECREATION",IF('EDT-2niveaux'!H114="p","Pause méridienne",IF('EDT-2niveaux'!H114="G","FRANCAIS"&amp;CHAR(10)&amp;"Grammaire",IF('EDT-2niveaux'!H114="LC","FRANCAIS"&amp;CHAR(10)&amp;"Lect. et comp.de l'écrit",IF('EDT-2niveaux'!H114="M","MATHEMATIQUES",IF('EDT-2niveaux'!H114="CLA","FRANCAIS"&amp;CHAR(10)&amp;"Culture litt. et art.",IF('EDT-2niveaux'!H114="F","FRANCAIS",IF('EDT-2niveaux'!H114="E","FRANCAIS"&amp;CHAR(10)&amp;"Ecriture",IF('EDT-2niveaux'!H114="L","FRANCAIS"&amp;CHAR(10)&amp;"Lexique",IF('EDT-2niveaux'!H114="LO","FRANCAIS"&amp;CHAR(10)&amp;"Langage oral",IF('EDT-2niveaux'!H114="CM","MATHEMATIQUES"&amp;CHAR(10)&amp;"Calcul mental",IF('EDT-2niveaux'!H114="EG","MATHEMATIQUES"&amp;CHAR(10)&amp;"Espace et Géométrie",IF('EDT-2niveaux'!H114="NC","MATHEMATIQUES"&amp;CHAR(10)&amp;"Nombres et calculs",IF('EDT-2niveaux'!H114="GM","MATHEMATIQUES"&amp;CHAR(10)&amp;"Grand. et mes.",IF('EDT-2niveaux'!H114="S","Sciences et technologie",IF('EDT-2niveaux'!H114="H","Histoire",IF('EDT-2niveaux'!H114="Geo","Géographie",IF('EDT-2niveaux'!H114="EMC","Enseig. mor. et civ.",IF('EDT-2niveaux'!H114="EPS","Educ. phys. et sportive",IF('EDT-2niveaux'!H114="EM","Educ. musicale",IF('EDT-2niveaux'!H114="AP","Arts plastiques",IF('EDT-2niveaux'!H114="HDA","Hist. des arts",IF('EDT-2niveaux'!H114="QM","Questionner le monde",IF('EDT-2niveaux'!H114="LV","Langue vivante",IF('EDT-2niveaux'!H114="APC","APC",""))))))))))))))))))))))))))</f>
        <v/>
      </c>
      <c r="V110" s="14" t="str">
        <f t="shared" si="19"/>
        <v/>
      </c>
      <c r="W110" s="101">
        <f>'EDT-2niveaux'!I114</f>
        <v>0</v>
      </c>
      <c r="X110" s="14" t="str">
        <f>IF('EDT-2niveaux'!I114="O","FRANCAIS"&amp;CHAR(10)&amp;"Orthographe",IF('EDT-2niveaux'!I114="rec","RECREATION",IF('EDT-2niveaux'!I114="p","Pause méridienne",IF('EDT-2niveaux'!I114="G","FRANCAIS"&amp;CHAR(10)&amp;"Grammaire",IF('EDT-2niveaux'!I114="LC","FRANCAIS"&amp;CHAR(10)&amp;"Lect. et comp.de l'écrit",IF('EDT-2niveaux'!I114="M","MATHEMATIQUES",IF('EDT-2niveaux'!I114="CLA","FRANCAIS"&amp;CHAR(10)&amp;"Culture litt. et art.",IF('EDT-2niveaux'!I114="F","FRANCAIS",IF('EDT-2niveaux'!I114="E","FRANCAIS"&amp;CHAR(10)&amp;"Ecriture",IF('EDT-2niveaux'!I114="L","FRANCAIS"&amp;CHAR(10)&amp;"Lexique",IF('EDT-2niveaux'!I114="LO","FRANCAIS"&amp;CHAR(10)&amp;"Langage oral",IF('EDT-2niveaux'!I114="CM","MATHEMATIQUES"&amp;CHAR(10)&amp;"Calcul mental",IF('EDT-2niveaux'!I114="EG","MATHEMATIQUES"&amp;CHAR(10)&amp;"Espace et Géométrie",IF('EDT-2niveaux'!I114="NC","MATHEMATIQUES"&amp;CHAR(10)&amp;"Nombres et calculs",IF('EDT-2niveaux'!I114="GM","MATHEMATIQUES"&amp;CHAR(10)&amp;"Grand. et mes.",IF('EDT-2niveaux'!I114="S","Sciences et technologie",IF('EDT-2niveaux'!I114="H","Histoire",IF('EDT-2niveaux'!I114="Geo","Géographie",IF('EDT-2niveaux'!I114="EMC","Enseig. mor. et civ.",IF('EDT-2niveaux'!I114="EPS","Educ. phys. et sportive",IF('EDT-2niveaux'!I114="EM","Educ. musicale",IF('EDT-2niveaux'!I114="AP","Arts plastiques",IF('EDT-2niveaux'!I114="HDA","Hist. des arts",IF('EDT-2niveaux'!I114="QM","Questionner le monde",IF('EDT-2niveaux'!I114="LV","Langue vivante",IF('EDT-2niveaux'!I114="APC","APC",""))))))))))))))))))))))))))</f>
        <v/>
      </c>
      <c r="Y110" s="14" t="str">
        <f t="shared" si="20"/>
        <v/>
      </c>
      <c r="Z110" s="101">
        <f>'EDT-2niveaux'!J114</f>
        <v>0</v>
      </c>
      <c r="AA110" s="14" t="str">
        <f>IF('EDT-2niveaux'!J114="O","FRANCAIS"&amp;CHAR(10)&amp;"Orthographe",IF('EDT-2niveaux'!J114="rec","RECREATION",IF('EDT-2niveaux'!J114="p","Pause méridienne",IF('EDT-2niveaux'!J114="G","FRANCAIS"&amp;CHAR(10)&amp;"Grammaire",IF('EDT-2niveaux'!J114="LC","FRANCAIS"&amp;CHAR(10)&amp;"Lect. et comp.de l'écrit",IF('EDT-2niveaux'!J114="M","MATHEMATIQUES",IF('EDT-2niveaux'!J114="CLA","FRANCAIS"&amp;CHAR(10)&amp;"Culture littéraire et artistiqueCulture litt. et art.",IF('EDT-2niveaux'!J114="F","FRANCAIS",IF('EDT-2niveaux'!J114="E","FRANCAIS"&amp;CHAR(10)&amp;"Ecriture",IF('EDT-2niveaux'!J114="L","FRANCAIS"&amp;CHAR(10)&amp;"Lexique",IF('EDT-2niveaux'!J114="LO","FRANCAIS"&amp;CHAR(10)&amp;"Langage oral",IF('EDT-2niveaux'!J114="CM","MATHEMATIQUES"&amp;CHAR(10)&amp;"Calcul mental",IF('EDT-2niveaux'!J114="EG","MATHEMATIQUES"&amp;CHAR(10)&amp;"Espace et Géométrie",IF('EDT-2niveaux'!J114="NC","MATHEMATIQUES"&amp;CHAR(10)&amp;"Nombres et calculs",IF('EDT-2niveaux'!J114="GM","MATHEMATIQUES"&amp;CHAR(10)&amp;"Grand. et mes.",IF('EDT-2niveaux'!J114="S","Sciences et technologie",IF('EDT-2niveaux'!J114="H","Histoire",IF('EDT-2niveaux'!J114="Geo","Géographie",IF('EDT-2niveaux'!J114="EMC","Enseig. mor. et civ.",IF('EDT-2niveaux'!J114="EPS","Educ. phys. et sportive",IF('EDT-2niveaux'!J114="EM","Educ. musicale",IF('EDT-2niveaux'!J114="AP","Arts plastiques",IF('EDT-2niveaux'!J114="HDA","Hist. des arts",IF('EDT-2niveaux'!J114="QM","Questionner le monde",IF('EDT-2niveaux'!J114="LV","Langue vivante",IF('EDT-2niveaux'!J114="APC","APC",""))))))))))))))))))))))))))</f>
        <v/>
      </c>
      <c r="AB110" s="49" t="str">
        <f t="shared" si="21"/>
        <v/>
      </c>
      <c r="AC110" s="101">
        <f>'EDT-2niveaux'!K114</f>
        <v>0</v>
      </c>
      <c r="AD110" s="14" t="str">
        <f>IF('EDT-2niveaux'!K114="O","FRANCAIS"&amp;CHAR(10)&amp;"Orthographe",IF('EDT-2niveaux'!K114="rec","RECREATION",IF('EDT-2niveaux'!K114="p","Pause méridienne",IF('EDT-2niveaux'!K114="G","FRANCAIS"&amp;CHAR(10)&amp;"Grammaire",IF('EDT-2niveaux'!K114="LC","FRANCAIS"&amp;CHAR(10)&amp;"Lect. et comp.de l'écrit",IF('EDT-2niveaux'!K114="M","MATHEMATIQUES",IF('EDT-2niveaux'!K114="CLA","FRANCAIS"&amp;CHAR(10)&amp;"Culture litt. et art.",IF('EDT-2niveaux'!K114="F","FRANCAIS",IF('EDT-2niveaux'!K114="E","FRANCAIS"&amp;CHAR(10)&amp;"Ecriture",IF('EDT-2niveaux'!K114="L","FRANCAIS"&amp;CHAR(10)&amp;"Lexique",IF('EDT-2niveaux'!K114="LO","FRANCAIS"&amp;CHAR(10)&amp;"Langage oral",IF('EDT-2niveaux'!K114="CM","MATHEMATIQUES"&amp;CHAR(10)&amp;"Calcul mental",IF('EDT-2niveaux'!K114="EG","MATHEMATIQUES"&amp;CHAR(10)&amp;"Espace et Géométrie",IF('EDT-2niveaux'!K114="NC","MATHEMATIQUES"&amp;CHAR(10)&amp;"Nombres et calculs",IF('EDT-2niveaux'!K114="GM","MATHEMATIQUES"&amp;CHAR(10)&amp;"Grand. et mes.",IF('EDT-2niveaux'!K114="S","Sciences et technologie",IF('EDT-2niveaux'!K114="H","Histoire",IF('EDT-2niveaux'!K114="Geo","Géographie",IF('EDT-2niveaux'!K114="EMC","Enseig. mor. et civ.",IF('EDT-2niveaux'!K114="EPS","Educ. phys. et sportive",IF('EDT-2niveaux'!K114="EM","Educ. musicale",IF('EDT-2niveaux'!K114="AP","Arts plastiques",IF('EDT-2niveaux'!K114="HDA","Hist. des arts",IF('EDT-2niveaux'!K114="QM","Questionner le monde",IF('EDT-2niveaux'!K114="LV","Langue vivante",IF('EDT-2niveaux'!K114="APC","APC",""))))))))))))))))))))))))))</f>
        <v/>
      </c>
      <c r="AE110" s="49" t="str">
        <f t="shared" si="22"/>
        <v/>
      </c>
    </row>
    <row r="111" spans="1:31" x14ac:dyDescent="0.3">
      <c r="A111" s="4" t="e">
        <f>IF('POUR COMMENCER'!$E$14&gt;=A110,A110+'POUR COMMENCER'!$H$29,"")</f>
        <v>#VALUE!</v>
      </c>
      <c r="B111" s="101">
        <f>'EDT-2niveaux'!B115</f>
        <v>0</v>
      </c>
      <c r="C111" s="14" t="str">
        <f>IF('EDT-2niveaux'!B115="O","FRANCAIS"&amp;CHAR(10)&amp;"Orthographe",IF('EDT-2niveaux'!B115="rec","RECREATION",IF('EDT-2niveaux'!B115="p","Pause méridienne",IF('EDT-2niveaux'!B115="G","FRANCAIS"&amp;CHAR(10)&amp;"Grammaire",IF('EDT-2niveaux'!B115="LC","FRANCAIS"&amp;CHAR(10)&amp;"Lect. et comp.de l'écrit",IF('EDT-2niveaux'!B115="M","MATHEMATIQUES",IF('EDT-2niveaux'!B115="CLA","FRANCAIS"&amp;CHAR(10)&amp;"Culture litt. et art.",IF('EDT-2niveaux'!B115="F","FRANCAIS",IF('EDT-2niveaux'!B115="E","FRANCAIS"&amp;CHAR(10)&amp;"Ecriture",IF('EDT-2niveaux'!B115="L","FRANCAIS"&amp;CHAR(10)&amp;"Lexique",IF('EDT-2niveaux'!B115="LO","FRANCAIS"&amp;CHAR(10)&amp;"Langage oral",IF('EDT-2niveaux'!B115="CM","MATHEMATIQUES"&amp;CHAR(10)&amp;"Calcul mental",IF('EDT-2niveaux'!B115="EG","MATHEMATIQUES"&amp;CHAR(10)&amp;"Espace et Géométrie",IF('EDT-2niveaux'!B115="NC","MATHEMATIQUES"&amp;CHAR(10)&amp;"Nombres et calculs",IF('EDT-2niveaux'!B115="GM","MATHEMATIQUES"&amp;CHAR(10)&amp;"Grand. et mes.",IF('EDT-2niveaux'!B115="S","Sciences et technologie",IF('EDT-2niveaux'!B115="H","Histoire",IF('EDT-2niveaux'!B115="Geo","Géographie",IF('EDT-2niveaux'!B115="EMC","Enseig. mor. et civ.",IF('EDT-2niveaux'!B115="EPS","Educ. phys. et sportive",IF('EDT-2niveaux'!B115="EM","Educ. musicale",IF('EDT-2niveaux'!B115="AP","Arts plastiques",IF('EDT-2niveaux'!B115="HDA","Hist. des arts",IF('EDT-2niveaux'!B115="QM","Questionner le monde",IF('EDT-2niveaux'!B115="LV","Langue vivante",IF('EDT-2niveaux'!B115="APC","APC",""))))))))))))))))))))))))))</f>
        <v/>
      </c>
      <c r="D111" s="14" t="str">
        <f t="shared" si="13"/>
        <v/>
      </c>
      <c r="E111" s="101">
        <f>'EDT-2niveaux'!C115</f>
        <v>0</v>
      </c>
      <c r="F111" s="14" t="str">
        <f>IF('EDT-2niveaux'!C115="O","FRANCAIS"&amp;CHAR(10)&amp;"Orthographe",IF('EDT-2niveaux'!C115="rec","RECREATION",IF('EDT-2niveaux'!C115="p","Pause méridienne",IF('EDT-2niveaux'!C115="G","FRANCAIS"&amp;CHAR(10)&amp;"Grammaire",IF('EDT-2niveaux'!C115="LC","FRANCAIS"&amp;CHAR(10)&amp;"Lect. et comp.de l'écrit",IF('EDT-2niveaux'!C115="M","MATHEMATIQUES",IF('EDT-2niveaux'!C115="CLA","FRANCAIS"&amp;CHAR(10)&amp;"Culture littéraire et artistiqueCulture litt. et art.",IF('EDT-2niveaux'!C115="F","FRANCAIS",IF('EDT-2niveaux'!C115="E","FRANCAIS"&amp;CHAR(10)&amp;"Ecriture",IF('EDT-2niveaux'!C115="L","FRANCAIS"&amp;CHAR(10)&amp;"Lexique",IF('EDT-2niveaux'!C115="LO","FRANCAIS"&amp;CHAR(10)&amp;"Langage oral",IF('EDT-2niveaux'!C115="CM","MATHEMATIQUES"&amp;CHAR(10)&amp;"Calcul mental",IF('EDT-2niveaux'!C115="EG","MATHEMATIQUES"&amp;CHAR(10)&amp;"Espace et Géométrie",IF('EDT-2niveaux'!C115="NC","MATHEMATIQUES"&amp;CHAR(10)&amp;"Nombres et calculs",IF('EDT-2niveaux'!C115="GM","MATHEMATIQUES"&amp;CHAR(10)&amp;"Grand. et mes.",IF('EDT-2niveaux'!C115="S","Sciences et technologie",IF('EDT-2niveaux'!C115="H","Histoire",IF('EDT-2niveaux'!C115="Geo","Géographie",IF('EDT-2niveaux'!C115="EMC","Enseig. mor. et civ.",IF('EDT-2niveaux'!C115="EPS","Educ. phys. et sportive",IF('EDT-2niveaux'!C115="EM","Educ. musicale",IF('EDT-2niveaux'!C115="AP","Arts plastiques",IF('EDT-2niveaux'!C115="HDA","Hist. des arts",IF('EDT-2niveaux'!C115="QM","Questionner le monde",IF('EDT-2niveaux'!C115="LV","Langue vivante",IF('EDT-2niveaux'!C115="APC","APC",""))))))))))))))))))))))))))</f>
        <v/>
      </c>
      <c r="G111" s="14" t="str">
        <f t="shared" si="14"/>
        <v/>
      </c>
      <c r="H111" s="101">
        <f>'EDT-2niveaux'!D115</f>
        <v>0</v>
      </c>
      <c r="I111" s="14" t="str">
        <f>IF('EDT-2niveaux'!D115="O","FRANCAIS"&amp;CHAR(10)&amp;"Orthographe",IF('EDT-2niveaux'!D115="rec","RECREATION",IF('EDT-2niveaux'!D115="p","Pause méridienne",IF('EDT-2niveaux'!D115="G","FRANCAIS"&amp;CHAR(10)&amp;"Grammaire",IF('EDT-2niveaux'!D115="LC","FRANCAIS"&amp;CHAR(10)&amp;"Lect. et comp.de l'écrit",IF('EDT-2niveaux'!D115="M","MATHEMATIQUES",IF('EDT-2niveaux'!D115="CLA","FRANCAIS"&amp;CHAR(10)&amp;"Culture litt. et art.",IF('EDT-2niveaux'!D115="F","FRANCAIS",IF('EDT-2niveaux'!D115="E","FRANCAIS"&amp;CHAR(10)&amp;"Ecriture",IF('EDT-2niveaux'!D115="L","FRANCAIS"&amp;CHAR(10)&amp;"Lexique",IF('EDT-2niveaux'!D115="LO","FRANCAIS"&amp;CHAR(10)&amp;"Langage oral",IF('EDT-2niveaux'!D115="CM","MATHEMATIQUES"&amp;CHAR(10)&amp;"Calcul mental",IF('EDT-2niveaux'!D115="EG","MATHEMATIQUES"&amp;CHAR(10)&amp;"Espace et Géométrie",IF('EDT-2niveaux'!D115="NC","MATHEMATIQUES"&amp;CHAR(10)&amp;"Nombres et calculs",IF('EDT-2niveaux'!D115="GM","MATHEMATIQUES"&amp;CHAR(10)&amp;"Grand. et mes.",IF('EDT-2niveaux'!D115="S","Sciences et technologie",IF('EDT-2niveaux'!D115="H","Histoire",IF('EDT-2niveaux'!D115="Geo","Géographie",IF('EDT-2niveaux'!D115="EMC","Enseig. mor. et civ.",IF('EDT-2niveaux'!D115="EPS","Educ. phys. et sportive",IF('EDT-2niveaux'!D115="EM","Educ. musicale",IF('EDT-2niveaux'!D115="AP","Arts plastiques",IF('EDT-2niveaux'!D115="HDA","Hist. des arts",IF('EDT-2niveaux'!D115="QM","Questionner le monde",IF('EDT-2niveaux'!D115="LV","Langue vivante",IF('EDT-2niveaux'!D115="APC","APC",""))))))))))))))))))))))))))</f>
        <v/>
      </c>
      <c r="J111" s="14" t="str">
        <f t="shared" si="15"/>
        <v/>
      </c>
      <c r="K111" s="101">
        <f>'EDT-2niveaux'!E115</f>
        <v>0</v>
      </c>
      <c r="L111" s="14" t="str">
        <f>IF('EDT-2niveaux'!E115="O","FRANCAIS"&amp;CHAR(10)&amp;"Orthographe",IF('EDT-2niveaux'!E115="rec","RECREATION",IF('EDT-2niveaux'!E115="p","Pause méridienne",IF('EDT-2niveaux'!E115="G","FRANCAIS"&amp;CHAR(10)&amp;"Grammaire",IF('EDT-2niveaux'!E115="LC","FRANCAIS"&amp;CHAR(10)&amp;"Lect. et comp.de l'écrit",IF('EDT-2niveaux'!E115="M","MATHEMATIQUES",IF('EDT-2niveaux'!E115="CLA","FRANCAIS"&amp;CHAR(10)&amp;"Culture litt. et art.",IF('EDT-2niveaux'!E115="F","FRANCAIS",IF('EDT-2niveaux'!E115="E","FRANCAIS"&amp;CHAR(10)&amp;"Ecriture",IF('EDT-2niveaux'!E115="L","FRANCAIS"&amp;CHAR(10)&amp;"Lexique",IF('EDT-2niveaux'!E115="LO","FRANCAIS"&amp;CHAR(10)&amp;"Langage oral",IF('EDT-2niveaux'!E115="CM","MATHEMATIQUES"&amp;CHAR(10)&amp;"Calcul mental",IF('EDT-2niveaux'!E115="EG","MATHEMATIQUES"&amp;CHAR(10)&amp;"Espace et Géométrie",IF('EDT-2niveaux'!E115="NC","MATHEMATIQUES"&amp;CHAR(10)&amp;"Nombres et calculs",IF('EDT-2niveaux'!E115="GM","MATHEMATIQUES"&amp;CHAR(10)&amp;"Grand. et mes.",IF('EDT-2niveaux'!E115="S","Sciences et technologie",IF('EDT-2niveaux'!E115="H","Histoire",IF('EDT-2niveaux'!E115="Geo","Géographie",IF('EDT-2niveaux'!E115="EMC","Enseig. mor. et civ.",IF('EDT-2niveaux'!E115="EPS","Educ. phys. et sportive",IF('EDT-2niveaux'!E115="EM","Educ. musicale",IF('EDT-2niveaux'!E115="AP","Arts plastiques",IF('EDT-2niveaux'!E115="HDA","Hist. des arts",IF('EDT-2niveaux'!E115="QM","Questionner le monde",IF('EDT-2niveaux'!E115="LV","Langue vivante",IF('EDT-2niveaux'!E115="APC","APC",""))))))))))))))))))))))))))</f>
        <v/>
      </c>
      <c r="M111" s="14" t="str">
        <f t="shared" si="16"/>
        <v/>
      </c>
      <c r="N111" s="101">
        <f>'EDT-2niveaux'!F115</f>
        <v>0</v>
      </c>
      <c r="O111" s="14" t="str">
        <f>IF('EDT-2niveaux'!F115="O","FRANCAIS"&amp;CHAR(10)&amp;"Orthographe",IF('EDT-2niveaux'!F115="rec","RECREATION",IF('EDT-2niveaux'!F115="p","Pause méridienne",IF('EDT-2niveaux'!F115="G","FRANCAIS"&amp;CHAR(10)&amp;"Grammaire",IF('EDT-2niveaux'!F115="LC","FRANCAIS"&amp;CHAR(10)&amp;"Lect. et comp.de l'écrit",IF('EDT-2niveaux'!F115="M","MATHEMATIQUES",IF('EDT-2niveaux'!F115="CLA","FRANCAIS"&amp;CHAR(10)&amp;"Culture litt. et art.",IF('EDT-2niveaux'!F115="F","FRANCAIS",IF('EDT-2niveaux'!F115="E","FRANCAIS"&amp;CHAR(10)&amp;"Ecriture",IF('EDT-2niveaux'!F115="L","FRANCAIS"&amp;CHAR(10)&amp;"Lexique",IF('EDT-2niveaux'!F115="LO","FRANCAIS"&amp;CHAR(10)&amp;"Langage oral",IF('EDT-2niveaux'!F115="CM","MATHEMATIQUES"&amp;CHAR(10)&amp;"Calcul mental",IF('EDT-2niveaux'!F115="EG","MATHEMATIQUES"&amp;CHAR(10)&amp;"Espace et Géométrie",IF('EDT-2niveaux'!F115="NC","MATHEMATIQUES"&amp;CHAR(10)&amp;"Nombres et calculs",IF('EDT-2niveaux'!F115="GM","MATHEMATIQUES"&amp;CHAR(10)&amp;"Grand. et mes.",IF('EDT-2niveaux'!F115="S","Sciences et technologie",IF('EDT-2niveaux'!F115="H","Histoire",IF('EDT-2niveaux'!F115="Geo","Géographie",IF('EDT-2niveaux'!F115="EMC","Enseig. mor. et civ.",IF('EDT-2niveaux'!F115="EPS","Educ. phys. et sportive",IF('EDT-2niveaux'!F115="EM","Educ. musicale",IF('EDT-2niveaux'!F115="AP","Arts plastiques",IF('EDT-2niveaux'!F115="HDA","Hist. des arts",IF('EDT-2niveaux'!F115="QM","Questionner le monde",IF('EDT-2niveaux'!F115="LV","Langue vivante",IF('EDT-2niveaux'!F115="APC","APC",""))))))))))))))))))))))))))</f>
        <v/>
      </c>
      <c r="P111" s="14" t="str">
        <f t="shared" si="17"/>
        <v/>
      </c>
      <c r="Q111" s="101">
        <f>'EDT-2niveaux'!G115</f>
        <v>0</v>
      </c>
      <c r="R111" s="14" t="str">
        <f>IF('EDT-2niveaux'!G115="O","FRANCAIS"&amp;CHAR(10)&amp;"Orthographe",IF('EDT-2niveaux'!G115="rec","RECREATION",IF('EDT-2niveaux'!G115="p","Pause méridienne",IF('EDT-2niveaux'!G115="G","FRANCAIS"&amp;CHAR(10)&amp;"Grammaire",IF('EDT-2niveaux'!G115="LC","FRANCAIS"&amp;CHAR(10)&amp;"Lect. et comp.de l'écrit",IF('EDT-2niveaux'!G115="M","MATHEMATIQUES",IF('EDT-2niveaux'!G115="CLA","FRANCAIS"&amp;CHAR(10)&amp;"Culture litt. et art.",IF('EDT-2niveaux'!G115="F","FRANCAIS",IF('EDT-2niveaux'!G115="E","FRANCAIS"&amp;CHAR(10)&amp;"Ecriture",IF('EDT-2niveaux'!G115="L","FRANCAIS"&amp;CHAR(10)&amp;"Lexique",IF('EDT-2niveaux'!G115="LO","FRANCAIS"&amp;CHAR(10)&amp;"Langage oral",IF('EDT-2niveaux'!G115="CM","MATHEMATIQUES"&amp;CHAR(10)&amp;"Calcul mental",IF('EDT-2niveaux'!G115="EG","MATHEMATIQUES"&amp;CHAR(10)&amp;"Espace et Géométrie",IF('EDT-2niveaux'!G115="NC","MATHEMATIQUES"&amp;CHAR(10)&amp;"Nombres et calculs",IF('EDT-2niveaux'!G115="GM","MATHEMATIQUES"&amp;CHAR(10)&amp;"Grand. et mes.",IF('EDT-2niveaux'!G115="S","Sciences et technologie",IF('EDT-2niveaux'!G115="H","Histoire",IF('EDT-2niveaux'!G115="Geo","Géographie",IF('EDT-2niveaux'!G115="EMC","Enseig. mor. et civ.",IF('EDT-2niveaux'!G115="EPS","Educ. phys. et sportive",IF('EDT-2niveaux'!G115="EM","Educ. musicale",IF('EDT-2niveaux'!G115="AP","Arts plastiques",IF('EDT-2niveaux'!G115="HDA","Hist. des arts",IF('EDT-2niveaux'!G115="QM","Questionner le monde",IF('EDT-2niveaux'!G115="LV","Langue vivante",IF('EDT-2niveaux'!G115="APC","APC",""))))))))))))))))))))))))))</f>
        <v/>
      </c>
      <c r="S111" s="148" t="str">
        <f t="shared" si="18"/>
        <v/>
      </c>
      <c r="T111" s="101">
        <f>'EDT-2niveaux'!H115</f>
        <v>0</v>
      </c>
      <c r="U111" s="14" t="str">
        <f>IF('EDT-2niveaux'!H115="O","FRANCAIS"&amp;CHAR(10)&amp;"Orthographe",IF('EDT-2niveaux'!H115="rec","RECREATION",IF('EDT-2niveaux'!H115="p","Pause méridienne",IF('EDT-2niveaux'!H115="G","FRANCAIS"&amp;CHAR(10)&amp;"Grammaire",IF('EDT-2niveaux'!H115="LC","FRANCAIS"&amp;CHAR(10)&amp;"Lect. et comp.de l'écrit",IF('EDT-2niveaux'!H115="M","MATHEMATIQUES",IF('EDT-2niveaux'!H115="CLA","FRANCAIS"&amp;CHAR(10)&amp;"Culture litt. et art.",IF('EDT-2niveaux'!H115="F","FRANCAIS",IF('EDT-2niveaux'!H115="E","FRANCAIS"&amp;CHAR(10)&amp;"Ecriture",IF('EDT-2niveaux'!H115="L","FRANCAIS"&amp;CHAR(10)&amp;"Lexique",IF('EDT-2niveaux'!H115="LO","FRANCAIS"&amp;CHAR(10)&amp;"Langage oral",IF('EDT-2niveaux'!H115="CM","MATHEMATIQUES"&amp;CHAR(10)&amp;"Calcul mental",IF('EDT-2niveaux'!H115="EG","MATHEMATIQUES"&amp;CHAR(10)&amp;"Espace et Géométrie",IF('EDT-2niveaux'!H115="NC","MATHEMATIQUES"&amp;CHAR(10)&amp;"Nombres et calculs",IF('EDT-2niveaux'!H115="GM","MATHEMATIQUES"&amp;CHAR(10)&amp;"Grand. et mes.",IF('EDT-2niveaux'!H115="S","Sciences et technologie",IF('EDT-2niveaux'!H115="H","Histoire",IF('EDT-2niveaux'!H115="Geo","Géographie",IF('EDT-2niveaux'!H115="EMC","Enseig. mor. et civ.",IF('EDT-2niveaux'!H115="EPS","Educ. phys. et sportive",IF('EDT-2niveaux'!H115="EM","Educ. musicale",IF('EDT-2niveaux'!H115="AP","Arts plastiques",IF('EDT-2niveaux'!H115="HDA","Hist. des arts",IF('EDT-2niveaux'!H115="QM","Questionner le monde",IF('EDT-2niveaux'!H115="LV","Langue vivante",IF('EDT-2niveaux'!H115="APC","APC",""))))))))))))))))))))))))))</f>
        <v/>
      </c>
      <c r="V111" s="14" t="str">
        <f t="shared" si="19"/>
        <v/>
      </c>
      <c r="W111" s="101">
        <f>'EDT-2niveaux'!I115</f>
        <v>0</v>
      </c>
      <c r="X111" s="14" t="str">
        <f>IF('EDT-2niveaux'!I115="O","FRANCAIS"&amp;CHAR(10)&amp;"Orthographe",IF('EDT-2niveaux'!I115="rec","RECREATION",IF('EDT-2niveaux'!I115="p","Pause méridienne",IF('EDT-2niveaux'!I115="G","FRANCAIS"&amp;CHAR(10)&amp;"Grammaire",IF('EDT-2niveaux'!I115="LC","FRANCAIS"&amp;CHAR(10)&amp;"Lect. et comp.de l'écrit",IF('EDT-2niveaux'!I115="M","MATHEMATIQUES",IF('EDT-2niveaux'!I115="CLA","FRANCAIS"&amp;CHAR(10)&amp;"Culture litt. et art.",IF('EDT-2niveaux'!I115="F","FRANCAIS",IF('EDT-2niveaux'!I115="E","FRANCAIS"&amp;CHAR(10)&amp;"Ecriture",IF('EDT-2niveaux'!I115="L","FRANCAIS"&amp;CHAR(10)&amp;"Lexique",IF('EDT-2niveaux'!I115="LO","FRANCAIS"&amp;CHAR(10)&amp;"Langage oral",IF('EDT-2niveaux'!I115="CM","MATHEMATIQUES"&amp;CHAR(10)&amp;"Calcul mental",IF('EDT-2niveaux'!I115="EG","MATHEMATIQUES"&amp;CHAR(10)&amp;"Espace et Géométrie",IF('EDT-2niveaux'!I115="NC","MATHEMATIQUES"&amp;CHAR(10)&amp;"Nombres et calculs",IF('EDT-2niveaux'!I115="GM","MATHEMATIQUES"&amp;CHAR(10)&amp;"Grand. et mes.",IF('EDT-2niveaux'!I115="S","Sciences et technologie",IF('EDT-2niveaux'!I115="H","Histoire",IF('EDT-2niveaux'!I115="Geo","Géographie",IF('EDT-2niveaux'!I115="EMC","Enseig. mor. et civ.",IF('EDT-2niveaux'!I115="EPS","Educ. phys. et sportive",IF('EDT-2niveaux'!I115="EM","Educ. musicale",IF('EDT-2niveaux'!I115="AP","Arts plastiques",IF('EDT-2niveaux'!I115="HDA","Hist. des arts",IF('EDT-2niveaux'!I115="QM","Questionner le monde",IF('EDT-2niveaux'!I115="LV","Langue vivante",IF('EDT-2niveaux'!I115="APC","APC",""))))))))))))))))))))))))))</f>
        <v/>
      </c>
      <c r="Y111" s="14" t="str">
        <f t="shared" si="20"/>
        <v/>
      </c>
      <c r="Z111" s="101">
        <f>'EDT-2niveaux'!J115</f>
        <v>0</v>
      </c>
      <c r="AA111" s="14" t="str">
        <f>IF('EDT-2niveaux'!J115="O","FRANCAIS"&amp;CHAR(10)&amp;"Orthographe",IF('EDT-2niveaux'!J115="rec","RECREATION",IF('EDT-2niveaux'!J115="p","Pause méridienne",IF('EDT-2niveaux'!J115="G","FRANCAIS"&amp;CHAR(10)&amp;"Grammaire",IF('EDT-2niveaux'!J115="LC","FRANCAIS"&amp;CHAR(10)&amp;"Lect. et comp.de l'écrit",IF('EDT-2niveaux'!J115="M","MATHEMATIQUES",IF('EDT-2niveaux'!J115="CLA","FRANCAIS"&amp;CHAR(10)&amp;"Culture littéraire et artistiqueCulture litt. et art.",IF('EDT-2niveaux'!J115="F","FRANCAIS",IF('EDT-2niveaux'!J115="E","FRANCAIS"&amp;CHAR(10)&amp;"Ecriture",IF('EDT-2niveaux'!J115="L","FRANCAIS"&amp;CHAR(10)&amp;"Lexique",IF('EDT-2niveaux'!J115="LO","FRANCAIS"&amp;CHAR(10)&amp;"Langage oral",IF('EDT-2niveaux'!J115="CM","MATHEMATIQUES"&amp;CHAR(10)&amp;"Calcul mental",IF('EDT-2niveaux'!J115="EG","MATHEMATIQUES"&amp;CHAR(10)&amp;"Espace et Géométrie",IF('EDT-2niveaux'!J115="NC","MATHEMATIQUES"&amp;CHAR(10)&amp;"Nombres et calculs",IF('EDT-2niveaux'!J115="GM","MATHEMATIQUES"&amp;CHAR(10)&amp;"Grand. et mes.",IF('EDT-2niveaux'!J115="S","Sciences et technologie",IF('EDT-2niveaux'!J115="H","Histoire",IF('EDT-2niveaux'!J115="Geo","Géographie",IF('EDT-2niveaux'!J115="EMC","Enseig. mor. et civ.",IF('EDT-2niveaux'!J115="EPS","Educ. phys. et sportive",IF('EDT-2niveaux'!J115="EM","Educ. musicale",IF('EDT-2niveaux'!J115="AP","Arts plastiques",IF('EDT-2niveaux'!J115="HDA","Hist. des arts",IF('EDT-2niveaux'!J115="QM","Questionner le monde",IF('EDT-2niveaux'!J115="LV","Langue vivante",IF('EDT-2niveaux'!J115="APC","APC",""))))))))))))))))))))))))))</f>
        <v/>
      </c>
      <c r="AB111" s="49" t="str">
        <f t="shared" si="21"/>
        <v/>
      </c>
      <c r="AC111" s="101">
        <f>'EDT-2niveaux'!K115</f>
        <v>0</v>
      </c>
      <c r="AD111" s="14" t="str">
        <f>IF('EDT-2niveaux'!K115="O","FRANCAIS"&amp;CHAR(10)&amp;"Orthographe",IF('EDT-2niveaux'!K115="rec","RECREATION",IF('EDT-2niveaux'!K115="p","Pause méridienne",IF('EDT-2niveaux'!K115="G","FRANCAIS"&amp;CHAR(10)&amp;"Grammaire",IF('EDT-2niveaux'!K115="LC","FRANCAIS"&amp;CHAR(10)&amp;"Lect. et comp.de l'écrit",IF('EDT-2niveaux'!K115="M","MATHEMATIQUES",IF('EDT-2niveaux'!K115="CLA","FRANCAIS"&amp;CHAR(10)&amp;"Culture litt. et art.",IF('EDT-2niveaux'!K115="F","FRANCAIS",IF('EDT-2niveaux'!K115="E","FRANCAIS"&amp;CHAR(10)&amp;"Ecriture",IF('EDT-2niveaux'!K115="L","FRANCAIS"&amp;CHAR(10)&amp;"Lexique",IF('EDT-2niveaux'!K115="LO","FRANCAIS"&amp;CHAR(10)&amp;"Langage oral",IF('EDT-2niveaux'!K115="CM","MATHEMATIQUES"&amp;CHAR(10)&amp;"Calcul mental",IF('EDT-2niveaux'!K115="EG","MATHEMATIQUES"&amp;CHAR(10)&amp;"Espace et Géométrie",IF('EDT-2niveaux'!K115="NC","MATHEMATIQUES"&amp;CHAR(10)&amp;"Nombres et calculs",IF('EDT-2niveaux'!K115="GM","MATHEMATIQUES"&amp;CHAR(10)&amp;"Grand. et mes.",IF('EDT-2niveaux'!K115="S","Sciences et technologie",IF('EDT-2niveaux'!K115="H","Histoire",IF('EDT-2niveaux'!K115="Geo","Géographie",IF('EDT-2niveaux'!K115="EMC","Enseig. mor. et civ.",IF('EDT-2niveaux'!K115="EPS","Educ. phys. et sportive",IF('EDT-2niveaux'!K115="EM","Educ. musicale",IF('EDT-2niveaux'!K115="AP","Arts plastiques",IF('EDT-2niveaux'!K115="HDA","Hist. des arts",IF('EDT-2niveaux'!K115="QM","Questionner le monde",IF('EDT-2niveaux'!K115="LV","Langue vivante",IF('EDT-2niveaux'!K115="APC","APC",""))))))))))))))))))))))))))</f>
        <v/>
      </c>
      <c r="AE111" s="49" t="str">
        <f t="shared" si="22"/>
        <v/>
      </c>
    </row>
    <row r="112" spans="1:31" x14ac:dyDescent="0.3">
      <c r="A112" s="4" t="e">
        <f>IF('POUR COMMENCER'!$E$14&gt;=A111,A111+'POUR COMMENCER'!$H$29,"")</f>
        <v>#VALUE!</v>
      </c>
      <c r="B112" s="101">
        <f>'EDT-2niveaux'!B116</f>
        <v>0</v>
      </c>
      <c r="C112" s="14" t="str">
        <f>IF('EDT-2niveaux'!B116="O","FRANCAIS"&amp;CHAR(10)&amp;"Orthographe",IF('EDT-2niveaux'!B116="rec","RECREATION",IF('EDT-2niveaux'!B116="p","Pause méridienne",IF('EDT-2niveaux'!B116="G","FRANCAIS"&amp;CHAR(10)&amp;"Grammaire",IF('EDT-2niveaux'!B116="LC","FRANCAIS"&amp;CHAR(10)&amp;"Lect. et comp.de l'écrit",IF('EDT-2niveaux'!B116="M","MATHEMATIQUES",IF('EDT-2niveaux'!B116="CLA","FRANCAIS"&amp;CHAR(10)&amp;"Culture litt. et art.",IF('EDT-2niveaux'!B116="F","FRANCAIS",IF('EDT-2niveaux'!B116="E","FRANCAIS"&amp;CHAR(10)&amp;"Ecriture",IF('EDT-2niveaux'!B116="L","FRANCAIS"&amp;CHAR(10)&amp;"Lexique",IF('EDT-2niveaux'!B116="LO","FRANCAIS"&amp;CHAR(10)&amp;"Langage oral",IF('EDT-2niveaux'!B116="CM","MATHEMATIQUES"&amp;CHAR(10)&amp;"Calcul mental",IF('EDT-2niveaux'!B116="EG","MATHEMATIQUES"&amp;CHAR(10)&amp;"Espace et Géométrie",IF('EDT-2niveaux'!B116="NC","MATHEMATIQUES"&amp;CHAR(10)&amp;"Nombres et calculs",IF('EDT-2niveaux'!B116="GM","MATHEMATIQUES"&amp;CHAR(10)&amp;"Grand. et mes.",IF('EDT-2niveaux'!B116="S","Sciences et technologie",IF('EDT-2niveaux'!B116="H","Histoire",IF('EDT-2niveaux'!B116="Geo","Géographie",IF('EDT-2niveaux'!B116="EMC","Enseig. mor. et civ.",IF('EDT-2niveaux'!B116="EPS","Educ. phys. et sportive",IF('EDT-2niveaux'!B116="EM","Educ. musicale",IF('EDT-2niveaux'!B116="AP","Arts plastiques",IF('EDT-2niveaux'!B116="HDA","Hist. des arts",IF('EDT-2niveaux'!B116="QM","Questionner le monde",IF('EDT-2niveaux'!B116="LV","Langue vivante",IF('EDT-2niveaux'!B116="APC","APC",""))))))))))))))))))))))))))</f>
        <v/>
      </c>
      <c r="D112" s="14" t="str">
        <f t="shared" si="13"/>
        <v/>
      </c>
      <c r="E112" s="101">
        <f>'EDT-2niveaux'!C116</f>
        <v>0</v>
      </c>
      <c r="F112" s="14" t="str">
        <f>IF('EDT-2niveaux'!C116="O","FRANCAIS"&amp;CHAR(10)&amp;"Orthographe",IF('EDT-2niveaux'!C116="rec","RECREATION",IF('EDT-2niveaux'!C116="p","Pause méridienne",IF('EDT-2niveaux'!C116="G","FRANCAIS"&amp;CHAR(10)&amp;"Grammaire",IF('EDT-2niveaux'!C116="LC","FRANCAIS"&amp;CHAR(10)&amp;"Lect. et comp.de l'écrit",IF('EDT-2niveaux'!C116="M","MATHEMATIQUES",IF('EDT-2niveaux'!C116="CLA","FRANCAIS"&amp;CHAR(10)&amp;"Culture littéraire et artistiqueCulture litt. et art.",IF('EDT-2niveaux'!C116="F","FRANCAIS",IF('EDT-2niveaux'!C116="E","FRANCAIS"&amp;CHAR(10)&amp;"Ecriture",IF('EDT-2niveaux'!C116="L","FRANCAIS"&amp;CHAR(10)&amp;"Lexique",IF('EDT-2niveaux'!C116="LO","FRANCAIS"&amp;CHAR(10)&amp;"Langage oral",IF('EDT-2niveaux'!C116="CM","MATHEMATIQUES"&amp;CHAR(10)&amp;"Calcul mental",IF('EDT-2niveaux'!C116="EG","MATHEMATIQUES"&amp;CHAR(10)&amp;"Espace et Géométrie",IF('EDT-2niveaux'!C116="NC","MATHEMATIQUES"&amp;CHAR(10)&amp;"Nombres et calculs",IF('EDT-2niveaux'!C116="GM","MATHEMATIQUES"&amp;CHAR(10)&amp;"Grand. et mes.",IF('EDT-2niveaux'!C116="S","Sciences et technologie",IF('EDT-2niveaux'!C116="H","Histoire",IF('EDT-2niveaux'!C116="Geo","Géographie",IF('EDT-2niveaux'!C116="EMC","Enseig. mor. et civ.",IF('EDT-2niveaux'!C116="EPS","Educ. phys. et sportive",IF('EDT-2niveaux'!C116="EM","Educ. musicale",IF('EDT-2niveaux'!C116="AP","Arts plastiques",IF('EDT-2niveaux'!C116="HDA","Hist. des arts",IF('EDT-2niveaux'!C116="QM","Questionner le monde",IF('EDT-2niveaux'!C116="LV","Langue vivante",IF('EDT-2niveaux'!C116="APC","APC",""))))))))))))))))))))))))))</f>
        <v/>
      </c>
      <c r="G112" s="14" t="str">
        <f t="shared" si="14"/>
        <v/>
      </c>
      <c r="H112" s="101">
        <f>'EDT-2niveaux'!D116</f>
        <v>0</v>
      </c>
      <c r="I112" s="14" t="str">
        <f>IF('EDT-2niveaux'!D116="O","FRANCAIS"&amp;CHAR(10)&amp;"Orthographe",IF('EDT-2niveaux'!D116="rec","RECREATION",IF('EDT-2niveaux'!D116="p","Pause méridienne",IF('EDT-2niveaux'!D116="G","FRANCAIS"&amp;CHAR(10)&amp;"Grammaire",IF('EDT-2niveaux'!D116="LC","FRANCAIS"&amp;CHAR(10)&amp;"Lect. et comp.de l'écrit",IF('EDT-2niveaux'!D116="M","MATHEMATIQUES",IF('EDT-2niveaux'!D116="CLA","FRANCAIS"&amp;CHAR(10)&amp;"Culture litt. et art.",IF('EDT-2niveaux'!D116="F","FRANCAIS",IF('EDT-2niveaux'!D116="E","FRANCAIS"&amp;CHAR(10)&amp;"Ecriture",IF('EDT-2niveaux'!D116="L","FRANCAIS"&amp;CHAR(10)&amp;"Lexique",IF('EDT-2niveaux'!D116="LO","FRANCAIS"&amp;CHAR(10)&amp;"Langage oral",IF('EDT-2niveaux'!D116="CM","MATHEMATIQUES"&amp;CHAR(10)&amp;"Calcul mental",IF('EDT-2niveaux'!D116="EG","MATHEMATIQUES"&amp;CHAR(10)&amp;"Espace et Géométrie",IF('EDT-2niveaux'!D116="NC","MATHEMATIQUES"&amp;CHAR(10)&amp;"Nombres et calculs",IF('EDT-2niveaux'!D116="GM","MATHEMATIQUES"&amp;CHAR(10)&amp;"Grand. et mes.",IF('EDT-2niveaux'!D116="S","Sciences et technologie",IF('EDT-2niveaux'!D116="H","Histoire",IF('EDT-2niveaux'!D116="Geo","Géographie",IF('EDT-2niveaux'!D116="EMC","Enseig. mor. et civ.",IF('EDT-2niveaux'!D116="EPS","Educ. phys. et sportive",IF('EDT-2niveaux'!D116="EM","Educ. musicale",IF('EDT-2niveaux'!D116="AP","Arts plastiques",IF('EDT-2niveaux'!D116="HDA","Hist. des arts",IF('EDT-2niveaux'!D116="QM","Questionner le monde",IF('EDT-2niveaux'!D116="LV","Langue vivante",IF('EDT-2niveaux'!D116="APC","APC",""))))))))))))))))))))))))))</f>
        <v/>
      </c>
      <c r="J112" s="14" t="str">
        <f t="shared" si="15"/>
        <v/>
      </c>
      <c r="K112" s="101">
        <f>'EDT-2niveaux'!E116</f>
        <v>0</v>
      </c>
      <c r="L112" s="14" t="str">
        <f>IF('EDT-2niveaux'!E116="O","FRANCAIS"&amp;CHAR(10)&amp;"Orthographe",IF('EDT-2niveaux'!E116="rec","RECREATION",IF('EDT-2niveaux'!E116="p","Pause méridienne",IF('EDT-2niveaux'!E116="G","FRANCAIS"&amp;CHAR(10)&amp;"Grammaire",IF('EDT-2niveaux'!E116="LC","FRANCAIS"&amp;CHAR(10)&amp;"Lect. et comp.de l'écrit",IF('EDT-2niveaux'!E116="M","MATHEMATIQUES",IF('EDT-2niveaux'!E116="CLA","FRANCAIS"&amp;CHAR(10)&amp;"Culture litt. et art.",IF('EDT-2niveaux'!E116="F","FRANCAIS",IF('EDT-2niveaux'!E116="E","FRANCAIS"&amp;CHAR(10)&amp;"Ecriture",IF('EDT-2niveaux'!E116="L","FRANCAIS"&amp;CHAR(10)&amp;"Lexique",IF('EDT-2niveaux'!E116="LO","FRANCAIS"&amp;CHAR(10)&amp;"Langage oral",IF('EDT-2niveaux'!E116="CM","MATHEMATIQUES"&amp;CHAR(10)&amp;"Calcul mental",IF('EDT-2niveaux'!E116="EG","MATHEMATIQUES"&amp;CHAR(10)&amp;"Espace et Géométrie",IF('EDT-2niveaux'!E116="NC","MATHEMATIQUES"&amp;CHAR(10)&amp;"Nombres et calculs",IF('EDT-2niveaux'!E116="GM","MATHEMATIQUES"&amp;CHAR(10)&amp;"Grand. et mes.",IF('EDT-2niveaux'!E116="S","Sciences et technologie",IF('EDT-2niveaux'!E116="H","Histoire",IF('EDT-2niveaux'!E116="Geo","Géographie",IF('EDT-2niveaux'!E116="EMC","Enseig. mor. et civ.",IF('EDT-2niveaux'!E116="EPS","Educ. phys. et sportive",IF('EDT-2niveaux'!E116="EM","Educ. musicale",IF('EDT-2niveaux'!E116="AP","Arts plastiques",IF('EDT-2niveaux'!E116="HDA","Hist. des arts",IF('EDT-2niveaux'!E116="QM","Questionner le monde",IF('EDT-2niveaux'!E116="LV","Langue vivante",IF('EDT-2niveaux'!E116="APC","APC",""))))))))))))))))))))))))))</f>
        <v/>
      </c>
      <c r="M112" s="14" t="str">
        <f t="shared" si="16"/>
        <v/>
      </c>
      <c r="N112" s="101">
        <f>'EDT-2niveaux'!F116</f>
        <v>0</v>
      </c>
      <c r="O112" s="14" t="str">
        <f>IF('EDT-2niveaux'!F116="O","FRANCAIS"&amp;CHAR(10)&amp;"Orthographe",IF('EDT-2niveaux'!F116="rec","RECREATION",IF('EDT-2niveaux'!F116="p","Pause méridienne",IF('EDT-2niveaux'!F116="G","FRANCAIS"&amp;CHAR(10)&amp;"Grammaire",IF('EDT-2niveaux'!F116="LC","FRANCAIS"&amp;CHAR(10)&amp;"Lect. et comp.de l'écrit",IF('EDT-2niveaux'!F116="M","MATHEMATIQUES",IF('EDT-2niveaux'!F116="CLA","FRANCAIS"&amp;CHAR(10)&amp;"Culture litt. et art.",IF('EDT-2niveaux'!F116="F","FRANCAIS",IF('EDT-2niveaux'!F116="E","FRANCAIS"&amp;CHAR(10)&amp;"Ecriture",IF('EDT-2niveaux'!F116="L","FRANCAIS"&amp;CHAR(10)&amp;"Lexique",IF('EDT-2niveaux'!F116="LO","FRANCAIS"&amp;CHAR(10)&amp;"Langage oral",IF('EDT-2niveaux'!F116="CM","MATHEMATIQUES"&amp;CHAR(10)&amp;"Calcul mental",IF('EDT-2niveaux'!F116="EG","MATHEMATIQUES"&amp;CHAR(10)&amp;"Espace et Géométrie",IF('EDT-2niveaux'!F116="NC","MATHEMATIQUES"&amp;CHAR(10)&amp;"Nombres et calculs",IF('EDT-2niveaux'!F116="GM","MATHEMATIQUES"&amp;CHAR(10)&amp;"Grand. et mes.",IF('EDT-2niveaux'!F116="S","Sciences et technologie",IF('EDT-2niveaux'!F116="H","Histoire",IF('EDT-2niveaux'!F116="Geo","Géographie",IF('EDT-2niveaux'!F116="EMC","Enseig. mor. et civ.",IF('EDT-2niveaux'!F116="EPS","Educ. phys. et sportive",IF('EDT-2niveaux'!F116="EM","Educ. musicale",IF('EDT-2niveaux'!F116="AP","Arts plastiques",IF('EDT-2niveaux'!F116="HDA","Hist. des arts",IF('EDT-2niveaux'!F116="QM","Questionner le monde",IF('EDT-2niveaux'!F116="LV","Langue vivante",IF('EDT-2niveaux'!F116="APC","APC",""))))))))))))))))))))))))))</f>
        <v/>
      </c>
      <c r="P112" s="14" t="str">
        <f t="shared" si="17"/>
        <v/>
      </c>
      <c r="Q112" s="101">
        <f>'EDT-2niveaux'!G116</f>
        <v>0</v>
      </c>
      <c r="R112" s="14" t="str">
        <f>IF('EDT-2niveaux'!G116="O","FRANCAIS"&amp;CHAR(10)&amp;"Orthographe",IF('EDT-2niveaux'!G116="rec","RECREATION",IF('EDT-2niveaux'!G116="p","Pause méridienne",IF('EDT-2niveaux'!G116="G","FRANCAIS"&amp;CHAR(10)&amp;"Grammaire",IF('EDT-2niveaux'!G116="LC","FRANCAIS"&amp;CHAR(10)&amp;"Lect. et comp.de l'écrit",IF('EDT-2niveaux'!G116="M","MATHEMATIQUES",IF('EDT-2niveaux'!G116="CLA","FRANCAIS"&amp;CHAR(10)&amp;"Culture litt. et art.",IF('EDT-2niveaux'!G116="F","FRANCAIS",IF('EDT-2niveaux'!G116="E","FRANCAIS"&amp;CHAR(10)&amp;"Ecriture",IF('EDT-2niveaux'!G116="L","FRANCAIS"&amp;CHAR(10)&amp;"Lexique",IF('EDT-2niveaux'!G116="LO","FRANCAIS"&amp;CHAR(10)&amp;"Langage oral",IF('EDT-2niveaux'!G116="CM","MATHEMATIQUES"&amp;CHAR(10)&amp;"Calcul mental",IF('EDT-2niveaux'!G116="EG","MATHEMATIQUES"&amp;CHAR(10)&amp;"Espace et Géométrie",IF('EDT-2niveaux'!G116="NC","MATHEMATIQUES"&amp;CHAR(10)&amp;"Nombres et calculs",IF('EDT-2niveaux'!G116="GM","MATHEMATIQUES"&amp;CHAR(10)&amp;"Grand. et mes.",IF('EDT-2niveaux'!G116="S","Sciences et technologie",IF('EDT-2niveaux'!G116="H","Histoire",IF('EDT-2niveaux'!G116="Geo","Géographie",IF('EDT-2niveaux'!G116="EMC","Enseig. mor. et civ.",IF('EDT-2niveaux'!G116="EPS","Educ. phys. et sportive",IF('EDT-2niveaux'!G116="EM","Educ. musicale",IF('EDT-2niveaux'!G116="AP","Arts plastiques",IF('EDT-2niveaux'!G116="HDA","Hist. des arts",IF('EDT-2niveaux'!G116="QM","Questionner le monde",IF('EDT-2niveaux'!G116="LV","Langue vivante",IF('EDT-2niveaux'!G116="APC","APC",""))))))))))))))))))))))))))</f>
        <v/>
      </c>
      <c r="S112" s="148" t="str">
        <f t="shared" si="18"/>
        <v/>
      </c>
      <c r="T112" s="101">
        <f>'EDT-2niveaux'!H116</f>
        <v>0</v>
      </c>
      <c r="U112" s="14" t="str">
        <f>IF('EDT-2niveaux'!H116="O","FRANCAIS"&amp;CHAR(10)&amp;"Orthographe",IF('EDT-2niveaux'!H116="rec","RECREATION",IF('EDT-2niveaux'!H116="p","Pause méridienne",IF('EDT-2niveaux'!H116="G","FRANCAIS"&amp;CHAR(10)&amp;"Grammaire",IF('EDT-2niveaux'!H116="LC","FRANCAIS"&amp;CHAR(10)&amp;"Lect. et comp.de l'écrit",IF('EDT-2niveaux'!H116="M","MATHEMATIQUES",IF('EDT-2niveaux'!H116="CLA","FRANCAIS"&amp;CHAR(10)&amp;"Culture litt. et art.",IF('EDT-2niveaux'!H116="F","FRANCAIS",IF('EDT-2niveaux'!H116="E","FRANCAIS"&amp;CHAR(10)&amp;"Ecriture",IF('EDT-2niveaux'!H116="L","FRANCAIS"&amp;CHAR(10)&amp;"Lexique",IF('EDT-2niveaux'!H116="LO","FRANCAIS"&amp;CHAR(10)&amp;"Langage oral",IF('EDT-2niveaux'!H116="CM","MATHEMATIQUES"&amp;CHAR(10)&amp;"Calcul mental",IF('EDT-2niveaux'!H116="EG","MATHEMATIQUES"&amp;CHAR(10)&amp;"Espace et Géométrie",IF('EDT-2niveaux'!H116="NC","MATHEMATIQUES"&amp;CHAR(10)&amp;"Nombres et calculs",IF('EDT-2niveaux'!H116="GM","MATHEMATIQUES"&amp;CHAR(10)&amp;"Grand. et mes.",IF('EDT-2niveaux'!H116="S","Sciences et technologie",IF('EDT-2niveaux'!H116="H","Histoire",IF('EDT-2niveaux'!H116="Geo","Géographie",IF('EDT-2niveaux'!H116="EMC","Enseig. mor. et civ.",IF('EDT-2niveaux'!H116="EPS","Educ. phys. et sportive",IF('EDT-2niveaux'!H116="EM","Educ. musicale",IF('EDT-2niveaux'!H116="AP","Arts plastiques",IF('EDT-2niveaux'!H116="HDA","Hist. des arts",IF('EDT-2niveaux'!H116="QM","Questionner le monde",IF('EDT-2niveaux'!H116="LV","Langue vivante",IF('EDT-2niveaux'!H116="APC","APC",""))))))))))))))))))))))))))</f>
        <v/>
      </c>
      <c r="V112" s="14" t="str">
        <f t="shared" si="19"/>
        <v/>
      </c>
      <c r="W112" s="101">
        <f>'EDT-2niveaux'!I116</f>
        <v>0</v>
      </c>
      <c r="X112" s="14" t="str">
        <f>IF('EDT-2niveaux'!I116="O","FRANCAIS"&amp;CHAR(10)&amp;"Orthographe",IF('EDT-2niveaux'!I116="rec","RECREATION",IF('EDT-2niveaux'!I116="p","Pause méridienne",IF('EDT-2niveaux'!I116="G","FRANCAIS"&amp;CHAR(10)&amp;"Grammaire",IF('EDT-2niveaux'!I116="LC","FRANCAIS"&amp;CHAR(10)&amp;"Lect. et comp.de l'écrit",IF('EDT-2niveaux'!I116="M","MATHEMATIQUES",IF('EDT-2niveaux'!I116="CLA","FRANCAIS"&amp;CHAR(10)&amp;"Culture litt. et art.",IF('EDT-2niveaux'!I116="F","FRANCAIS",IF('EDT-2niveaux'!I116="E","FRANCAIS"&amp;CHAR(10)&amp;"Ecriture",IF('EDT-2niveaux'!I116="L","FRANCAIS"&amp;CHAR(10)&amp;"Lexique",IF('EDT-2niveaux'!I116="LO","FRANCAIS"&amp;CHAR(10)&amp;"Langage oral",IF('EDT-2niveaux'!I116="CM","MATHEMATIQUES"&amp;CHAR(10)&amp;"Calcul mental",IF('EDT-2niveaux'!I116="EG","MATHEMATIQUES"&amp;CHAR(10)&amp;"Espace et Géométrie",IF('EDT-2niveaux'!I116="NC","MATHEMATIQUES"&amp;CHAR(10)&amp;"Nombres et calculs",IF('EDT-2niveaux'!I116="GM","MATHEMATIQUES"&amp;CHAR(10)&amp;"Grand. et mes.",IF('EDT-2niveaux'!I116="S","Sciences et technologie",IF('EDT-2niveaux'!I116="H","Histoire",IF('EDT-2niveaux'!I116="Geo","Géographie",IF('EDT-2niveaux'!I116="EMC","Enseig. mor. et civ.",IF('EDT-2niveaux'!I116="EPS","Educ. phys. et sportive",IF('EDT-2niveaux'!I116="EM","Educ. musicale",IF('EDT-2niveaux'!I116="AP","Arts plastiques",IF('EDT-2niveaux'!I116="HDA","Hist. des arts",IF('EDT-2niveaux'!I116="QM","Questionner le monde",IF('EDT-2niveaux'!I116="LV","Langue vivante",IF('EDT-2niveaux'!I116="APC","APC",""))))))))))))))))))))))))))</f>
        <v/>
      </c>
      <c r="Y112" s="14" t="str">
        <f t="shared" si="20"/>
        <v/>
      </c>
      <c r="Z112" s="101">
        <f>'EDT-2niveaux'!J116</f>
        <v>0</v>
      </c>
      <c r="AA112" s="14" t="str">
        <f>IF('EDT-2niveaux'!J116="O","FRANCAIS"&amp;CHAR(10)&amp;"Orthographe",IF('EDT-2niveaux'!J116="rec","RECREATION",IF('EDT-2niveaux'!J116="p","Pause méridienne",IF('EDT-2niveaux'!J116="G","FRANCAIS"&amp;CHAR(10)&amp;"Grammaire",IF('EDT-2niveaux'!J116="LC","FRANCAIS"&amp;CHAR(10)&amp;"Lect. et comp.de l'écrit",IF('EDT-2niveaux'!J116="M","MATHEMATIQUES",IF('EDT-2niveaux'!J116="CLA","FRANCAIS"&amp;CHAR(10)&amp;"Culture littéraire et artistiqueCulture litt. et art.",IF('EDT-2niveaux'!J116="F","FRANCAIS",IF('EDT-2niveaux'!J116="E","FRANCAIS"&amp;CHAR(10)&amp;"Ecriture",IF('EDT-2niveaux'!J116="L","FRANCAIS"&amp;CHAR(10)&amp;"Lexique",IF('EDT-2niveaux'!J116="LO","FRANCAIS"&amp;CHAR(10)&amp;"Langage oral",IF('EDT-2niveaux'!J116="CM","MATHEMATIQUES"&amp;CHAR(10)&amp;"Calcul mental",IF('EDT-2niveaux'!J116="EG","MATHEMATIQUES"&amp;CHAR(10)&amp;"Espace et Géométrie",IF('EDT-2niveaux'!J116="NC","MATHEMATIQUES"&amp;CHAR(10)&amp;"Nombres et calculs",IF('EDT-2niveaux'!J116="GM","MATHEMATIQUES"&amp;CHAR(10)&amp;"Grand. et mes.",IF('EDT-2niveaux'!J116="S","Sciences et technologie",IF('EDT-2niveaux'!J116="H","Histoire",IF('EDT-2niveaux'!J116="Geo","Géographie",IF('EDT-2niveaux'!J116="EMC","Enseig. mor. et civ.",IF('EDT-2niveaux'!J116="EPS","Educ. phys. et sportive",IF('EDT-2niveaux'!J116="EM","Educ. musicale",IF('EDT-2niveaux'!J116="AP","Arts plastiques",IF('EDT-2niveaux'!J116="HDA","Hist. des arts",IF('EDT-2niveaux'!J116="QM","Questionner le monde",IF('EDT-2niveaux'!J116="LV","Langue vivante",IF('EDT-2niveaux'!J116="APC","APC",""))))))))))))))))))))))))))</f>
        <v/>
      </c>
      <c r="AB112" s="49" t="str">
        <f t="shared" si="21"/>
        <v/>
      </c>
      <c r="AC112" s="101">
        <f>'EDT-2niveaux'!K116</f>
        <v>0</v>
      </c>
      <c r="AD112" s="14" t="str">
        <f>IF('EDT-2niveaux'!K116="O","FRANCAIS"&amp;CHAR(10)&amp;"Orthographe",IF('EDT-2niveaux'!K116="rec","RECREATION",IF('EDT-2niveaux'!K116="p","Pause méridienne",IF('EDT-2niveaux'!K116="G","FRANCAIS"&amp;CHAR(10)&amp;"Grammaire",IF('EDT-2niveaux'!K116="LC","FRANCAIS"&amp;CHAR(10)&amp;"Lect. et comp.de l'écrit",IF('EDT-2niveaux'!K116="M","MATHEMATIQUES",IF('EDT-2niveaux'!K116="CLA","FRANCAIS"&amp;CHAR(10)&amp;"Culture litt. et art.",IF('EDT-2niveaux'!K116="F","FRANCAIS",IF('EDT-2niveaux'!K116="E","FRANCAIS"&amp;CHAR(10)&amp;"Ecriture",IF('EDT-2niveaux'!K116="L","FRANCAIS"&amp;CHAR(10)&amp;"Lexique",IF('EDT-2niveaux'!K116="LO","FRANCAIS"&amp;CHAR(10)&amp;"Langage oral",IF('EDT-2niveaux'!K116="CM","MATHEMATIQUES"&amp;CHAR(10)&amp;"Calcul mental",IF('EDT-2niveaux'!K116="EG","MATHEMATIQUES"&amp;CHAR(10)&amp;"Espace et Géométrie",IF('EDT-2niveaux'!K116="NC","MATHEMATIQUES"&amp;CHAR(10)&amp;"Nombres et calculs",IF('EDT-2niveaux'!K116="GM","MATHEMATIQUES"&amp;CHAR(10)&amp;"Grand. et mes.",IF('EDT-2niveaux'!K116="S","Sciences et technologie",IF('EDT-2niveaux'!K116="H","Histoire",IF('EDT-2niveaux'!K116="Geo","Géographie",IF('EDT-2niveaux'!K116="EMC","Enseig. mor. et civ.",IF('EDT-2niveaux'!K116="EPS","Educ. phys. et sportive",IF('EDT-2niveaux'!K116="EM","Educ. musicale",IF('EDT-2niveaux'!K116="AP","Arts plastiques",IF('EDT-2niveaux'!K116="HDA","Hist. des arts",IF('EDT-2niveaux'!K116="QM","Questionner le monde",IF('EDT-2niveaux'!K116="LV","Langue vivante",IF('EDT-2niveaux'!K116="APC","APC",""))))))))))))))))))))))))))</f>
        <v/>
      </c>
      <c r="AE112" s="49" t="str">
        <f t="shared" si="22"/>
        <v/>
      </c>
    </row>
    <row r="113" spans="1:31" x14ac:dyDescent="0.3">
      <c r="A113" s="4" t="e">
        <f>IF('POUR COMMENCER'!$E$14&gt;=A112,A112+'POUR COMMENCER'!$H$29,"")</f>
        <v>#VALUE!</v>
      </c>
      <c r="B113" s="101">
        <f>'EDT-2niveaux'!B117</f>
        <v>0</v>
      </c>
      <c r="C113" s="14" t="str">
        <f>IF('EDT-2niveaux'!B117="O","FRANCAIS"&amp;CHAR(10)&amp;"Orthographe",IF('EDT-2niveaux'!B117="rec","RECREATION",IF('EDT-2niveaux'!B117="p","Pause méridienne",IF('EDT-2niveaux'!B117="G","FRANCAIS"&amp;CHAR(10)&amp;"Grammaire",IF('EDT-2niveaux'!B117="LC","FRANCAIS"&amp;CHAR(10)&amp;"Lect. et comp.de l'écrit",IF('EDT-2niveaux'!B117="M","MATHEMATIQUES",IF('EDT-2niveaux'!B117="CLA","FRANCAIS"&amp;CHAR(10)&amp;"Culture litt. et art.",IF('EDT-2niveaux'!B117="F","FRANCAIS",IF('EDT-2niveaux'!B117="E","FRANCAIS"&amp;CHAR(10)&amp;"Ecriture",IF('EDT-2niveaux'!B117="L","FRANCAIS"&amp;CHAR(10)&amp;"Lexique",IF('EDT-2niveaux'!B117="LO","FRANCAIS"&amp;CHAR(10)&amp;"Langage oral",IF('EDT-2niveaux'!B117="CM","MATHEMATIQUES"&amp;CHAR(10)&amp;"Calcul mental",IF('EDT-2niveaux'!B117="EG","MATHEMATIQUES"&amp;CHAR(10)&amp;"Espace et Géométrie",IF('EDT-2niveaux'!B117="NC","MATHEMATIQUES"&amp;CHAR(10)&amp;"Nombres et calculs",IF('EDT-2niveaux'!B117="GM","MATHEMATIQUES"&amp;CHAR(10)&amp;"Grand. et mes.",IF('EDT-2niveaux'!B117="S","Sciences et technologie",IF('EDT-2niveaux'!B117="H","Histoire",IF('EDT-2niveaux'!B117="Geo","Géographie",IF('EDT-2niveaux'!B117="EMC","Enseig. mor. et civ.",IF('EDT-2niveaux'!B117="EPS","Educ. phys. et sportive",IF('EDT-2niveaux'!B117="EM","Educ. musicale",IF('EDT-2niveaux'!B117="AP","Arts plastiques",IF('EDT-2niveaux'!B117="HDA","Hist. des arts",IF('EDT-2niveaux'!B117="QM","Questionner le monde",IF('EDT-2niveaux'!B117="LV","Langue vivante",IF('EDT-2niveaux'!B117="APC","APC",""))))))))))))))))))))))))))</f>
        <v/>
      </c>
      <c r="D113" s="14" t="str">
        <f t="shared" si="13"/>
        <v/>
      </c>
      <c r="E113" s="101">
        <f>'EDT-2niveaux'!C117</f>
        <v>0</v>
      </c>
      <c r="F113" s="14" t="str">
        <f>IF('EDT-2niveaux'!C117="O","FRANCAIS"&amp;CHAR(10)&amp;"Orthographe",IF('EDT-2niveaux'!C117="rec","RECREATION",IF('EDT-2niveaux'!C117="p","Pause méridienne",IF('EDT-2niveaux'!C117="G","FRANCAIS"&amp;CHAR(10)&amp;"Grammaire",IF('EDT-2niveaux'!C117="LC","FRANCAIS"&amp;CHAR(10)&amp;"Lect. et comp.de l'écrit",IF('EDT-2niveaux'!C117="M","MATHEMATIQUES",IF('EDT-2niveaux'!C117="CLA","FRANCAIS"&amp;CHAR(10)&amp;"Culture littéraire et artistiqueCulture litt. et art.",IF('EDT-2niveaux'!C117="F","FRANCAIS",IF('EDT-2niveaux'!C117="E","FRANCAIS"&amp;CHAR(10)&amp;"Ecriture",IF('EDT-2niveaux'!C117="L","FRANCAIS"&amp;CHAR(10)&amp;"Lexique",IF('EDT-2niveaux'!C117="LO","FRANCAIS"&amp;CHAR(10)&amp;"Langage oral",IF('EDT-2niveaux'!C117="CM","MATHEMATIQUES"&amp;CHAR(10)&amp;"Calcul mental",IF('EDT-2niveaux'!C117="EG","MATHEMATIQUES"&amp;CHAR(10)&amp;"Espace et Géométrie",IF('EDT-2niveaux'!C117="NC","MATHEMATIQUES"&amp;CHAR(10)&amp;"Nombres et calculs",IF('EDT-2niveaux'!C117="GM","MATHEMATIQUES"&amp;CHAR(10)&amp;"Grand. et mes.",IF('EDT-2niveaux'!C117="S","Sciences et technologie",IF('EDT-2niveaux'!C117="H","Histoire",IF('EDT-2niveaux'!C117="Geo","Géographie",IF('EDT-2niveaux'!C117="EMC","Enseig. mor. et civ.",IF('EDT-2niveaux'!C117="EPS","Educ. phys. et sportive",IF('EDT-2niveaux'!C117="EM","Educ. musicale",IF('EDT-2niveaux'!C117="AP","Arts plastiques",IF('EDT-2niveaux'!C117="HDA","Hist. des arts",IF('EDT-2niveaux'!C117="QM","Questionner le monde",IF('EDT-2niveaux'!C117="LV","Langue vivante",IF('EDT-2niveaux'!C117="APC","APC",""))))))))))))))))))))))))))</f>
        <v/>
      </c>
      <c r="G113" s="14" t="str">
        <f t="shared" si="14"/>
        <v/>
      </c>
      <c r="H113" s="101">
        <f>'EDT-2niveaux'!D117</f>
        <v>0</v>
      </c>
      <c r="I113" s="14" t="str">
        <f>IF('EDT-2niveaux'!D117="O","FRANCAIS"&amp;CHAR(10)&amp;"Orthographe",IF('EDT-2niveaux'!D117="rec","RECREATION",IF('EDT-2niveaux'!D117="p","Pause méridienne",IF('EDT-2niveaux'!D117="G","FRANCAIS"&amp;CHAR(10)&amp;"Grammaire",IF('EDT-2niveaux'!D117="LC","FRANCAIS"&amp;CHAR(10)&amp;"Lect. et comp.de l'écrit",IF('EDT-2niveaux'!D117="M","MATHEMATIQUES",IF('EDT-2niveaux'!D117="CLA","FRANCAIS"&amp;CHAR(10)&amp;"Culture litt. et art.",IF('EDT-2niveaux'!D117="F","FRANCAIS",IF('EDT-2niveaux'!D117="E","FRANCAIS"&amp;CHAR(10)&amp;"Ecriture",IF('EDT-2niveaux'!D117="L","FRANCAIS"&amp;CHAR(10)&amp;"Lexique",IF('EDT-2niveaux'!D117="LO","FRANCAIS"&amp;CHAR(10)&amp;"Langage oral",IF('EDT-2niveaux'!D117="CM","MATHEMATIQUES"&amp;CHAR(10)&amp;"Calcul mental",IF('EDT-2niveaux'!D117="EG","MATHEMATIQUES"&amp;CHAR(10)&amp;"Espace et Géométrie",IF('EDT-2niveaux'!D117="NC","MATHEMATIQUES"&amp;CHAR(10)&amp;"Nombres et calculs",IF('EDT-2niveaux'!D117="GM","MATHEMATIQUES"&amp;CHAR(10)&amp;"Grand. et mes.",IF('EDT-2niveaux'!D117="S","Sciences et technologie",IF('EDT-2niveaux'!D117="H","Histoire",IF('EDT-2niveaux'!D117="Geo","Géographie",IF('EDT-2niveaux'!D117="EMC","Enseig. mor. et civ.",IF('EDT-2niveaux'!D117="EPS","Educ. phys. et sportive",IF('EDT-2niveaux'!D117="EM","Educ. musicale",IF('EDT-2niveaux'!D117="AP","Arts plastiques",IF('EDT-2niveaux'!D117="HDA","Hist. des arts",IF('EDT-2niveaux'!D117="QM","Questionner le monde",IF('EDT-2niveaux'!D117="LV","Langue vivante",IF('EDT-2niveaux'!D117="APC","APC",""))))))))))))))))))))))))))</f>
        <v/>
      </c>
      <c r="J113" s="14" t="str">
        <f t="shared" si="15"/>
        <v/>
      </c>
      <c r="K113" s="101">
        <f>'EDT-2niveaux'!E117</f>
        <v>0</v>
      </c>
      <c r="L113" s="14" t="str">
        <f>IF('EDT-2niveaux'!E117="O","FRANCAIS"&amp;CHAR(10)&amp;"Orthographe",IF('EDT-2niveaux'!E117="rec","RECREATION",IF('EDT-2niveaux'!E117="p","Pause méridienne",IF('EDT-2niveaux'!E117="G","FRANCAIS"&amp;CHAR(10)&amp;"Grammaire",IF('EDT-2niveaux'!E117="LC","FRANCAIS"&amp;CHAR(10)&amp;"Lect. et comp.de l'écrit",IF('EDT-2niveaux'!E117="M","MATHEMATIQUES",IF('EDT-2niveaux'!E117="CLA","FRANCAIS"&amp;CHAR(10)&amp;"Culture litt. et art.",IF('EDT-2niveaux'!E117="F","FRANCAIS",IF('EDT-2niveaux'!E117="E","FRANCAIS"&amp;CHAR(10)&amp;"Ecriture",IF('EDT-2niveaux'!E117="L","FRANCAIS"&amp;CHAR(10)&amp;"Lexique",IF('EDT-2niveaux'!E117="LO","FRANCAIS"&amp;CHAR(10)&amp;"Langage oral",IF('EDT-2niveaux'!E117="CM","MATHEMATIQUES"&amp;CHAR(10)&amp;"Calcul mental",IF('EDT-2niveaux'!E117="EG","MATHEMATIQUES"&amp;CHAR(10)&amp;"Espace et Géométrie",IF('EDT-2niveaux'!E117="NC","MATHEMATIQUES"&amp;CHAR(10)&amp;"Nombres et calculs",IF('EDT-2niveaux'!E117="GM","MATHEMATIQUES"&amp;CHAR(10)&amp;"Grand. et mes.",IF('EDT-2niveaux'!E117="S","Sciences et technologie",IF('EDT-2niveaux'!E117="H","Histoire",IF('EDT-2niveaux'!E117="Geo","Géographie",IF('EDT-2niveaux'!E117="EMC","Enseig. mor. et civ.",IF('EDT-2niveaux'!E117="EPS","Educ. phys. et sportive",IF('EDT-2niveaux'!E117="EM","Educ. musicale",IF('EDT-2niveaux'!E117="AP","Arts plastiques",IF('EDT-2niveaux'!E117="HDA","Hist. des arts",IF('EDT-2niveaux'!E117="QM","Questionner le monde",IF('EDT-2niveaux'!E117="LV","Langue vivante",IF('EDT-2niveaux'!E117="APC","APC",""))))))))))))))))))))))))))</f>
        <v/>
      </c>
      <c r="M113" s="14" t="str">
        <f t="shared" si="16"/>
        <v/>
      </c>
      <c r="N113" s="101">
        <f>'EDT-2niveaux'!F117</f>
        <v>0</v>
      </c>
      <c r="O113" s="14" t="str">
        <f>IF('EDT-2niveaux'!F117="O","FRANCAIS"&amp;CHAR(10)&amp;"Orthographe",IF('EDT-2niveaux'!F117="rec","RECREATION",IF('EDT-2niveaux'!F117="p","Pause méridienne",IF('EDT-2niveaux'!F117="G","FRANCAIS"&amp;CHAR(10)&amp;"Grammaire",IF('EDT-2niveaux'!F117="LC","FRANCAIS"&amp;CHAR(10)&amp;"Lect. et comp.de l'écrit",IF('EDT-2niveaux'!F117="M","MATHEMATIQUES",IF('EDT-2niveaux'!F117="CLA","FRANCAIS"&amp;CHAR(10)&amp;"Culture litt. et art.",IF('EDT-2niveaux'!F117="F","FRANCAIS",IF('EDT-2niveaux'!F117="E","FRANCAIS"&amp;CHAR(10)&amp;"Ecriture",IF('EDT-2niveaux'!F117="L","FRANCAIS"&amp;CHAR(10)&amp;"Lexique",IF('EDT-2niveaux'!F117="LO","FRANCAIS"&amp;CHAR(10)&amp;"Langage oral",IF('EDT-2niveaux'!F117="CM","MATHEMATIQUES"&amp;CHAR(10)&amp;"Calcul mental",IF('EDT-2niveaux'!F117="EG","MATHEMATIQUES"&amp;CHAR(10)&amp;"Espace et Géométrie",IF('EDT-2niveaux'!F117="NC","MATHEMATIQUES"&amp;CHAR(10)&amp;"Nombres et calculs",IF('EDT-2niveaux'!F117="GM","MATHEMATIQUES"&amp;CHAR(10)&amp;"Grand. et mes.",IF('EDT-2niveaux'!F117="S","Sciences et technologie",IF('EDT-2niveaux'!F117="H","Histoire",IF('EDT-2niveaux'!F117="Geo","Géographie",IF('EDT-2niveaux'!F117="EMC","Enseig. mor. et civ.",IF('EDT-2niveaux'!F117="EPS","Educ. phys. et sportive",IF('EDT-2niveaux'!F117="EM","Educ. musicale",IF('EDT-2niveaux'!F117="AP","Arts plastiques",IF('EDT-2niveaux'!F117="HDA","Hist. des arts",IF('EDT-2niveaux'!F117="QM","Questionner le monde",IF('EDT-2niveaux'!F117="LV","Langue vivante",IF('EDT-2niveaux'!F117="APC","APC",""))))))))))))))))))))))))))</f>
        <v/>
      </c>
      <c r="P113" s="14" t="str">
        <f t="shared" si="17"/>
        <v/>
      </c>
      <c r="Q113" s="101">
        <f>'EDT-2niveaux'!G117</f>
        <v>0</v>
      </c>
      <c r="R113" s="14" t="str">
        <f>IF('EDT-2niveaux'!G117="O","FRANCAIS"&amp;CHAR(10)&amp;"Orthographe",IF('EDT-2niveaux'!G117="rec","RECREATION",IF('EDT-2niveaux'!G117="p","Pause méridienne",IF('EDT-2niveaux'!G117="G","FRANCAIS"&amp;CHAR(10)&amp;"Grammaire",IF('EDT-2niveaux'!G117="LC","FRANCAIS"&amp;CHAR(10)&amp;"Lect. et comp.de l'écrit",IF('EDT-2niveaux'!G117="M","MATHEMATIQUES",IF('EDT-2niveaux'!G117="CLA","FRANCAIS"&amp;CHAR(10)&amp;"Culture litt. et art.",IF('EDT-2niveaux'!G117="F","FRANCAIS",IF('EDT-2niveaux'!G117="E","FRANCAIS"&amp;CHAR(10)&amp;"Ecriture",IF('EDT-2niveaux'!G117="L","FRANCAIS"&amp;CHAR(10)&amp;"Lexique",IF('EDT-2niveaux'!G117="LO","FRANCAIS"&amp;CHAR(10)&amp;"Langage oral",IF('EDT-2niveaux'!G117="CM","MATHEMATIQUES"&amp;CHAR(10)&amp;"Calcul mental",IF('EDT-2niveaux'!G117="EG","MATHEMATIQUES"&amp;CHAR(10)&amp;"Espace et Géométrie",IF('EDT-2niveaux'!G117="NC","MATHEMATIQUES"&amp;CHAR(10)&amp;"Nombres et calculs",IF('EDT-2niveaux'!G117="GM","MATHEMATIQUES"&amp;CHAR(10)&amp;"Grand. et mes.",IF('EDT-2niveaux'!G117="S","Sciences et technologie",IF('EDT-2niveaux'!G117="H","Histoire",IF('EDT-2niveaux'!G117="Geo","Géographie",IF('EDT-2niveaux'!G117="EMC","Enseig. mor. et civ.",IF('EDT-2niveaux'!G117="EPS","Educ. phys. et sportive",IF('EDT-2niveaux'!G117="EM","Educ. musicale",IF('EDT-2niveaux'!G117="AP","Arts plastiques",IF('EDT-2niveaux'!G117="HDA","Hist. des arts",IF('EDT-2niveaux'!G117="QM","Questionner le monde",IF('EDT-2niveaux'!G117="LV","Langue vivante",IF('EDT-2niveaux'!G117="APC","APC",""))))))))))))))))))))))))))</f>
        <v/>
      </c>
      <c r="S113" s="148" t="str">
        <f t="shared" si="18"/>
        <v/>
      </c>
      <c r="T113" s="101">
        <f>'EDT-2niveaux'!H117</f>
        <v>0</v>
      </c>
      <c r="U113" s="14" t="str">
        <f>IF('EDT-2niveaux'!H117="O","FRANCAIS"&amp;CHAR(10)&amp;"Orthographe",IF('EDT-2niveaux'!H117="rec","RECREATION",IF('EDT-2niveaux'!H117="p","Pause méridienne",IF('EDT-2niveaux'!H117="G","FRANCAIS"&amp;CHAR(10)&amp;"Grammaire",IF('EDT-2niveaux'!H117="LC","FRANCAIS"&amp;CHAR(10)&amp;"Lect. et comp.de l'écrit",IF('EDT-2niveaux'!H117="M","MATHEMATIQUES",IF('EDT-2niveaux'!H117="CLA","FRANCAIS"&amp;CHAR(10)&amp;"Culture litt. et art.",IF('EDT-2niveaux'!H117="F","FRANCAIS",IF('EDT-2niveaux'!H117="E","FRANCAIS"&amp;CHAR(10)&amp;"Ecriture",IF('EDT-2niveaux'!H117="L","FRANCAIS"&amp;CHAR(10)&amp;"Lexique",IF('EDT-2niveaux'!H117="LO","FRANCAIS"&amp;CHAR(10)&amp;"Langage oral",IF('EDT-2niveaux'!H117="CM","MATHEMATIQUES"&amp;CHAR(10)&amp;"Calcul mental",IF('EDT-2niveaux'!H117="EG","MATHEMATIQUES"&amp;CHAR(10)&amp;"Espace et Géométrie",IF('EDT-2niveaux'!H117="NC","MATHEMATIQUES"&amp;CHAR(10)&amp;"Nombres et calculs",IF('EDT-2niveaux'!H117="GM","MATHEMATIQUES"&amp;CHAR(10)&amp;"Grand. et mes.",IF('EDT-2niveaux'!H117="S","Sciences et technologie",IF('EDT-2niveaux'!H117="H","Histoire",IF('EDT-2niveaux'!H117="Geo","Géographie",IF('EDT-2niveaux'!H117="EMC","Enseig. mor. et civ.",IF('EDT-2niveaux'!H117="EPS","Educ. phys. et sportive",IF('EDT-2niveaux'!H117="EM","Educ. musicale",IF('EDT-2niveaux'!H117="AP","Arts plastiques",IF('EDT-2niveaux'!H117="HDA","Hist. des arts",IF('EDT-2niveaux'!H117="QM","Questionner le monde",IF('EDT-2niveaux'!H117="LV","Langue vivante",IF('EDT-2niveaux'!H117="APC","APC",""))))))))))))))))))))))))))</f>
        <v/>
      </c>
      <c r="V113" s="14" t="str">
        <f t="shared" si="19"/>
        <v/>
      </c>
      <c r="W113" s="101">
        <f>'EDT-2niveaux'!I117</f>
        <v>0</v>
      </c>
      <c r="X113" s="14" t="str">
        <f>IF('EDT-2niveaux'!I117="O","FRANCAIS"&amp;CHAR(10)&amp;"Orthographe",IF('EDT-2niveaux'!I117="rec","RECREATION",IF('EDT-2niveaux'!I117="p","Pause méridienne",IF('EDT-2niveaux'!I117="G","FRANCAIS"&amp;CHAR(10)&amp;"Grammaire",IF('EDT-2niveaux'!I117="LC","FRANCAIS"&amp;CHAR(10)&amp;"Lect. et comp.de l'écrit",IF('EDT-2niveaux'!I117="M","MATHEMATIQUES",IF('EDT-2niveaux'!I117="CLA","FRANCAIS"&amp;CHAR(10)&amp;"Culture litt. et art.",IF('EDT-2niveaux'!I117="F","FRANCAIS",IF('EDT-2niveaux'!I117="E","FRANCAIS"&amp;CHAR(10)&amp;"Ecriture",IF('EDT-2niveaux'!I117="L","FRANCAIS"&amp;CHAR(10)&amp;"Lexique",IF('EDT-2niveaux'!I117="LO","FRANCAIS"&amp;CHAR(10)&amp;"Langage oral",IF('EDT-2niveaux'!I117="CM","MATHEMATIQUES"&amp;CHAR(10)&amp;"Calcul mental",IF('EDT-2niveaux'!I117="EG","MATHEMATIQUES"&amp;CHAR(10)&amp;"Espace et Géométrie",IF('EDT-2niveaux'!I117="NC","MATHEMATIQUES"&amp;CHAR(10)&amp;"Nombres et calculs",IF('EDT-2niveaux'!I117="GM","MATHEMATIQUES"&amp;CHAR(10)&amp;"Grand. et mes.",IF('EDT-2niveaux'!I117="S","Sciences et technologie",IF('EDT-2niveaux'!I117="H","Histoire",IF('EDT-2niveaux'!I117="Geo","Géographie",IF('EDT-2niveaux'!I117="EMC","Enseig. mor. et civ.",IF('EDT-2niveaux'!I117="EPS","Educ. phys. et sportive",IF('EDT-2niveaux'!I117="EM","Educ. musicale",IF('EDT-2niveaux'!I117="AP","Arts plastiques",IF('EDT-2niveaux'!I117="HDA","Hist. des arts",IF('EDT-2niveaux'!I117="QM","Questionner le monde",IF('EDT-2niveaux'!I117="LV","Langue vivante",IF('EDT-2niveaux'!I117="APC","APC",""))))))))))))))))))))))))))</f>
        <v/>
      </c>
      <c r="Y113" s="14" t="str">
        <f t="shared" si="20"/>
        <v/>
      </c>
      <c r="Z113" s="101">
        <f>'EDT-2niveaux'!J117</f>
        <v>0</v>
      </c>
      <c r="AA113" s="14" t="str">
        <f>IF('EDT-2niveaux'!J117="O","FRANCAIS"&amp;CHAR(10)&amp;"Orthographe",IF('EDT-2niveaux'!J117="rec","RECREATION",IF('EDT-2niveaux'!J117="p","Pause méridienne",IF('EDT-2niveaux'!J117="G","FRANCAIS"&amp;CHAR(10)&amp;"Grammaire",IF('EDT-2niveaux'!J117="LC","FRANCAIS"&amp;CHAR(10)&amp;"Lect. et comp.de l'écrit",IF('EDT-2niveaux'!J117="M","MATHEMATIQUES",IF('EDT-2niveaux'!J117="CLA","FRANCAIS"&amp;CHAR(10)&amp;"Culture littéraire et artistiqueCulture litt. et art.",IF('EDT-2niveaux'!J117="F","FRANCAIS",IF('EDT-2niveaux'!J117="E","FRANCAIS"&amp;CHAR(10)&amp;"Ecriture",IF('EDT-2niveaux'!J117="L","FRANCAIS"&amp;CHAR(10)&amp;"Lexique",IF('EDT-2niveaux'!J117="LO","FRANCAIS"&amp;CHAR(10)&amp;"Langage oral",IF('EDT-2niveaux'!J117="CM","MATHEMATIQUES"&amp;CHAR(10)&amp;"Calcul mental",IF('EDT-2niveaux'!J117="EG","MATHEMATIQUES"&amp;CHAR(10)&amp;"Espace et Géométrie",IF('EDT-2niveaux'!J117="NC","MATHEMATIQUES"&amp;CHAR(10)&amp;"Nombres et calculs",IF('EDT-2niveaux'!J117="GM","MATHEMATIQUES"&amp;CHAR(10)&amp;"Grand. et mes.",IF('EDT-2niveaux'!J117="S","Sciences et technologie",IF('EDT-2niveaux'!J117="H","Histoire",IF('EDT-2niveaux'!J117="Geo","Géographie",IF('EDT-2niveaux'!J117="EMC","Enseig. mor. et civ.",IF('EDT-2niveaux'!J117="EPS","Educ. phys. et sportive",IF('EDT-2niveaux'!J117="EM","Educ. musicale",IF('EDT-2niveaux'!J117="AP","Arts plastiques",IF('EDT-2niveaux'!J117="HDA","Hist. des arts",IF('EDT-2niveaux'!J117="QM","Questionner le monde",IF('EDT-2niveaux'!J117="LV","Langue vivante",IF('EDT-2niveaux'!J117="APC","APC",""))))))))))))))))))))))))))</f>
        <v/>
      </c>
      <c r="AB113" s="49" t="str">
        <f t="shared" si="21"/>
        <v/>
      </c>
      <c r="AC113" s="101">
        <f>'EDT-2niveaux'!K117</f>
        <v>0</v>
      </c>
      <c r="AD113" s="14" t="str">
        <f>IF('EDT-2niveaux'!K117="O","FRANCAIS"&amp;CHAR(10)&amp;"Orthographe",IF('EDT-2niveaux'!K117="rec","RECREATION",IF('EDT-2niveaux'!K117="p","Pause méridienne",IF('EDT-2niveaux'!K117="G","FRANCAIS"&amp;CHAR(10)&amp;"Grammaire",IF('EDT-2niveaux'!K117="LC","FRANCAIS"&amp;CHAR(10)&amp;"Lect. et comp.de l'écrit",IF('EDT-2niveaux'!K117="M","MATHEMATIQUES",IF('EDT-2niveaux'!K117="CLA","FRANCAIS"&amp;CHAR(10)&amp;"Culture litt. et art.",IF('EDT-2niveaux'!K117="F","FRANCAIS",IF('EDT-2niveaux'!K117="E","FRANCAIS"&amp;CHAR(10)&amp;"Ecriture",IF('EDT-2niveaux'!K117="L","FRANCAIS"&amp;CHAR(10)&amp;"Lexique",IF('EDT-2niveaux'!K117="LO","FRANCAIS"&amp;CHAR(10)&amp;"Langage oral",IF('EDT-2niveaux'!K117="CM","MATHEMATIQUES"&amp;CHAR(10)&amp;"Calcul mental",IF('EDT-2niveaux'!K117="EG","MATHEMATIQUES"&amp;CHAR(10)&amp;"Espace et Géométrie",IF('EDT-2niveaux'!K117="NC","MATHEMATIQUES"&amp;CHAR(10)&amp;"Nombres et calculs",IF('EDT-2niveaux'!K117="GM","MATHEMATIQUES"&amp;CHAR(10)&amp;"Grand. et mes.",IF('EDT-2niveaux'!K117="S","Sciences et technologie",IF('EDT-2niveaux'!K117="H","Histoire",IF('EDT-2niveaux'!K117="Geo","Géographie",IF('EDT-2niveaux'!K117="EMC","Enseig. mor. et civ.",IF('EDT-2niveaux'!K117="EPS","Educ. phys. et sportive",IF('EDT-2niveaux'!K117="EM","Educ. musicale",IF('EDT-2niveaux'!K117="AP","Arts plastiques",IF('EDT-2niveaux'!K117="HDA","Hist. des arts",IF('EDT-2niveaux'!K117="QM","Questionner le monde",IF('EDT-2niveaux'!K117="LV","Langue vivante",IF('EDT-2niveaux'!K117="APC","APC",""))))))))))))))))))))))))))</f>
        <v/>
      </c>
      <c r="AE113" s="49" t="str">
        <f t="shared" si="22"/>
        <v/>
      </c>
    </row>
    <row r="114" spans="1:31" x14ac:dyDescent="0.3">
      <c r="A114" s="4" t="e">
        <f>IF('POUR COMMENCER'!$E$14&gt;=A113,A113+'POUR COMMENCER'!$H$29,"")</f>
        <v>#VALUE!</v>
      </c>
      <c r="B114" s="101">
        <f>'EDT-2niveaux'!B118</f>
        <v>0</v>
      </c>
      <c r="C114" s="14" t="str">
        <f>IF('EDT-2niveaux'!B118="O","FRANCAIS"&amp;CHAR(10)&amp;"Orthographe",IF('EDT-2niveaux'!B118="rec","RECREATION",IF('EDT-2niveaux'!B118="p","Pause méridienne",IF('EDT-2niveaux'!B118="G","FRANCAIS"&amp;CHAR(10)&amp;"Grammaire",IF('EDT-2niveaux'!B118="LC","FRANCAIS"&amp;CHAR(10)&amp;"Lect. et comp.de l'écrit",IF('EDT-2niveaux'!B118="M","MATHEMATIQUES",IF('EDT-2niveaux'!B118="CLA","FRANCAIS"&amp;CHAR(10)&amp;"Culture litt. et art.",IF('EDT-2niveaux'!B118="F","FRANCAIS",IF('EDT-2niveaux'!B118="E","FRANCAIS"&amp;CHAR(10)&amp;"Ecriture",IF('EDT-2niveaux'!B118="L","FRANCAIS"&amp;CHAR(10)&amp;"Lexique",IF('EDT-2niveaux'!B118="LO","FRANCAIS"&amp;CHAR(10)&amp;"Langage oral",IF('EDT-2niveaux'!B118="CM","MATHEMATIQUES"&amp;CHAR(10)&amp;"Calcul mental",IF('EDT-2niveaux'!B118="EG","MATHEMATIQUES"&amp;CHAR(10)&amp;"Espace et Géométrie",IF('EDT-2niveaux'!B118="NC","MATHEMATIQUES"&amp;CHAR(10)&amp;"Nombres et calculs",IF('EDT-2niveaux'!B118="GM","MATHEMATIQUES"&amp;CHAR(10)&amp;"Grand. et mes.",IF('EDT-2niveaux'!B118="S","Sciences et technologie",IF('EDT-2niveaux'!B118="H","Histoire",IF('EDT-2niveaux'!B118="Geo","Géographie",IF('EDT-2niveaux'!B118="EMC","Enseig. mor. et civ.",IF('EDT-2niveaux'!B118="EPS","Educ. phys. et sportive",IF('EDT-2niveaux'!B118="EM","Educ. musicale",IF('EDT-2niveaux'!B118="AP","Arts plastiques",IF('EDT-2niveaux'!B118="HDA","Hist. des arts",IF('EDT-2niveaux'!B118="QM","Questionner le monde",IF('EDT-2niveaux'!B118="LV","Langue vivante",IF('EDT-2niveaux'!B118="APC","APC",""))))))))))))))))))))))))))</f>
        <v/>
      </c>
      <c r="D114" s="14" t="str">
        <f t="shared" si="13"/>
        <v/>
      </c>
      <c r="E114" s="101">
        <f>'EDT-2niveaux'!C118</f>
        <v>0</v>
      </c>
      <c r="F114" s="14" t="str">
        <f>IF('EDT-2niveaux'!C118="O","FRANCAIS"&amp;CHAR(10)&amp;"Orthographe",IF('EDT-2niveaux'!C118="rec","RECREATION",IF('EDT-2niveaux'!C118="p","Pause méridienne",IF('EDT-2niveaux'!C118="G","FRANCAIS"&amp;CHAR(10)&amp;"Grammaire",IF('EDT-2niveaux'!C118="LC","FRANCAIS"&amp;CHAR(10)&amp;"Lect. et comp.de l'écrit",IF('EDT-2niveaux'!C118="M","MATHEMATIQUES",IF('EDT-2niveaux'!C118="CLA","FRANCAIS"&amp;CHAR(10)&amp;"Culture littéraire et artistiqueCulture litt. et art.",IF('EDT-2niveaux'!C118="F","FRANCAIS",IF('EDT-2niveaux'!C118="E","FRANCAIS"&amp;CHAR(10)&amp;"Ecriture",IF('EDT-2niveaux'!C118="L","FRANCAIS"&amp;CHAR(10)&amp;"Lexique",IF('EDT-2niveaux'!C118="LO","FRANCAIS"&amp;CHAR(10)&amp;"Langage oral",IF('EDT-2niveaux'!C118="CM","MATHEMATIQUES"&amp;CHAR(10)&amp;"Calcul mental",IF('EDT-2niveaux'!C118="EG","MATHEMATIQUES"&amp;CHAR(10)&amp;"Espace et Géométrie",IF('EDT-2niveaux'!C118="NC","MATHEMATIQUES"&amp;CHAR(10)&amp;"Nombres et calculs",IF('EDT-2niveaux'!C118="GM","MATHEMATIQUES"&amp;CHAR(10)&amp;"Grand. et mes.",IF('EDT-2niveaux'!C118="S","Sciences et technologie",IF('EDT-2niveaux'!C118="H","Histoire",IF('EDT-2niveaux'!C118="Geo","Géographie",IF('EDT-2niveaux'!C118="EMC","Enseig. mor. et civ.",IF('EDT-2niveaux'!C118="EPS","Educ. phys. et sportive",IF('EDT-2niveaux'!C118="EM","Educ. musicale",IF('EDT-2niveaux'!C118="AP","Arts plastiques",IF('EDT-2niveaux'!C118="HDA","Hist. des arts",IF('EDT-2niveaux'!C118="QM","Questionner le monde",IF('EDT-2niveaux'!C118="LV","Langue vivante",IF('EDT-2niveaux'!C118="APC","APC",""))))))))))))))))))))))))))</f>
        <v/>
      </c>
      <c r="G114" s="14" t="str">
        <f t="shared" si="14"/>
        <v/>
      </c>
      <c r="H114" s="101">
        <f>'EDT-2niveaux'!D118</f>
        <v>0</v>
      </c>
      <c r="I114" s="14" t="str">
        <f>IF('EDT-2niveaux'!D118="O","FRANCAIS"&amp;CHAR(10)&amp;"Orthographe",IF('EDT-2niveaux'!D118="rec","RECREATION",IF('EDT-2niveaux'!D118="p","Pause méridienne",IF('EDT-2niveaux'!D118="G","FRANCAIS"&amp;CHAR(10)&amp;"Grammaire",IF('EDT-2niveaux'!D118="LC","FRANCAIS"&amp;CHAR(10)&amp;"Lect. et comp.de l'écrit",IF('EDT-2niveaux'!D118="M","MATHEMATIQUES",IF('EDT-2niveaux'!D118="CLA","FRANCAIS"&amp;CHAR(10)&amp;"Culture litt. et art.",IF('EDT-2niveaux'!D118="F","FRANCAIS",IF('EDT-2niveaux'!D118="E","FRANCAIS"&amp;CHAR(10)&amp;"Ecriture",IF('EDT-2niveaux'!D118="L","FRANCAIS"&amp;CHAR(10)&amp;"Lexique",IF('EDT-2niveaux'!D118="LO","FRANCAIS"&amp;CHAR(10)&amp;"Langage oral",IF('EDT-2niveaux'!D118="CM","MATHEMATIQUES"&amp;CHAR(10)&amp;"Calcul mental",IF('EDT-2niveaux'!D118="EG","MATHEMATIQUES"&amp;CHAR(10)&amp;"Espace et Géométrie",IF('EDT-2niveaux'!D118="NC","MATHEMATIQUES"&amp;CHAR(10)&amp;"Nombres et calculs",IF('EDT-2niveaux'!D118="GM","MATHEMATIQUES"&amp;CHAR(10)&amp;"Grand. et mes.",IF('EDT-2niveaux'!D118="S","Sciences et technologie",IF('EDT-2niveaux'!D118="H","Histoire",IF('EDT-2niveaux'!D118="Geo","Géographie",IF('EDT-2niveaux'!D118="EMC","Enseig. mor. et civ.",IF('EDT-2niveaux'!D118="EPS","Educ. phys. et sportive",IF('EDT-2niveaux'!D118="EM","Educ. musicale",IF('EDT-2niveaux'!D118="AP","Arts plastiques",IF('EDT-2niveaux'!D118="HDA","Hist. des arts",IF('EDT-2niveaux'!D118="QM","Questionner le monde",IF('EDT-2niveaux'!D118="LV","Langue vivante",IF('EDT-2niveaux'!D118="APC","APC",""))))))))))))))))))))))))))</f>
        <v/>
      </c>
      <c r="J114" s="14" t="str">
        <f t="shared" si="15"/>
        <v/>
      </c>
      <c r="K114" s="101">
        <f>'EDT-2niveaux'!E118</f>
        <v>0</v>
      </c>
      <c r="L114" s="14" t="str">
        <f>IF('EDT-2niveaux'!E118="O","FRANCAIS"&amp;CHAR(10)&amp;"Orthographe",IF('EDT-2niveaux'!E118="rec","RECREATION",IF('EDT-2niveaux'!E118="p","Pause méridienne",IF('EDT-2niveaux'!E118="G","FRANCAIS"&amp;CHAR(10)&amp;"Grammaire",IF('EDT-2niveaux'!E118="LC","FRANCAIS"&amp;CHAR(10)&amp;"Lect. et comp.de l'écrit",IF('EDT-2niveaux'!E118="M","MATHEMATIQUES",IF('EDT-2niveaux'!E118="CLA","FRANCAIS"&amp;CHAR(10)&amp;"Culture litt. et art.",IF('EDT-2niveaux'!E118="F","FRANCAIS",IF('EDT-2niveaux'!E118="E","FRANCAIS"&amp;CHAR(10)&amp;"Ecriture",IF('EDT-2niveaux'!E118="L","FRANCAIS"&amp;CHAR(10)&amp;"Lexique",IF('EDT-2niveaux'!E118="LO","FRANCAIS"&amp;CHAR(10)&amp;"Langage oral",IF('EDT-2niveaux'!E118="CM","MATHEMATIQUES"&amp;CHAR(10)&amp;"Calcul mental",IF('EDT-2niveaux'!E118="EG","MATHEMATIQUES"&amp;CHAR(10)&amp;"Espace et Géométrie",IF('EDT-2niveaux'!E118="NC","MATHEMATIQUES"&amp;CHAR(10)&amp;"Nombres et calculs",IF('EDT-2niveaux'!E118="GM","MATHEMATIQUES"&amp;CHAR(10)&amp;"Grand. et mes.",IF('EDT-2niveaux'!E118="S","Sciences et technologie",IF('EDT-2niveaux'!E118="H","Histoire",IF('EDT-2niveaux'!E118="Geo","Géographie",IF('EDT-2niveaux'!E118="EMC","Enseig. mor. et civ.",IF('EDT-2niveaux'!E118="EPS","Educ. phys. et sportive",IF('EDT-2niveaux'!E118="EM","Educ. musicale",IF('EDT-2niveaux'!E118="AP","Arts plastiques",IF('EDT-2niveaux'!E118="HDA","Hist. des arts",IF('EDT-2niveaux'!E118="QM","Questionner le monde",IF('EDT-2niveaux'!E118="LV","Langue vivante",IF('EDT-2niveaux'!E118="APC","APC",""))))))))))))))))))))))))))</f>
        <v/>
      </c>
      <c r="M114" s="14" t="str">
        <f t="shared" si="16"/>
        <v/>
      </c>
      <c r="N114" s="101">
        <f>'EDT-2niveaux'!F118</f>
        <v>0</v>
      </c>
      <c r="O114" s="14" t="str">
        <f>IF('EDT-2niveaux'!F118="O","FRANCAIS"&amp;CHAR(10)&amp;"Orthographe",IF('EDT-2niveaux'!F118="rec","RECREATION",IF('EDT-2niveaux'!F118="p","Pause méridienne",IF('EDT-2niveaux'!F118="G","FRANCAIS"&amp;CHAR(10)&amp;"Grammaire",IF('EDT-2niveaux'!F118="LC","FRANCAIS"&amp;CHAR(10)&amp;"Lect. et comp.de l'écrit",IF('EDT-2niveaux'!F118="M","MATHEMATIQUES",IF('EDT-2niveaux'!F118="CLA","FRANCAIS"&amp;CHAR(10)&amp;"Culture litt. et art.",IF('EDT-2niveaux'!F118="F","FRANCAIS",IF('EDT-2niveaux'!F118="E","FRANCAIS"&amp;CHAR(10)&amp;"Ecriture",IF('EDT-2niveaux'!F118="L","FRANCAIS"&amp;CHAR(10)&amp;"Lexique",IF('EDT-2niveaux'!F118="LO","FRANCAIS"&amp;CHAR(10)&amp;"Langage oral",IF('EDT-2niveaux'!F118="CM","MATHEMATIQUES"&amp;CHAR(10)&amp;"Calcul mental",IF('EDT-2niveaux'!F118="EG","MATHEMATIQUES"&amp;CHAR(10)&amp;"Espace et Géométrie",IF('EDT-2niveaux'!F118="NC","MATHEMATIQUES"&amp;CHAR(10)&amp;"Nombres et calculs",IF('EDT-2niveaux'!F118="GM","MATHEMATIQUES"&amp;CHAR(10)&amp;"Grand. et mes.",IF('EDT-2niveaux'!F118="S","Sciences et technologie",IF('EDT-2niveaux'!F118="H","Histoire",IF('EDT-2niveaux'!F118="Geo","Géographie",IF('EDT-2niveaux'!F118="EMC","Enseig. mor. et civ.",IF('EDT-2niveaux'!F118="EPS","Educ. phys. et sportive",IF('EDT-2niveaux'!F118="EM","Educ. musicale",IF('EDT-2niveaux'!F118="AP","Arts plastiques",IF('EDT-2niveaux'!F118="HDA","Hist. des arts",IF('EDT-2niveaux'!F118="QM","Questionner le monde",IF('EDT-2niveaux'!F118="LV","Langue vivante",IF('EDT-2niveaux'!F118="APC","APC",""))))))))))))))))))))))))))</f>
        <v/>
      </c>
      <c r="P114" s="14" t="str">
        <f t="shared" si="17"/>
        <v/>
      </c>
      <c r="Q114" s="101">
        <f>'EDT-2niveaux'!G118</f>
        <v>0</v>
      </c>
      <c r="R114" s="14" t="str">
        <f>IF('EDT-2niveaux'!G118="O","FRANCAIS"&amp;CHAR(10)&amp;"Orthographe",IF('EDT-2niveaux'!G118="rec","RECREATION",IF('EDT-2niveaux'!G118="p","Pause méridienne",IF('EDT-2niveaux'!G118="G","FRANCAIS"&amp;CHAR(10)&amp;"Grammaire",IF('EDT-2niveaux'!G118="LC","FRANCAIS"&amp;CHAR(10)&amp;"Lect. et comp.de l'écrit",IF('EDT-2niveaux'!G118="M","MATHEMATIQUES",IF('EDT-2niveaux'!G118="CLA","FRANCAIS"&amp;CHAR(10)&amp;"Culture litt. et art.",IF('EDT-2niveaux'!G118="F","FRANCAIS",IF('EDT-2niveaux'!G118="E","FRANCAIS"&amp;CHAR(10)&amp;"Ecriture",IF('EDT-2niveaux'!G118="L","FRANCAIS"&amp;CHAR(10)&amp;"Lexique",IF('EDT-2niveaux'!G118="LO","FRANCAIS"&amp;CHAR(10)&amp;"Langage oral",IF('EDT-2niveaux'!G118="CM","MATHEMATIQUES"&amp;CHAR(10)&amp;"Calcul mental",IF('EDT-2niveaux'!G118="EG","MATHEMATIQUES"&amp;CHAR(10)&amp;"Espace et Géométrie",IF('EDT-2niveaux'!G118="NC","MATHEMATIQUES"&amp;CHAR(10)&amp;"Nombres et calculs",IF('EDT-2niveaux'!G118="GM","MATHEMATIQUES"&amp;CHAR(10)&amp;"Grand. et mes.",IF('EDT-2niveaux'!G118="S","Sciences et technologie",IF('EDT-2niveaux'!G118="H","Histoire",IF('EDT-2niveaux'!G118="Geo","Géographie",IF('EDT-2niveaux'!G118="EMC","Enseig. mor. et civ.",IF('EDT-2niveaux'!G118="EPS","Educ. phys. et sportive",IF('EDT-2niveaux'!G118="EM","Educ. musicale",IF('EDT-2niveaux'!G118="AP","Arts plastiques",IF('EDT-2niveaux'!G118="HDA","Hist. des arts",IF('EDT-2niveaux'!G118="QM","Questionner le monde",IF('EDT-2niveaux'!G118="LV","Langue vivante",IF('EDT-2niveaux'!G118="APC","APC",""))))))))))))))))))))))))))</f>
        <v/>
      </c>
      <c r="S114" s="148" t="str">
        <f t="shared" si="18"/>
        <v/>
      </c>
      <c r="T114" s="101">
        <f>'EDT-2niveaux'!H118</f>
        <v>0</v>
      </c>
      <c r="U114" s="14" t="str">
        <f>IF('EDT-2niveaux'!H118="O","FRANCAIS"&amp;CHAR(10)&amp;"Orthographe",IF('EDT-2niveaux'!H118="rec","RECREATION",IF('EDT-2niveaux'!H118="p","Pause méridienne",IF('EDT-2niveaux'!H118="G","FRANCAIS"&amp;CHAR(10)&amp;"Grammaire",IF('EDT-2niveaux'!H118="LC","FRANCAIS"&amp;CHAR(10)&amp;"Lect. et comp.de l'écrit",IF('EDT-2niveaux'!H118="M","MATHEMATIQUES",IF('EDT-2niveaux'!H118="CLA","FRANCAIS"&amp;CHAR(10)&amp;"Culture litt. et art.",IF('EDT-2niveaux'!H118="F","FRANCAIS",IF('EDT-2niveaux'!H118="E","FRANCAIS"&amp;CHAR(10)&amp;"Ecriture",IF('EDT-2niveaux'!H118="L","FRANCAIS"&amp;CHAR(10)&amp;"Lexique",IF('EDT-2niveaux'!H118="LO","FRANCAIS"&amp;CHAR(10)&amp;"Langage oral",IF('EDT-2niveaux'!H118="CM","MATHEMATIQUES"&amp;CHAR(10)&amp;"Calcul mental",IF('EDT-2niveaux'!H118="EG","MATHEMATIQUES"&amp;CHAR(10)&amp;"Espace et Géométrie",IF('EDT-2niveaux'!H118="NC","MATHEMATIQUES"&amp;CHAR(10)&amp;"Nombres et calculs",IF('EDT-2niveaux'!H118="GM","MATHEMATIQUES"&amp;CHAR(10)&amp;"Grand. et mes.",IF('EDT-2niveaux'!H118="S","Sciences et technologie",IF('EDT-2niveaux'!H118="H","Histoire",IF('EDT-2niveaux'!H118="Geo","Géographie",IF('EDT-2niveaux'!H118="EMC","Enseig. mor. et civ.",IF('EDT-2niveaux'!H118="EPS","Educ. phys. et sportive",IF('EDT-2niveaux'!H118="EM","Educ. musicale",IF('EDT-2niveaux'!H118="AP","Arts plastiques",IF('EDT-2niveaux'!H118="HDA","Hist. des arts",IF('EDT-2niveaux'!H118="QM","Questionner le monde",IF('EDT-2niveaux'!H118="LV","Langue vivante",IF('EDT-2niveaux'!H118="APC","APC",""))))))))))))))))))))))))))</f>
        <v/>
      </c>
      <c r="V114" s="14" t="str">
        <f t="shared" si="19"/>
        <v/>
      </c>
      <c r="W114" s="101">
        <f>'EDT-2niveaux'!I118</f>
        <v>0</v>
      </c>
      <c r="X114" s="14" t="str">
        <f>IF('EDT-2niveaux'!I118="O","FRANCAIS"&amp;CHAR(10)&amp;"Orthographe",IF('EDT-2niveaux'!I118="rec","RECREATION",IF('EDT-2niveaux'!I118="p","Pause méridienne",IF('EDT-2niveaux'!I118="G","FRANCAIS"&amp;CHAR(10)&amp;"Grammaire",IF('EDT-2niveaux'!I118="LC","FRANCAIS"&amp;CHAR(10)&amp;"Lect. et comp.de l'écrit",IF('EDT-2niveaux'!I118="M","MATHEMATIQUES",IF('EDT-2niveaux'!I118="CLA","FRANCAIS"&amp;CHAR(10)&amp;"Culture litt. et art.",IF('EDT-2niveaux'!I118="F","FRANCAIS",IF('EDT-2niveaux'!I118="E","FRANCAIS"&amp;CHAR(10)&amp;"Ecriture",IF('EDT-2niveaux'!I118="L","FRANCAIS"&amp;CHAR(10)&amp;"Lexique",IF('EDT-2niveaux'!I118="LO","FRANCAIS"&amp;CHAR(10)&amp;"Langage oral",IF('EDT-2niveaux'!I118="CM","MATHEMATIQUES"&amp;CHAR(10)&amp;"Calcul mental",IF('EDT-2niveaux'!I118="EG","MATHEMATIQUES"&amp;CHAR(10)&amp;"Espace et Géométrie",IF('EDT-2niveaux'!I118="NC","MATHEMATIQUES"&amp;CHAR(10)&amp;"Nombres et calculs",IF('EDT-2niveaux'!I118="GM","MATHEMATIQUES"&amp;CHAR(10)&amp;"Grand. et mes.",IF('EDT-2niveaux'!I118="S","Sciences et technologie",IF('EDT-2niveaux'!I118="H","Histoire",IF('EDT-2niveaux'!I118="Geo","Géographie",IF('EDT-2niveaux'!I118="EMC","Enseig. mor. et civ.",IF('EDT-2niveaux'!I118="EPS","Educ. phys. et sportive",IF('EDT-2niveaux'!I118="EM","Educ. musicale",IF('EDT-2niveaux'!I118="AP","Arts plastiques",IF('EDT-2niveaux'!I118="HDA","Hist. des arts",IF('EDT-2niveaux'!I118="QM","Questionner le monde",IF('EDT-2niveaux'!I118="LV","Langue vivante",IF('EDT-2niveaux'!I118="APC","APC",""))))))))))))))))))))))))))</f>
        <v/>
      </c>
      <c r="Y114" s="14" t="str">
        <f t="shared" si="20"/>
        <v/>
      </c>
      <c r="Z114" s="101">
        <f>'EDT-2niveaux'!J118</f>
        <v>0</v>
      </c>
      <c r="AA114" s="14" t="str">
        <f>IF('EDT-2niveaux'!J118="O","FRANCAIS"&amp;CHAR(10)&amp;"Orthographe",IF('EDT-2niveaux'!J118="rec","RECREATION",IF('EDT-2niveaux'!J118="p","Pause méridienne",IF('EDT-2niveaux'!J118="G","FRANCAIS"&amp;CHAR(10)&amp;"Grammaire",IF('EDT-2niveaux'!J118="LC","FRANCAIS"&amp;CHAR(10)&amp;"Lect. et comp.de l'écrit",IF('EDT-2niveaux'!J118="M","MATHEMATIQUES",IF('EDT-2niveaux'!J118="CLA","FRANCAIS"&amp;CHAR(10)&amp;"Culture littéraire et artistiqueCulture litt. et art.",IF('EDT-2niveaux'!J118="F","FRANCAIS",IF('EDT-2niveaux'!J118="E","FRANCAIS"&amp;CHAR(10)&amp;"Ecriture",IF('EDT-2niveaux'!J118="L","FRANCAIS"&amp;CHAR(10)&amp;"Lexique",IF('EDT-2niveaux'!J118="LO","FRANCAIS"&amp;CHAR(10)&amp;"Langage oral",IF('EDT-2niveaux'!J118="CM","MATHEMATIQUES"&amp;CHAR(10)&amp;"Calcul mental",IF('EDT-2niveaux'!J118="EG","MATHEMATIQUES"&amp;CHAR(10)&amp;"Espace et Géométrie",IF('EDT-2niveaux'!J118="NC","MATHEMATIQUES"&amp;CHAR(10)&amp;"Nombres et calculs",IF('EDT-2niveaux'!J118="GM","MATHEMATIQUES"&amp;CHAR(10)&amp;"Grand. et mes.",IF('EDT-2niveaux'!J118="S","Sciences et technologie",IF('EDT-2niveaux'!J118="H","Histoire",IF('EDT-2niveaux'!J118="Geo","Géographie",IF('EDT-2niveaux'!J118="EMC","Enseig. mor. et civ.",IF('EDT-2niveaux'!J118="EPS","Educ. phys. et sportive",IF('EDT-2niveaux'!J118="EM","Educ. musicale",IF('EDT-2niveaux'!J118="AP","Arts plastiques",IF('EDT-2niveaux'!J118="HDA","Hist. des arts",IF('EDT-2niveaux'!J118="QM","Questionner le monde",IF('EDT-2niveaux'!J118="LV","Langue vivante",IF('EDT-2niveaux'!J118="APC","APC",""))))))))))))))))))))))))))</f>
        <v/>
      </c>
      <c r="AB114" s="49" t="str">
        <f t="shared" si="21"/>
        <v/>
      </c>
      <c r="AC114" s="101">
        <f>'EDT-2niveaux'!K118</f>
        <v>0</v>
      </c>
      <c r="AD114" s="14" t="str">
        <f>IF('EDT-2niveaux'!K118="O","FRANCAIS"&amp;CHAR(10)&amp;"Orthographe",IF('EDT-2niveaux'!K118="rec","RECREATION",IF('EDT-2niveaux'!K118="p","Pause méridienne",IF('EDT-2niveaux'!K118="G","FRANCAIS"&amp;CHAR(10)&amp;"Grammaire",IF('EDT-2niveaux'!K118="LC","FRANCAIS"&amp;CHAR(10)&amp;"Lect. et comp.de l'écrit",IF('EDT-2niveaux'!K118="M","MATHEMATIQUES",IF('EDT-2niveaux'!K118="CLA","FRANCAIS"&amp;CHAR(10)&amp;"Culture litt. et art.",IF('EDT-2niveaux'!K118="F","FRANCAIS",IF('EDT-2niveaux'!K118="E","FRANCAIS"&amp;CHAR(10)&amp;"Ecriture",IF('EDT-2niveaux'!K118="L","FRANCAIS"&amp;CHAR(10)&amp;"Lexique",IF('EDT-2niveaux'!K118="LO","FRANCAIS"&amp;CHAR(10)&amp;"Langage oral",IF('EDT-2niveaux'!K118="CM","MATHEMATIQUES"&amp;CHAR(10)&amp;"Calcul mental",IF('EDT-2niveaux'!K118="EG","MATHEMATIQUES"&amp;CHAR(10)&amp;"Espace et Géométrie",IF('EDT-2niveaux'!K118="NC","MATHEMATIQUES"&amp;CHAR(10)&amp;"Nombres et calculs",IF('EDT-2niveaux'!K118="GM","MATHEMATIQUES"&amp;CHAR(10)&amp;"Grand. et mes.",IF('EDT-2niveaux'!K118="S","Sciences et technologie",IF('EDT-2niveaux'!K118="H","Histoire",IF('EDT-2niveaux'!K118="Geo","Géographie",IF('EDT-2niveaux'!K118="EMC","Enseig. mor. et civ.",IF('EDT-2niveaux'!K118="EPS","Educ. phys. et sportive",IF('EDT-2niveaux'!K118="EM","Educ. musicale",IF('EDT-2niveaux'!K118="AP","Arts plastiques",IF('EDT-2niveaux'!K118="HDA","Hist. des arts",IF('EDT-2niveaux'!K118="QM","Questionner le monde",IF('EDT-2niveaux'!K118="LV","Langue vivante",IF('EDT-2niveaux'!K118="APC","APC",""))))))))))))))))))))))))))</f>
        <v/>
      </c>
      <c r="AE114" s="49" t="str">
        <f t="shared" si="22"/>
        <v/>
      </c>
    </row>
    <row r="115" spans="1:31" x14ac:dyDescent="0.3">
      <c r="A115" s="4" t="e">
        <f>IF('POUR COMMENCER'!$E$14&gt;=A114,A114+'POUR COMMENCER'!$H$29,"")</f>
        <v>#VALUE!</v>
      </c>
      <c r="B115" s="101">
        <f>'EDT-2niveaux'!B119</f>
        <v>0</v>
      </c>
      <c r="C115" s="14" t="str">
        <f>IF('EDT-2niveaux'!B119="O","FRANCAIS"&amp;CHAR(10)&amp;"Orthographe",IF('EDT-2niveaux'!B119="rec","RECREATION",IF('EDT-2niveaux'!B119="p","Pause méridienne",IF('EDT-2niveaux'!B119="G","FRANCAIS"&amp;CHAR(10)&amp;"Grammaire",IF('EDT-2niveaux'!B119="LC","FRANCAIS"&amp;CHAR(10)&amp;"Lect. et comp.de l'écrit",IF('EDT-2niveaux'!B119="M","MATHEMATIQUES",IF('EDT-2niveaux'!B119="CLA","FRANCAIS"&amp;CHAR(10)&amp;"Culture litt. et art.",IF('EDT-2niveaux'!B119="F","FRANCAIS",IF('EDT-2niveaux'!B119="E","FRANCAIS"&amp;CHAR(10)&amp;"Ecriture",IF('EDT-2niveaux'!B119="L","FRANCAIS"&amp;CHAR(10)&amp;"Lexique",IF('EDT-2niveaux'!B119="LO","FRANCAIS"&amp;CHAR(10)&amp;"Langage oral",IF('EDT-2niveaux'!B119="CM","MATHEMATIQUES"&amp;CHAR(10)&amp;"Calcul mental",IF('EDT-2niveaux'!B119="EG","MATHEMATIQUES"&amp;CHAR(10)&amp;"Espace et Géométrie",IF('EDT-2niveaux'!B119="NC","MATHEMATIQUES"&amp;CHAR(10)&amp;"Nombres et calculs",IF('EDT-2niveaux'!B119="GM","MATHEMATIQUES"&amp;CHAR(10)&amp;"Grand. et mes.",IF('EDT-2niveaux'!B119="S","Sciences et technologie",IF('EDT-2niveaux'!B119="H","Histoire",IF('EDT-2niveaux'!B119="Geo","Géographie",IF('EDT-2niveaux'!B119="EMC","Enseig. mor. et civ.",IF('EDT-2niveaux'!B119="EPS","Educ. phys. et sportive",IF('EDT-2niveaux'!B119="EM","Educ. musicale",IF('EDT-2niveaux'!B119="AP","Arts plastiques",IF('EDT-2niveaux'!B119="HDA","Hist. des arts",IF('EDT-2niveaux'!B119="QM","Questionner le monde",IF('EDT-2niveaux'!B119="LV","Langue vivante",IF('EDT-2niveaux'!B119="APC","APC",""))))))))))))))))))))))))))</f>
        <v/>
      </c>
      <c r="D115" s="14" t="str">
        <f t="shared" si="13"/>
        <v/>
      </c>
      <c r="E115" s="101">
        <f>'EDT-2niveaux'!C119</f>
        <v>0</v>
      </c>
      <c r="F115" s="14" t="str">
        <f>IF('EDT-2niveaux'!C119="O","FRANCAIS"&amp;CHAR(10)&amp;"Orthographe",IF('EDT-2niveaux'!C119="rec","RECREATION",IF('EDT-2niveaux'!C119="p","Pause méridienne",IF('EDT-2niveaux'!C119="G","FRANCAIS"&amp;CHAR(10)&amp;"Grammaire",IF('EDT-2niveaux'!C119="LC","FRANCAIS"&amp;CHAR(10)&amp;"Lect. et comp.de l'écrit",IF('EDT-2niveaux'!C119="M","MATHEMATIQUES",IF('EDT-2niveaux'!C119="CLA","FRANCAIS"&amp;CHAR(10)&amp;"Culture littéraire et artistiqueCulture litt. et art.",IF('EDT-2niveaux'!C119="F","FRANCAIS",IF('EDT-2niveaux'!C119="E","FRANCAIS"&amp;CHAR(10)&amp;"Ecriture",IF('EDT-2niveaux'!C119="L","FRANCAIS"&amp;CHAR(10)&amp;"Lexique",IF('EDT-2niveaux'!C119="LO","FRANCAIS"&amp;CHAR(10)&amp;"Langage oral",IF('EDT-2niveaux'!C119="CM","MATHEMATIQUES"&amp;CHAR(10)&amp;"Calcul mental",IF('EDT-2niveaux'!C119="EG","MATHEMATIQUES"&amp;CHAR(10)&amp;"Espace et Géométrie",IF('EDT-2niveaux'!C119="NC","MATHEMATIQUES"&amp;CHAR(10)&amp;"Nombres et calculs",IF('EDT-2niveaux'!C119="GM","MATHEMATIQUES"&amp;CHAR(10)&amp;"Grand. et mes.",IF('EDT-2niveaux'!C119="S","Sciences et technologie",IF('EDT-2niveaux'!C119="H","Histoire",IF('EDT-2niveaux'!C119="Geo","Géographie",IF('EDT-2niveaux'!C119="EMC","Enseig. mor. et civ.",IF('EDT-2niveaux'!C119="EPS","Educ. phys. et sportive",IF('EDT-2niveaux'!C119="EM","Educ. musicale",IF('EDT-2niveaux'!C119="AP","Arts plastiques",IF('EDT-2niveaux'!C119="HDA","Hist. des arts",IF('EDT-2niveaux'!C119="QM","Questionner le monde",IF('EDT-2niveaux'!C119="LV","Langue vivante",IF('EDT-2niveaux'!C119="APC","APC",""))))))))))))))))))))))))))</f>
        <v/>
      </c>
      <c r="G115" s="14" t="str">
        <f t="shared" si="14"/>
        <v/>
      </c>
      <c r="H115" s="101">
        <f>'EDT-2niveaux'!D119</f>
        <v>0</v>
      </c>
      <c r="I115" s="14" t="str">
        <f>IF('EDT-2niveaux'!D119="O","FRANCAIS"&amp;CHAR(10)&amp;"Orthographe",IF('EDT-2niveaux'!D119="rec","RECREATION",IF('EDT-2niveaux'!D119="p","Pause méridienne",IF('EDT-2niveaux'!D119="G","FRANCAIS"&amp;CHAR(10)&amp;"Grammaire",IF('EDT-2niveaux'!D119="LC","FRANCAIS"&amp;CHAR(10)&amp;"Lect. et comp.de l'écrit",IF('EDT-2niveaux'!D119="M","MATHEMATIQUES",IF('EDT-2niveaux'!D119="CLA","FRANCAIS"&amp;CHAR(10)&amp;"Culture litt. et art.",IF('EDT-2niveaux'!D119="F","FRANCAIS",IF('EDT-2niveaux'!D119="E","FRANCAIS"&amp;CHAR(10)&amp;"Ecriture",IF('EDT-2niveaux'!D119="L","FRANCAIS"&amp;CHAR(10)&amp;"Lexique",IF('EDT-2niveaux'!D119="LO","FRANCAIS"&amp;CHAR(10)&amp;"Langage oral",IF('EDT-2niveaux'!D119="CM","MATHEMATIQUES"&amp;CHAR(10)&amp;"Calcul mental",IF('EDT-2niveaux'!D119="EG","MATHEMATIQUES"&amp;CHAR(10)&amp;"Espace et Géométrie",IF('EDT-2niveaux'!D119="NC","MATHEMATIQUES"&amp;CHAR(10)&amp;"Nombres et calculs",IF('EDT-2niveaux'!D119="GM","MATHEMATIQUES"&amp;CHAR(10)&amp;"Grand. et mes.",IF('EDT-2niveaux'!D119="S","Sciences et technologie",IF('EDT-2niveaux'!D119="H","Histoire",IF('EDT-2niveaux'!D119="Geo","Géographie",IF('EDT-2niveaux'!D119="EMC","Enseig. mor. et civ.",IF('EDT-2niveaux'!D119="EPS","Educ. phys. et sportive",IF('EDT-2niveaux'!D119="EM","Educ. musicale",IF('EDT-2niveaux'!D119="AP","Arts plastiques",IF('EDT-2niveaux'!D119="HDA","Hist. des arts",IF('EDT-2niveaux'!D119="QM","Questionner le monde",IF('EDT-2niveaux'!D119="LV","Langue vivante",IF('EDT-2niveaux'!D119="APC","APC",""))))))))))))))))))))))))))</f>
        <v/>
      </c>
      <c r="J115" s="14" t="str">
        <f t="shared" si="15"/>
        <v/>
      </c>
      <c r="K115" s="101">
        <f>'EDT-2niveaux'!E119</f>
        <v>0</v>
      </c>
      <c r="L115" s="14" t="str">
        <f>IF('EDT-2niveaux'!E119="O","FRANCAIS"&amp;CHAR(10)&amp;"Orthographe",IF('EDT-2niveaux'!E119="rec","RECREATION",IF('EDT-2niveaux'!E119="p","Pause méridienne",IF('EDT-2niveaux'!E119="G","FRANCAIS"&amp;CHAR(10)&amp;"Grammaire",IF('EDT-2niveaux'!E119="LC","FRANCAIS"&amp;CHAR(10)&amp;"Lect. et comp.de l'écrit",IF('EDT-2niveaux'!E119="M","MATHEMATIQUES",IF('EDT-2niveaux'!E119="CLA","FRANCAIS"&amp;CHAR(10)&amp;"Culture litt. et art.",IF('EDT-2niveaux'!E119="F","FRANCAIS",IF('EDT-2niveaux'!E119="E","FRANCAIS"&amp;CHAR(10)&amp;"Ecriture",IF('EDT-2niveaux'!E119="L","FRANCAIS"&amp;CHAR(10)&amp;"Lexique",IF('EDT-2niveaux'!E119="LO","FRANCAIS"&amp;CHAR(10)&amp;"Langage oral",IF('EDT-2niveaux'!E119="CM","MATHEMATIQUES"&amp;CHAR(10)&amp;"Calcul mental",IF('EDT-2niveaux'!E119="EG","MATHEMATIQUES"&amp;CHAR(10)&amp;"Espace et Géométrie",IF('EDT-2niveaux'!E119="NC","MATHEMATIQUES"&amp;CHAR(10)&amp;"Nombres et calculs",IF('EDT-2niveaux'!E119="GM","MATHEMATIQUES"&amp;CHAR(10)&amp;"Grand. et mes.",IF('EDT-2niveaux'!E119="S","Sciences et technologie",IF('EDT-2niveaux'!E119="H","Histoire",IF('EDT-2niveaux'!E119="Geo","Géographie",IF('EDT-2niveaux'!E119="EMC","Enseig. mor. et civ.",IF('EDT-2niveaux'!E119="EPS","Educ. phys. et sportive",IF('EDT-2niveaux'!E119="EM","Educ. musicale",IF('EDT-2niveaux'!E119="AP","Arts plastiques",IF('EDT-2niveaux'!E119="HDA","Hist. des arts",IF('EDT-2niveaux'!E119="QM","Questionner le monde",IF('EDT-2niveaux'!E119="LV","Langue vivante",IF('EDT-2niveaux'!E119="APC","APC",""))))))))))))))))))))))))))</f>
        <v/>
      </c>
      <c r="M115" s="14" t="str">
        <f t="shared" si="16"/>
        <v/>
      </c>
      <c r="N115" s="101">
        <f>'EDT-2niveaux'!F119</f>
        <v>0</v>
      </c>
      <c r="O115" s="14" t="str">
        <f>IF('EDT-2niveaux'!F119="O","FRANCAIS"&amp;CHAR(10)&amp;"Orthographe",IF('EDT-2niveaux'!F119="rec","RECREATION",IF('EDT-2niveaux'!F119="p","Pause méridienne",IF('EDT-2niveaux'!F119="G","FRANCAIS"&amp;CHAR(10)&amp;"Grammaire",IF('EDT-2niveaux'!F119="LC","FRANCAIS"&amp;CHAR(10)&amp;"Lect. et comp.de l'écrit",IF('EDT-2niveaux'!F119="M","MATHEMATIQUES",IF('EDT-2niveaux'!F119="CLA","FRANCAIS"&amp;CHAR(10)&amp;"Culture litt. et art.",IF('EDT-2niveaux'!F119="F","FRANCAIS",IF('EDT-2niveaux'!F119="E","FRANCAIS"&amp;CHAR(10)&amp;"Ecriture",IF('EDT-2niveaux'!F119="L","FRANCAIS"&amp;CHAR(10)&amp;"Lexique",IF('EDT-2niveaux'!F119="LO","FRANCAIS"&amp;CHAR(10)&amp;"Langage oral",IF('EDT-2niveaux'!F119="CM","MATHEMATIQUES"&amp;CHAR(10)&amp;"Calcul mental",IF('EDT-2niveaux'!F119="EG","MATHEMATIQUES"&amp;CHAR(10)&amp;"Espace et Géométrie",IF('EDT-2niveaux'!F119="NC","MATHEMATIQUES"&amp;CHAR(10)&amp;"Nombres et calculs",IF('EDT-2niveaux'!F119="GM","MATHEMATIQUES"&amp;CHAR(10)&amp;"Grand. et mes.",IF('EDT-2niveaux'!F119="S","Sciences et technologie",IF('EDT-2niveaux'!F119="H","Histoire",IF('EDT-2niveaux'!F119="Geo","Géographie",IF('EDT-2niveaux'!F119="EMC","Enseig. mor. et civ.",IF('EDT-2niveaux'!F119="EPS","Educ. phys. et sportive",IF('EDT-2niveaux'!F119="EM","Educ. musicale",IF('EDT-2niveaux'!F119="AP","Arts plastiques",IF('EDT-2niveaux'!F119="HDA","Hist. des arts",IF('EDT-2niveaux'!F119="QM","Questionner le monde",IF('EDT-2niveaux'!F119="LV","Langue vivante",IF('EDT-2niveaux'!F119="APC","APC",""))))))))))))))))))))))))))</f>
        <v/>
      </c>
      <c r="P115" s="14" t="str">
        <f t="shared" si="17"/>
        <v/>
      </c>
      <c r="Q115" s="101">
        <f>'EDT-2niveaux'!G119</f>
        <v>0</v>
      </c>
      <c r="R115" s="14" t="str">
        <f>IF('EDT-2niveaux'!G119="O","FRANCAIS"&amp;CHAR(10)&amp;"Orthographe",IF('EDT-2niveaux'!G119="rec","RECREATION",IF('EDT-2niveaux'!G119="p","Pause méridienne",IF('EDT-2niveaux'!G119="G","FRANCAIS"&amp;CHAR(10)&amp;"Grammaire",IF('EDT-2niveaux'!G119="LC","FRANCAIS"&amp;CHAR(10)&amp;"Lect. et comp.de l'écrit",IF('EDT-2niveaux'!G119="M","MATHEMATIQUES",IF('EDT-2niveaux'!G119="CLA","FRANCAIS"&amp;CHAR(10)&amp;"Culture litt. et art.",IF('EDT-2niveaux'!G119="F","FRANCAIS",IF('EDT-2niveaux'!G119="E","FRANCAIS"&amp;CHAR(10)&amp;"Ecriture",IF('EDT-2niveaux'!G119="L","FRANCAIS"&amp;CHAR(10)&amp;"Lexique",IF('EDT-2niveaux'!G119="LO","FRANCAIS"&amp;CHAR(10)&amp;"Langage oral",IF('EDT-2niveaux'!G119="CM","MATHEMATIQUES"&amp;CHAR(10)&amp;"Calcul mental",IF('EDT-2niveaux'!G119="EG","MATHEMATIQUES"&amp;CHAR(10)&amp;"Espace et Géométrie",IF('EDT-2niveaux'!G119="NC","MATHEMATIQUES"&amp;CHAR(10)&amp;"Nombres et calculs",IF('EDT-2niveaux'!G119="GM","MATHEMATIQUES"&amp;CHAR(10)&amp;"Grand. et mes.",IF('EDT-2niveaux'!G119="S","Sciences et technologie",IF('EDT-2niveaux'!G119="H","Histoire",IF('EDT-2niveaux'!G119="Geo","Géographie",IF('EDT-2niveaux'!G119="EMC","Enseig. mor. et civ.",IF('EDT-2niveaux'!G119="EPS","Educ. phys. et sportive",IF('EDT-2niveaux'!G119="EM","Educ. musicale",IF('EDT-2niveaux'!G119="AP","Arts plastiques",IF('EDT-2niveaux'!G119="HDA","Hist. des arts",IF('EDT-2niveaux'!G119="QM","Questionner le monde",IF('EDT-2niveaux'!G119="LV","Langue vivante",IF('EDT-2niveaux'!G119="APC","APC",""))))))))))))))))))))))))))</f>
        <v/>
      </c>
      <c r="S115" s="148" t="str">
        <f t="shared" si="18"/>
        <v/>
      </c>
      <c r="T115" s="101">
        <f>'EDT-2niveaux'!H119</f>
        <v>0</v>
      </c>
      <c r="U115" s="14" t="str">
        <f>IF('EDT-2niveaux'!H119="O","FRANCAIS"&amp;CHAR(10)&amp;"Orthographe",IF('EDT-2niveaux'!H119="rec","RECREATION",IF('EDT-2niveaux'!H119="p","Pause méridienne",IF('EDT-2niveaux'!H119="G","FRANCAIS"&amp;CHAR(10)&amp;"Grammaire",IF('EDT-2niveaux'!H119="LC","FRANCAIS"&amp;CHAR(10)&amp;"Lect. et comp.de l'écrit",IF('EDT-2niveaux'!H119="M","MATHEMATIQUES",IF('EDT-2niveaux'!H119="CLA","FRANCAIS"&amp;CHAR(10)&amp;"Culture litt. et art.",IF('EDT-2niveaux'!H119="F","FRANCAIS",IF('EDT-2niveaux'!H119="E","FRANCAIS"&amp;CHAR(10)&amp;"Ecriture",IF('EDT-2niveaux'!H119="L","FRANCAIS"&amp;CHAR(10)&amp;"Lexique",IF('EDT-2niveaux'!H119="LO","FRANCAIS"&amp;CHAR(10)&amp;"Langage oral",IF('EDT-2niveaux'!H119="CM","MATHEMATIQUES"&amp;CHAR(10)&amp;"Calcul mental",IF('EDT-2niveaux'!H119="EG","MATHEMATIQUES"&amp;CHAR(10)&amp;"Espace et Géométrie",IF('EDT-2niveaux'!H119="NC","MATHEMATIQUES"&amp;CHAR(10)&amp;"Nombres et calculs",IF('EDT-2niveaux'!H119="GM","MATHEMATIQUES"&amp;CHAR(10)&amp;"Grand. et mes.",IF('EDT-2niveaux'!H119="S","Sciences et technologie",IF('EDT-2niveaux'!H119="H","Histoire",IF('EDT-2niveaux'!H119="Geo","Géographie",IF('EDT-2niveaux'!H119="EMC","Enseig. mor. et civ.",IF('EDT-2niveaux'!H119="EPS","Educ. phys. et sportive",IF('EDT-2niveaux'!H119="EM","Educ. musicale",IF('EDT-2niveaux'!H119="AP","Arts plastiques",IF('EDT-2niveaux'!H119="HDA","Hist. des arts",IF('EDT-2niveaux'!H119="QM","Questionner le monde",IF('EDT-2niveaux'!H119="LV","Langue vivante",IF('EDT-2niveaux'!H119="APC","APC",""))))))))))))))))))))))))))</f>
        <v/>
      </c>
      <c r="V115" s="14" t="str">
        <f t="shared" si="19"/>
        <v/>
      </c>
      <c r="W115" s="101">
        <f>'EDT-2niveaux'!I119</f>
        <v>0</v>
      </c>
      <c r="X115" s="14" t="str">
        <f>IF('EDT-2niveaux'!I119="O","FRANCAIS"&amp;CHAR(10)&amp;"Orthographe",IF('EDT-2niveaux'!I119="rec","RECREATION",IF('EDT-2niveaux'!I119="p","Pause méridienne",IF('EDT-2niveaux'!I119="G","FRANCAIS"&amp;CHAR(10)&amp;"Grammaire",IF('EDT-2niveaux'!I119="LC","FRANCAIS"&amp;CHAR(10)&amp;"Lect. et comp.de l'écrit",IF('EDT-2niveaux'!I119="M","MATHEMATIQUES",IF('EDT-2niveaux'!I119="CLA","FRANCAIS"&amp;CHAR(10)&amp;"Culture litt. et art.",IF('EDT-2niveaux'!I119="F","FRANCAIS",IF('EDT-2niveaux'!I119="E","FRANCAIS"&amp;CHAR(10)&amp;"Ecriture",IF('EDT-2niveaux'!I119="L","FRANCAIS"&amp;CHAR(10)&amp;"Lexique",IF('EDT-2niveaux'!I119="LO","FRANCAIS"&amp;CHAR(10)&amp;"Langage oral",IF('EDT-2niveaux'!I119="CM","MATHEMATIQUES"&amp;CHAR(10)&amp;"Calcul mental",IF('EDT-2niveaux'!I119="EG","MATHEMATIQUES"&amp;CHAR(10)&amp;"Espace et Géométrie",IF('EDT-2niveaux'!I119="NC","MATHEMATIQUES"&amp;CHAR(10)&amp;"Nombres et calculs",IF('EDT-2niveaux'!I119="GM","MATHEMATIQUES"&amp;CHAR(10)&amp;"Grand. et mes.",IF('EDT-2niveaux'!I119="S","Sciences et technologie",IF('EDT-2niveaux'!I119="H","Histoire",IF('EDT-2niveaux'!I119="Geo","Géographie",IF('EDT-2niveaux'!I119="EMC","Enseig. mor. et civ.",IF('EDT-2niveaux'!I119="EPS","Educ. phys. et sportive",IF('EDT-2niveaux'!I119="EM","Educ. musicale",IF('EDT-2niveaux'!I119="AP","Arts plastiques",IF('EDT-2niveaux'!I119="HDA","Hist. des arts",IF('EDT-2niveaux'!I119="QM","Questionner le monde",IF('EDT-2niveaux'!I119="LV","Langue vivante",IF('EDT-2niveaux'!I119="APC","APC",""))))))))))))))))))))))))))</f>
        <v/>
      </c>
      <c r="Y115" s="14" t="str">
        <f t="shared" si="20"/>
        <v/>
      </c>
      <c r="Z115" s="101">
        <f>'EDT-2niveaux'!J119</f>
        <v>0</v>
      </c>
      <c r="AA115" s="14" t="str">
        <f>IF('EDT-2niveaux'!J119="O","FRANCAIS"&amp;CHAR(10)&amp;"Orthographe",IF('EDT-2niveaux'!J119="rec","RECREATION",IF('EDT-2niveaux'!J119="p","Pause méridienne",IF('EDT-2niveaux'!J119="G","FRANCAIS"&amp;CHAR(10)&amp;"Grammaire",IF('EDT-2niveaux'!J119="LC","FRANCAIS"&amp;CHAR(10)&amp;"Lect. et comp.de l'écrit",IF('EDT-2niveaux'!J119="M","MATHEMATIQUES",IF('EDT-2niveaux'!J119="CLA","FRANCAIS"&amp;CHAR(10)&amp;"Culture littéraire et artistiqueCulture litt. et art.",IF('EDT-2niveaux'!J119="F","FRANCAIS",IF('EDT-2niveaux'!J119="E","FRANCAIS"&amp;CHAR(10)&amp;"Ecriture",IF('EDT-2niveaux'!J119="L","FRANCAIS"&amp;CHAR(10)&amp;"Lexique",IF('EDT-2niveaux'!J119="LO","FRANCAIS"&amp;CHAR(10)&amp;"Langage oral",IF('EDT-2niveaux'!J119="CM","MATHEMATIQUES"&amp;CHAR(10)&amp;"Calcul mental",IF('EDT-2niveaux'!J119="EG","MATHEMATIQUES"&amp;CHAR(10)&amp;"Espace et Géométrie",IF('EDT-2niveaux'!J119="NC","MATHEMATIQUES"&amp;CHAR(10)&amp;"Nombres et calculs",IF('EDT-2niveaux'!J119="GM","MATHEMATIQUES"&amp;CHAR(10)&amp;"Grand. et mes.",IF('EDT-2niveaux'!J119="S","Sciences et technologie",IF('EDT-2niveaux'!J119="H","Histoire",IF('EDT-2niveaux'!J119="Geo","Géographie",IF('EDT-2niveaux'!J119="EMC","Enseig. mor. et civ.",IF('EDT-2niveaux'!J119="EPS","Educ. phys. et sportive",IF('EDT-2niveaux'!J119="EM","Educ. musicale",IF('EDT-2niveaux'!J119="AP","Arts plastiques",IF('EDT-2niveaux'!J119="HDA","Hist. des arts",IF('EDT-2niveaux'!J119="QM","Questionner le monde",IF('EDT-2niveaux'!J119="LV","Langue vivante",IF('EDT-2niveaux'!J119="APC","APC",""))))))))))))))))))))))))))</f>
        <v/>
      </c>
      <c r="AB115" s="49" t="str">
        <f t="shared" si="21"/>
        <v/>
      </c>
      <c r="AC115" s="101">
        <f>'EDT-2niveaux'!K119</f>
        <v>0</v>
      </c>
      <c r="AD115" s="14" t="str">
        <f>IF('EDT-2niveaux'!K119="O","FRANCAIS"&amp;CHAR(10)&amp;"Orthographe",IF('EDT-2niveaux'!K119="rec","RECREATION",IF('EDT-2niveaux'!K119="p","Pause méridienne",IF('EDT-2niveaux'!K119="G","FRANCAIS"&amp;CHAR(10)&amp;"Grammaire",IF('EDT-2niveaux'!K119="LC","FRANCAIS"&amp;CHAR(10)&amp;"Lect. et comp.de l'écrit",IF('EDT-2niveaux'!K119="M","MATHEMATIQUES",IF('EDT-2niveaux'!K119="CLA","FRANCAIS"&amp;CHAR(10)&amp;"Culture litt. et art.",IF('EDT-2niveaux'!K119="F","FRANCAIS",IF('EDT-2niveaux'!K119="E","FRANCAIS"&amp;CHAR(10)&amp;"Ecriture",IF('EDT-2niveaux'!K119="L","FRANCAIS"&amp;CHAR(10)&amp;"Lexique",IF('EDT-2niveaux'!K119="LO","FRANCAIS"&amp;CHAR(10)&amp;"Langage oral",IF('EDT-2niveaux'!K119="CM","MATHEMATIQUES"&amp;CHAR(10)&amp;"Calcul mental",IF('EDT-2niveaux'!K119="EG","MATHEMATIQUES"&amp;CHAR(10)&amp;"Espace et Géométrie",IF('EDT-2niveaux'!K119="NC","MATHEMATIQUES"&amp;CHAR(10)&amp;"Nombres et calculs",IF('EDT-2niveaux'!K119="GM","MATHEMATIQUES"&amp;CHAR(10)&amp;"Grand. et mes.",IF('EDT-2niveaux'!K119="S","Sciences et technologie",IF('EDT-2niveaux'!K119="H","Histoire",IF('EDT-2niveaux'!K119="Geo","Géographie",IF('EDT-2niveaux'!K119="EMC","Enseig. mor. et civ.",IF('EDT-2niveaux'!K119="EPS","Educ. phys. et sportive",IF('EDT-2niveaux'!K119="EM","Educ. musicale",IF('EDT-2niveaux'!K119="AP","Arts plastiques",IF('EDT-2niveaux'!K119="HDA","Hist. des arts",IF('EDT-2niveaux'!K119="QM","Questionner le monde",IF('EDT-2niveaux'!K119="LV","Langue vivante",IF('EDT-2niveaux'!K119="APC","APC",""))))))))))))))))))))))))))</f>
        <v/>
      </c>
      <c r="AE115" s="49" t="str">
        <f t="shared" si="22"/>
        <v/>
      </c>
    </row>
    <row r="116" spans="1:31" x14ac:dyDescent="0.3">
      <c r="A116" s="4" t="e">
        <f>IF('POUR COMMENCER'!$E$14&gt;=A115,A115+'POUR COMMENCER'!$H$29,"")</f>
        <v>#VALUE!</v>
      </c>
      <c r="B116" s="101">
        <f>'EDT-2niveaux'!B120</f>
        <v>0</v>
      </c>
      <c r="C116" s="14" t="str">
        <f>IF('EDT-2niveaux'!B120="O","FRANCAIS"&amp;CHAR(10)&amp;"Orthographe",IF('EDT-2niveaux'!B120="rec","RECREATION",IF('EDT-2niveaux'!B120="p","Pause méridienne",IF('EDT-2niveaux'!B120="G","FRANCAIS"&amp;CHAR(10)&amp;"Grammaire",IF('EDT-2niveaux'!B120="LC","FRANCAIS"&amp;CHAR(10)&amp;"Lect. et comp.de l'écrit",IF('EDT-2niveaux'!B120="M","MATHEMATIQUES",IF('EDT-2niveaux'!B120="CLA","FRANCAIS"&amp;CHAR(10)&amp;"Culture litt. et art.",IF('EDT-2niveaux'!B120="F","FRANCAIS",IF('EDT-2niveaux'!B120="E","FRANCAIS"&amp;CHAR(10)&amp;"Ecriture",IF('EDT-2niveaux'!B120="L","FRANCAIS"&amp;CHAR(10)&amp;"Lexique",IF('EDT-2niveaux'!B120="LO","FRANCAIS"&amp;CHAR(10)&amp;"Langage oral",IF('EDT-2niveaux'!B120="CM","MATHEMATIQUES"&amp;CHAR(10)&amp;"Calcul mental",IF('EDT-2niveaux'!B120="EG","MATHEMATIQUES"&amp;CHAR(10)&amp;"Espace et Géométrie",IF('EDT-2niveaux'!B120="NC","MATHEMATIQUES"&amp;CHAR(10)&amp;"Nombres et calculs",IF('EDT-2niveaux'!B120="GM","MATHEMATIQUES"&amp;CHAR(10)&amp;"Grand. et mes.",IF('EDT-2niveaux'!B120="S","Sciences et technologie",IF('EDT-2niveaux'!B120="H","Histoire",IF('EDT-2niveaux'!B120="Geo","Géographie",IF('EDT-2niveaux'!B120="EMC","Enseig. mor. et civ.",IF('EDT-2niveaux'!B120="EPS","Educ. phys. et sportive",IF('EDT-2niveaux'!B120="EM","Educ. musicale",IF('EDT-2niveaux'!B120="AP","Arts plastiques",IF('EDT-2niveaux'!B120="HDA","Hist. des arts",IF('EDT-2niveaux'!B120="QM","Questionner le monde",IF('EDT-2niveaux'!B120="LV","Langue vivante",IF('EDT-2niveaux'!B120="APC","APC",""))))))))))))))))))))))))))</f>
        <v/>
      </c>
      <c r="D116" s="14" t="str">
        <f t="shared" si="13"/>
        <v/>
      </c>
      <c r="E116" s="101">
        <f>'EDT-2niveaux'!C120</f>
        <v>0</v>
      </c>
      <c r="F116" s="14" t="str">
        <f>IF('EDT-2niveaux'!C120="O","FRANCAIS"&amp;CHAR(10)&amp;"Orthographe",IF('EDT-2niveaux'!C120="rec","RECREATION",IF('EDT-2niveaux'!C120="p","Pause méridienne",IF('EDT-2niveaux'!C120="G","FRANCAIS"&amp;CHAR(10)&amp;"Grammaire",IF('EDT-2niveaux'!C120="LC","FRANCAIS"&amp;CHAR(10)&amp;"Lect. et comp.de l'écrit",IF('EDT-2niveaux'!C120="M","MATHEMATIQUES",IF('EDT-2niveaux'!C120="CLA","FRANCAIS"&amp;CHAR(10)&amp;"Culture littéraire et artistiqueCulture litt. et art.",IF('EDT-2niveaux'!C120="F","FRANCAIS",IF('EDT-2niveaux'!C120="E","FRANCAIS"&amp;CHAR(10)&amp;"Ecriture",IF('EDT-2niveaux'!C120="L","FRANCAIS"&amp;CHAR(10)&amp;"Lexique",IF('EDT-2niveaux'!C120="LO","FRANCAIS"&amp;CHAR(10)&amp;"Langage oral",IF('EDT-2niveaux'!C120="CM","MATHEMATIQUES"&amp;CHAR(10)&amp;"Calcul mental",IF('EDT-2niveaux'!C120="EG","MATHEMATIQUES"&amp;CHAR(10)&amp;"Espace et Géométrie",IF('EDT-2niveaux'!C120="NC","MATHEMATIQUES"&amp;CHAR(10)&amp;"Nombres et calculs",IF('EDT-2niveaux'!C120="GM","MATHEMATIQUES"&amp;CHAR(10)&amp;"Grand. et mes.",IF('EDT-2niveaux'!C120="S","Sciences et technologie",IF('EDT-2niveaux'!C120="H","Histoire",IF('EDT-2niveaux'!C120="Geo","Géographie",IF('EDT-2niveaux'!C120="EMC","Enseig. mor. et civ.",IF('EDT-2niveaux'!C120="EPS","Educ. phys. et sportive",IF('EDT-2niveaux'!C120="EM","Educ. musicale",IF('EDT-2niveaux'!C120="AP","Arts plastiques",IF('EDT-2niveaux'!C120="HDA","Hist. des arts",IF('EDT-2niveaux'!C120="QM","Questionner le monde",IF('EDT-2niveaux'!C120="LV","Langue vivante",IF('EDT-2niveaux'!C120="APC","APC",""))))))))))))))))))))))))))</f>
        <v/>
      </c>
      <c r="G116" s="14" t="str">
        <f t="shared" si="14"/>
        <v/>
      </c>
      <c r="H116" s="101">
        <f>'EDT-2niveaux'!D120</f>
        <v>0</v>
      </c>
      <c r="I116" s="14" t="str">
        <f>IF('EDT-2niveaux'!D120="O","FRANCAIS"&amp;CHAR(10)&amp;"Orthographe",IF('EDT-2niveaux'!D120="rec","RECREATION",IF('EDT-2niveaux'!D120="p","Pause méridienne",IF('EDT-2niveaux'!D120="G","FRANCAIS"&amp;CHAR(10)&amp;"Grammaire",IF('EDT-2niveaux'!D120="LC","FRANCAIS"&amp;CHAR(10)&amp;"Lect. et comp.de l'écrit",IF('EDT-2niveaux'!D120="M","MATHEMATIQUES",IF('EDT-2niveaux'!D120="CLA","FRANCAIS"&amp;CHAR(10)&amp;"Culture litt. et art.",IF('EDT-2niveaux'!D120="F","FRANCAIS",IF('EDT-2niveaux'!D120="E","FRANCAIS"&amp;CHAR(10)&amp;"Ecriture",IF('EDT-2niveaux'!D120="L","FRANCAIS"&amp;CHAR(10)&amp;"Lexique",IF('EDT-2niveaux'!D120="LO","FRANCAIS"&amp;CHAR(10)&amp;"Langage oral",IF('EDT-2niveaux'!D120="CM","MATHEMATIQUES"&amp;CHAR(10)&amp;"Calcul mental",IF('EDT-2niveaux'!D120="EG","MATHEMATIQUES"&amp;CHAR(10)&amp;"Espace et Géométrie",IF('EDT-2niveaux'!D120="NC","MATHEMATIQUES"&amp;CHAR(10)&amp;"Nombres et calculs",IF('EDT-2niveaux'!D120="GM","MATHEMATIQUES"&amp;CHAR(10)&amp;"Grand. et mes.",IF('EDT-2niveaux'!D120="S","Sciences et technologie",IF('EDT-2niveaux'!D120="H","Histoire",IF('EDT-2niveaux'!D120="Geo","Géographie",IF('EDT-2niveaux'!D120="EMC","Enseig. mor. et civ.",IF('EDT-2niveaux'!D120="EPS","Educ. phys. et sportive",IF('EDT-2niveaux'!D120="EM","Educ. musicale",IF('EDT-2niveaux'!D120="AP","Arts plastiques",IF('EDT-2niveaux'!D120="HDA","Hist. des arts",IF('EDT-2niveaux'!D120="QM","Questionner le monde",IF('EDT-2niveaux'!D120="LV","Langue vivante",IF('EDT-2niveaux'!D120="APC","APC",""))))))))))))))))))))))))))</f>
        <v/>
      </c>
      <c r="J116" s="14" t="str">
        <f t="shared" si="15"/>
        <v/>
      </c>
      <c r="K116" s="101">
        <f>'EDT-2niveaux'!E120</f>
        <v>0</v>
      </c>
      <c r="L116" s="14" t="str">
        <f>IF('EDT-2niveaux'!E120="O","FRANCAIS"&amp;CHAR(10)&amp;"Orthographe",IF('EDT-2niveaux'!E120="rec","RECREATION",IF('EDT-2niveaux'!E120="p","Pause méridienne",IF('EDT-2niveaux'!E120="G","FRANCAIS"&amp;CHAR(10)&amp;"Grammaire",IF('EDT-2niveaux'!E120="LC","FRANCAIS"&amp;CHAR(10)&amp;"Lect. et comp.de l'écrit",IF('EDT-2niveaux'!E120="M","MATHEMATIQUES",IF('EDT-2niveaux'!E120="CLA","FRANCAIS"&amp;CHAR(10)&amp;"Culture litt. et art.",IF('EDT-2niveaux'!E120="F","FRANCAIS",IF('EDT-2niveaux'!E120="E","FRANCAIS"&amp;CHAR(10)&amp;"Ecriture",IF('EDT-2niveaux'!E120="L","FRANCAIS"&amp;CHAR(10)&amp;"Lexique",IF('EDT-2niveaux'!E120="LO","FRANCAIS"&amp;CHAR(10)&amp;"Langage oral",IF('EDT-2niveaux'!E120="CM","MATHEMATIQUES"&amp;CHAR(10)&amp;"Calcul mental",IF('EDT-2niveaux'!E120="EG","MATHEMATIQUES"&amp;CHAR(10)&amp;"Espace et Géométrie",IF('EDT-2niveaux'!E120="NC","MATHEMATIQUES"&amp;CHAR(10)&amp;"Nombres et calculs",IF('EDT-2niveaux'!E120="GM","MATHEMATIQUES"&amp;CHAR(10)&amp;"Grand. et mes.",IF('EDT-2niveaux'!E120="S","Sciences et technologie",IF('EDT-2niveaux'!E120="H","Histoire",IF('EDT-2niveaux'!E120="Geo","Géographie",IF('EDT-2niveaux'!E120="EMC","Enseig. mor. et civ.",IF('EDT-2niveaux'!E120="EPS","Educ. phys. et sportive",IF('EDT-2niveaux'!E120="EM","Educ. musicale",IF('EDT-2niveaux'!E120="AP","Arts plastiques",IF('EDT-2niveaux'!E120="HDA","Hist. des arts",IF('EDT-2niveaux'!E120="QM","Questionner le monde",IF('EDT-2niveaux'!E120="LV","Langue vivante",IF('EDT-2niveaux'!E120="APC","APC",""))))))))))))))))))))))))))</f>
        <v/>
      </c>
      <c r="M116" s="14" t="str">
        <f t="shared" si="16"/>
        <v/>
      </c>
      <c r="N116" s="101">
        <f>'EDT-2niveaux'!F120</f>
        <v>0</v>
      </c>
      <c r="O116" s="14" t="str">
        <f>IF('EDT-2niveaux'!F120="O","FRANCAIS"&amp;CHAR(10)&amp;"Orthographe",IF('EDT-2niveaux'!F120="rec","RECREATION",IF('EDT-2niveaux'!F120="p","Pause méridienne",IF('EDT-2niveaux'!F120="G","FRANCAIS"&amp;CHAR(10)&amp;"Grammaire",IF('EDT-2niveaux'!F120="LC","FRANCAIS"&amp;CHAR(10)&amp;"Lect. et comp.de l'écrit",IF('EDT-2niveaux'!F120="M","MATHEMATIQUES",IF('EDT-2niveaux'!F120="CLA","FRANCAIS"&amp;CHAR(10)&amp;"Culture litt. et art.",IF('EDT-2niveaux'!F120="F","FRANCAIS",IF('EDT-2niveaux'!F120="E","FRANCAIS"&amp;CHAR(10)&amp;"Ecriture",IF('EDT-2niveaux'!F120="L","FRANCAIS"&amp;CHAR(10)&amp;"Lexique",IF('EDT-2niveaux'!F120="LO","FRANCAIS"&amp;CHAR(10)&amp;"Langage oral",IF('EDT-2niveaux'!F120="CM","MATHEMATIQUES"&amp;CHAR(10)&amp;"Calcul mental",IF('EDT-2niveaux'!F120="EG","MATHEMATIQUES"&amp;CHAR(10)&amp;"Espace et Géométrie",IF('EDT-2niveaux'!F120="NC","MATHEMATIQUES"&amp;CHAR(10)&amp;"Nombres et calculs",IF('EDT-2niveaux'!F120="GM","MATHEMATIQUES"&amp;CHAR(10)&amp;"Grand. et mes.",IF('EDT-2niveaux'!F120="S","Sciences et technologie",IF('EDT-2niveaux'!F120="H","Histoire",IF('EDT-2niveaux'!F120="Geo","Géographie",IF('EDT-2niveaux'!F120="EMC","Enseig. mor. et civ.",IF('EDT-2niveaux'!F120="EPS","Educ. phys. et sportive",IF('EDT-2niveaux'!F120="EM","Educ. musicale",IF('EDT-2niveaux'!F120="AP","Arts plastiques",IF('EDT-2niveaux'!F120="HDA","Hist. des arts",IF('EDT-2niveaux'!F120="QM","Questionner le monde",IF('EDT-2niveaux'!F120="LV","Langue vivante",IF('EDT-2niveaux'!F120="APC","APC",""))))))))))))))))))))))))))</f>
        <v/>
      </c>
      <c r="P116" s="14" t="str">
        <f t="shared" si="17"/>
        <v/>
      </c>
      <c r="Q116" s="101">
        <f>'EDT-2niveaux'!G120</f>
        <v>0</v>
      </c>
      <c r="R116" s="14" t="str">
        <f>IF('EDT-2niveaux'!G120="O","FRANCAIS"&amp;CHAR(10)&amp;"Orthographe",IF('EDT-2niveaux'!G120="rec","RECREATION",IF('EDT-2niveaux'!G120="p","Pause méridienne",IF('EDT-2niveaux'!G120="G","FRANCAIS"&amp;CHAR(10)&amp;"Grammaire",IF('EDT-2niveaux'!G120="LC","FRANCAIS"&amp;CHAR(10)&amp;"Lect. et comp.de l'écrit",IF('EDT-2niveaux'!G120="M","MATHEMATIQUES",IF('EDT-2niveaux'!G120="CLA","FRANCAIS"&amp;CHAR(10)&amp;"Culture litt. et art.",IF('EDT-2niveaux'!G120="F","FRANCAIS",IF('EDT-2niveaux'!G120="E","FRANCAIS"&amp;CHAR(10)&amp;"Ecriture",IF('EDT-2niveaux'!G120="L","FRANCAIS"&amp;CHAR(10)&amp;"Lexique",IF('EDT-2niveaux'!G120="LO","FRANCAIS"&amp;CHAR(10)&amp;"Langage oral",IF('EDT-2niveaux'!G120="CM","MATHEMATIQUES"&amp;CHAR(10)&amp;"Calcul mental",IF('EDT-2niveaux'!G120="EG","MATHEMATIQUES"&amp;CHAR(10)&amp;"Espace et Géométrie",IF('EDT-2niveaux'!G120="NC","MATHEMATIQUES"&amp;CHAR(10)&amp;"Nombres et calculs",IF('EDT-2niveaux'!G120="GM","MATHEMATIQUES"&amp;CHAR(10)&amp;"Grand. et mes.",IF('EDT-2niveaux'!G120="S","Sciences et technologie",IF('EDT-2niveaux'!G120="H","Histoire",IF('EDT-2niveaux'!G120="Geo","Géographie",IF('EDT-2niveaux'!G120="EMC","Enseig. mor. et civ.",IF('EDT-2niveaux'!G120="EPS","Educ. phys. et sportive",IF('EDT-2niveaux'!G120="EM","Educ. musicale",IF('EDT-2niveaux'!G120="AP","Arts plastiques",IF('EDT-2niveaux'!G120="HDA","Hist. des arts",IF('EDT-2niveaux'!G120="QM","Questionner le monde",IF('EDT-2niveaux'!G120="LV","Langue vivante",IF('EDT-2niveaux'!G120="APC","APC",""))))))))))))))))))))))))))</f>
        <v/>
      </c>
      <c r="S116" s="148" t="str">
        <f t="shared" si="18"/>
        <v/>
      </c>
      <c r="T116" s="101">
        <f>'EDT-2niveaux'!H120</f>
        <v>0</v>
      </c>
      <c r="U116" s="14" t="str">
        <f>IF('EDT-2niveaux'!H120="O","FRANCAIS"&amp;CHAR(10)&amp;"Orthographe",IF('EDT-2niveaux'!H120="rec","RECREATION",IF('EDT-2niveaux'!H120="p","Pause méridienne",IF('EDT-2niveaux'!H120="G","FRANCAIS"&amp;CHAR(10)&amp;"Grammaire",IF('EDT-2niveaux'!H120="LC","FRANCAIS"&amp;CHAR(10)&amp;"Lect. et comp.de l'écrit",IF('EDT-2niveaux'!H120="M","MATHEMATIQUES",IF('EDT-2niveaux'!H120="CLA","FRANCAIS"&amp;CHAR(10)&amp;"Culture litt. et art.",IF('EDT-2niveaux'!H120="F","FRANCAIS",IF('EDT-2niveaux'!H120="E","FRANCAIS"&amp;CHAR(10)&amp;"Ecriture",IF('EDT-2niveaux'!H120="L","FRANCAIS"&amp;CHAR(10)&amp;"Lexique",IF('EDT-2niveaux'!H120="LO","FRANCAIS"&amp;CHAR(10)&amp;"Langage oral",IF('EDT-2niveaux'!H120="CM","MATHEMATIQUES"&amp;CHAR(10)&amp;"Calcul mental",IF('EDT-2niveaux'!H120="EG","MATHEMATIQUES"&amp;CHAR(10)&amp;"Espace et Géométrie",IF('EDT-2niveaux'!H120="NC","MATHEMATIQUES"&amp;CHAR(10)&amp;"Nombres et calculs",IF('EDT-2niveaux'!H120="GM","MATHEMATIQUES"&amp;CHAR(10)&amp;"Grand. et mes.",IF('EDT-2niveaux'!H120="S","Sciences et technologie",IF('EDT-2niveaux'!H120="H","Histoire",IF('EDT-2niveaux'!H120="Geo","Géographie",IF('EDT-2niveaux'!H120="EMC","Enseig. mor. et civ.",IF('EDT-2niveaux'!H120="EPS","Educ. phys. et sportive",IF('EDT-2niveaux'!H120="EM","Educ. musicale",IF('EDT-2niveaux'!H120="AP","Arts plastiques",IF('EDT-2niveaux'!H120="HDA","Hist. des arts",IF('EDT-2niveaux'!H120="QM","Questionner le monde",IF('EDT-2niveaux'!H120="LV","Langue vivante",IF('EDT-2niveaux'!H120="APC","APC",""))))))))))))))))))))))))))</f>
        <v/>
      </c>
      <c r="V116" s="14" t="str">
        <f t="shared" si="19"/>
        <v/>
      </c>
      <c r="W116" s="101">
        <f>'EDT-2niveaux'!I120</f>
        <v>0</v>
      </c>
      <c r="X116" s="14" t="str">
        <f>IF('EDT-2niveaux'!I120="O","FRANCAIS"&amp;CHAR(10)&amp;"Orthographe",IF('EDT-2niveaux'!I120="rec","RECREATION",IF('EDT-2niveaux'!I120="p","Pause méridienne",IF('EDT-2niveaux'!I120="G","FRANCAIS"&amp;CHAR(10)&amp;"Grammaire",IF('EDT-2niveaux'!I120="LC","FRANCAIS"&amp;CHAR(10)&amp;"Lect. et comp.de l'écrit",IF('EDT-2niveaux'!I120="M","MATHEMATIQUES",IF('EDT-2niveaux'!I120="CLA","FRANCAIS"&amp;CHAR(10)&amp;"Culture litt. et art.",IF('EDT-2niveaux'!I120="F","FRANCAIS",IF('EDT-2niveaux'!I120="E","FRANCAIS"&amp;CHAR(10)&amp;"Ecriture",IF('EDT-2niveaux'!I120="L","FRANCAIS"&amp;CHAR(10)&amp;"Lexique",IF('EDT-2niveaux'!I120="LO","FRANCAIS"&amp;CHAR(10)&amp;"Langage oral",IF('EDT-2niveaux'!I120="CM","MATHEMATIQUES"&amp;CHAR(10)&amp;"Calcul mental",IF('EDT-2niveaux'!I120="EG","MATHEMATIQUES"&amp;CHAR(10)&amp;"Espace et Géométrie",IF('EDT-2niveaux'!I120="NC","MATHEMATIQUES"&amp;CHAR(10)&amp;"Nombres et calculs",IF('EDT-2niveaux'!I120="GM","MATHEMATIQUES"&amp;CHAR(10)&amp;"Grand. et mes.",IF('EDT-2niveaux'!I120="S","Sciences et technologie",IF('EDT-2niveaux'!I120="H","Histoire",IF('EDT-2niveaux'!I120="Geo","Géographie",IF('EDT-2niveaux'!I120="EMC","Enseig. mor. et civ.",IF('EDT-2niveaux'!I120="EPS","Educ. phys. et sportive",IF('EDT-2niveaux'!I120="EM","Educ. musicale",IF('EDT-2niveaux'!I120="AP","Arts plastiques",IF('EDT-2niveaux'!I120="HDA","Hist. des arts",IF('EDT-2niveaux'!I120="QM","Questionner le monde",IF('EDT-2niveaux'!I120="LV","Langue vivante",IF('EDT-2niveaux'!I120="APC","APC",""))))))))))))))))))))))))))</f>
        <v/>
      </c>
      <c r="Y116" s="14" t="str">
        <f t="shared" si="20"/>
        <v/>
      </c>
      <c r="Z116" s="101">
        <f>'EDT-2niveaux'!J120</f>
        <v>0</v>
      </c>
      <c r="AA116" s="14" t="str">
        <f>IF('EDT-2niveaux'!J120="O","FRANCAIS"&amp;CHAR(10)&amp;"Orthographe",IF('EDT-2niveaux'!J120="rec","RECREATION",IF('EDT-2niveaux'!J120="p","Pause méridienne",IF('EDT-2niveaux'!J120="G","FRANCAIS"&amp;CHAR(10)&amp;"Grammaire",IF('EDT-2niveaux'!J120="LC","FRANCAIS"&amp;CHAR(10)&amp;"Lect. et comp.de l'écrit",IF('EDT-2niveaux'!J120="M","MATHEMATIQUES",IF('EDT-2niveaux'!J120="CLA","FRANCAIS"&amp;CHAR(10)&amp;"Culture littéraire et artistiqueCulture litt. et art.",IF('EDT-2niveaux'!J120="F","FRANCAIS",IF('EDT-2niveaux'!J120="E","FRANCAIS"&amp;CHAR(10)&amp;"Ecriture",IF('EDT-2niveaux'!J120="L","FRANCAIS"&amp;CHAR(10)&amp;"Lexique",IF('EDT-2niveaux'!J120="LO","FRANCAIS"&amp;CHAR(10)&amp;"Langage oral",IF('EDT-2niveaux'!J120="CM","MATHEMATIQUES"&amp;CHAR(10)&amp;"Calcul mental",IF('EDT-2niveaux'!J120="EG","MATHEMATIQUES"&amp;CHAR(10)&amp;"Espace et Géométrie",IF('EDT-2niveaux'!J120="NC","MATHEMATIQUES"&amp;CHAR(10)&amp;"Nombres et calculs",IF('EDT-2niveaux'!J120="GM","MATHEMATIQUES"&amp;CHAR(10)&amp;"Grand. et mes.",IF('EDT-2niveaux'!J120="S","Sciences et technologie",IF('EDT-2niveaux'!J120="H","Histoire",IF('EDT-2niveaux'!J120="Geo","Géographie",IF('EDT-2niveaux'!J120="EMC","Enseig. mor. et civ.",IF('EDT-2niveaux'!J120="EPS","Educ. phys. et sportive",IF('EDT-2niveaux'!J120="EM","Educ. musicale",IF('EDT-2niveaux'!J120="AP","Arts plastiques",IF('EDT-2niveaux'!J120="HDA","Hist. des arts",IF('EDT-2niveaux'!J120="QM","Questionner le monde",IF('EDT-2niveaux'!J120="LV","Langue vivante",IF('EDT-2niveaux'!J120="APC","APC",""))))))))))))))))))))))))))</f>
        <v/>
      </c>
      <c r="AB116" s="49" t="str">
        <f t="shared" si="21"/>
        <v/>
      </c>
      <c r="AC116" s="101">
        <f>'EDT-2niveaux'!K120</f>
        <v>0</v>
      </c>
      <c r="AD116" s="14" t="str">
        <f>IF('EDT-2niveaux'!K120="O","FRANCAIS"&amp;CHAR(10)&amp;"Orthographe",IF('EDT-2niveaux'!K120="rec","RECREATION",IF('EDT-2niveaux'!K120="p","Pause méridienne",IF('EDT-2niveaux'!K120="G","FRANCAIS"&amp;CHAR(10)&amp;"Grammaire",IF('EDT-2niveaux'!K120="LC","FRANCAIS"&amp;CHAR(10)&amp;"Lect. et comp.de l'écrit",IF('EDT-2niveaux'!K120="M","MATHEMATIQUES",IF('EDT-2niveaux'!K120="CLA","FRANCAIS"&amp;CHAR(10)&amp;"Culture litt. et art.",IF('EDT-2niveaux'!K120="F","FRANCAIS",IF('EDT-2niveaux'!K120="E","FRANCAIS"&amp;CHAR(10)&amp;"Ecriture",IF('EDT-2niveaux'!K120="L","FRANCAIS"&amp;CHAR(10)&amp;"Lexique",IF('EDT-2niveaux'!K120="LO","FRANCAIS"&amp;CHAR(10)&amp;"Langage oral",IF('EDT-2niveaux'!K120="CM","MATHEMATIQUES"&amp;CHAR(10)&amp;"Calcul mental",IF('EDT-2niveaux'!K120="EG","MATHEMATIQUES"&amp;CHAR(10)&amp;"Espace et Géométrie",IF('EDT-2niveaux'!K120="NC","MATHEMATIQUES"&amp;CHAR(10)&amp;"Nombres et calculs",IF('EDT-2niveaux'!K120="GM","MATHEMATIQUES"&amp;CHAR(10)&amp;"Grand. et mes.",IF('EDT-2niveaux'!K120="S","Sciences et technologie",IF('EDT-2niveaux'!K120="H","Histoire",IF('EDT-2niveaux'!K120="Geo","Géographie",IF('EDT-2niveaux'!K120="EMC","Enseig. mor. et civ.",IF('EDT-2niveaux'!K120="EPS","Educ. phys. et sportive",IF('EDT-2niveaux'!K120="EM","Educ. musicale",IF('EDT-2niveaux'!K120="AP","Arts plastiques",IF('EDT-2niveaux'!K120="HDA","Hist. des arts",IF('EDT-2niveaux'!K120="QM","Questionner le monde",IF('EDT-2niveaux'!K120="LV","Langue vivante",IF('EDT-2niveaux'!K120="APC","APC",""))))))))))))))))))))))))))</f>
        <v/>
      </c>
      <c r="AE116" s="49" t="str">
        <f t="shared" si="22"/>
        <v/>
      </c>
    </row>
    <row r="117" spans="1:31" x14ac:dyDescent="0.3">
      <c r="A117" s="4" t="e">
        <f>IF('POUR COMMENCER'!$E$14&gt;=A116,A116+'POUR COMMENCER'!$H$29,"")</f>
        <v>#VALUE!</v>
      </c>
      <c r="B117" s="101">
        <f>'EDT-2niveaux'!B121</f>
        <v>0</v>
      </c>
      <c r="C117" s="14" t="str">
        <f>IF('EDT-2niveaux'!B121="O","FRANCAIS"&amp;CHAR(10)&amp;"Orthographe",IF('EDT-2niveaux'!B121="rec","RECREATION",IF('EDT-2niveaux'!B121="p","Pause méridienne",IF('EDT-2niveaux'!B121="G","FRANCAIS"&amp;CHAR(10)&amp;"Grammaire",IF('EDT-2niveaux'!B121="LC","FRANCAIS"&amp;CHAR(10)&amp;"Lect. et comp.de l'écrit",IF('EDT-2niveaux'!B121="M","MATHEMATIQUES",IF('EDT-2niveaux'!B121="CLA","FRANCAIS"&amp;CHAR(10)&amp;"Culture litt. et art.",IF('EDT-2niveaux'!B121="F","FRANCAIS",IF('EDT-2niveaux'!B121="E","FRANCAIS"&amp;CHAR(10)&amp;"Ecriture",IF('EDT-2niveaux'!B121="L","FRANCAIS"&amp;CHAR(10)&amp;"Lexique",IF('EDT-2niveaux'!B121="LO","FRANCAIS"&amp;CHAR(10)&amp;"Langage oral",IF('EDT-2niveaux'!B121="CM","MATHEMATIQUES"&amp;CHAR(10)&amp;"Calcul mental",IF('EDT-2niveaux'!B121="EG","MATHEMATIQUES"&amp;CHAR(10)&amp;"Espace et Géométrie",IF('EDT-2niveaux'!B121="NC","MATHEMATIQUES"&amp;CHAR(10)&amp;"Nombres et calculs",IF('EDT-2niveaux'!B121="GM","MATHEMATIQUES"&amp;CHAR(10)&amp;"Grand. et mes.",IF('EDT-2niveaux'!B121="S","Sciences et technologie",IF('EDT-2niveaux'!B121="H","Histoire",IF('EDT-2niveaux'!B121="Geo","Géographie",IF('EDT-2niveaux'!B121="EMC","Enseig. mor. et civ.",IF('EDT-2niveaux'!B121="EPS","Educ. phys. et sportive",IF('EDT-2niveaux'!B121="EM","Educ. musicale",IF('EDT-2niveaux'!B121="AP","Arts plastiques",IF('EDT-2niveaux'!B121="HDA","Hist. des arts",IF('EDT-2niveaux'!B121="QM","Questionner le monde",IF('EDT-2niveaux'!B121="LV","Langue vivante",IF('EDT-2niveaux'!B121="APC","APC",""))))))))))))))))))))))))))</f>
        <v/>
      </c>
      <c r="D117" s="14" t="str">
        <f t="shared" si="13"/>
        <v/>
      </c>
      <c r="E117" s="101">
        <f>'EDT-2niveaux'!C121</f>
        <v>0</v>
      </c>
      <c r="F117" s="14" t="str">
        <f>IF('EDT-2niveaux'!C121="O","FRANCAIS"&amp;CHAR(10)&amp;"Orthographe",IF('EDT-2niveaux'!C121="rec","RECREATION",IF('EDT-2niveaux'!C121="p","Pause méridienne",IF('EDT-2niveaux'!C121="G","FRANCAIS"&amp;CHAR(10)&amp;"Grammaire",IF('EDT-2niveaux'!C121="LC","FRANCAIS"&amp;CHAR(10)&amp;"Lect. et comp.de l'écrit",IF('EDT-2niveaux'!C121="M","MATHEMATIQUES",IF('EDT-2niveaux'!C121="CLA","FRANCAIS"&amp;CHAR(10)&amp;"Culture littéraire et artistiqueCulture litt. et art.",IF('EDT-2niveaux'!C121="F","FRANCAIS",IF('EDT-2niveaux'!C121="E","FRANCAIS"&amp;CHAR(10)&amp;"Ecriture",IF('EDT-2niveaux'!C121="L","FRANCAIS"&amp;CHAR(10)&amp;"Lexique",IF('EDT-2niveaux'!C121="LO","FRANCAIS"&amp;CHAR(10)&amp;"Langage oral",IF('EDT-2niveaux'!C121="CM","MATHEMATIQUES"&amp;CHAR(10)&amp;"Calcul mental",IF('EDT-2niveaux'!C121="EG","MATHEMATIQUES"&amp;CHAR(10)&amp;"Espace et Géométrie",IF('EDT-2niveaux'!C121="NC","MATHEMATIQUES"&amp;CHAR(10)&amp;"Nombres et calculs",IF('EDT-2niveaux'!C121="GM","MATHEMATIQUES"&amp;CHAR(10)&amp;"Grand. et mes.",IF('EDT-2niveaux'!C121="S","Sciences et technologie",IF('EDT-2niveaux'!C121="H","Histoire",IF('EDT-2niveaux'!C121="Geo","Géographie",IF('EDT-2niveaux'!C121="EMC","Enseig. mor. et civ.",IF('EDT-2niveaux'!C121="EPS","Educ. phys. et sportive",IF('EDT-2niveaux'!C121="EM","Educ. musicale",IF('EDT-2niveaux'!C121="AP","Arts plastiques",IF('EDT-2niveaux'!C121="HDA","Hist. des arts",IF('EDT-2niveaux'!C121="QM","Questionner le monde",IF('EDT-2niveaux'!C121="LV","Langue vivante",IF('EDT-2niveaux'!C121="APC","APC",""))))))))))))))))))))))))))</f>
        <v/>
      </c>
      <c r="G117" s="14" t="str">
        <f t="shared" si="14"/>
        <v/>
      </c>
      <c r="H117" s="101">
        <f>'EDT-2niveaux'!D121</f>
        <v>0</v>
      </c>
      <c r="I117" s="14" t="str">
        <f>IF('EDT-2niveaux'!D121="O","FRANCAIS"&amp;CHAR(10)&amp;"Orthographe",IF('EDT-2niveaux'!D121="rec","RECREATION",IF('EDT-2niveaux'!D121="p","Pause méridienne",IF('EDT-2niveaux'!D121="G","FRANCAIS"&amp;CHAR(10)&amp;"Grammaire",IF('EDT-2niveaux'!D121="LC","FRANCAIS"&amp;CHAR(10)&amp;"Lect. et comp.de l'écrit",IF('EDT-2niveaux'!D121="M","MATHEMATIQUES",IF('EDT-2niveaux'!D121="CLA","FRANCAIS"&amp;CHAR(10)&amp;"Culture litt. et art.",IF('EDT-2niveaux'!D121="F","FRANCAIS",IF('EDT-2niveaux'!D121="E","FRANCAIS"&amp;CHAR(10)&amp;"Ecriture",IF('EDT-2niveaux'!D121="L","FRANCAIS"&amp;CHAR(10)&amp;"Lexique",IF('EDT-2niveaux'!D121="LO","FRANCAIS"&amp;CHAR(10)&amp;"Langage oral",IF('EDT-2niveaux'!D121="CM","MATHEMATIQUES"&amp;CHAR(10)&amp;"Calcul mental",IF('EDT-2niveaux'!D121="EG","MATHEMATIQUES"&amp;CHAR(10)&amp;"Espace et Géométrie",IF('EDT-2niveaux'!D121="NC","MATHEMATIQUES"&amp;CHAR(10)&amp;"Nombres et calculs",IF('EDT-2niveaux'!D121="GM","MATHEMATIQUES"&amp;CHAR(10)&amp;"Grand. et mes.",IF('EDT-2niveaux'!D121="S","Sciences et technologie",IF('EDT-2niveaux'!D121="H","Histoire",IF('EDT-2niveaux'!D121="Geo","Géographie",IF('EDT-2niveaux'!D121="EMC","Enseig. mor. et civ.",IF('EDT-2niveaux'!D121="EPS","Educ. phys. et sportive",IF('EDT-2niveaux'!D121="EM","Educ. musicale",IF('EDT-2niveaux'!D121="AP","Arts plastiques",IF('EDT-2niveaux'!D121="HDA","Hist. des arts",IF('EDT-2niveaux'!D121="QM","Questionner le monde",IF('EDT-2niveaux'!D121="LV","Langue vivante",IF('EDT-2niveaux'!D121="APC","APC",""))))))))))))))))))))))))))</f>
        <v/>
      </c>
      <c r="J117" s="14" t="str">
        <f t="shared" si="15"/>
        <v/>
      </c>
      <c r="K117" s="101">
        <f>'EDT-2niveaux'!E121</f>
        <v>0</v>
      </c>
      <c r="L117" s="14" t="str">
        <f>IF('EDT-2niveaux'!E121="O","FRANCAIS"&amp;CHAR(10)&amp;"Orthographe",IF('EDT-2niveaux'!E121="rec","RECREATION",IF('EDT-2niveaux'!E121="p","Pause méridienne",IF('EDT-2niveaux'!E121="G","FRANCAIS"&amp;CHAR(10)&amp;"Grammaire",IF('EDT-2niveaux'!E121="LC","FRANCAIS"&amp;CHAR(10)&amp;"Lect. et comp.de l'écrit",IF('EDT-2niveaux'!E121="M","MATHEMATIQUES",IF('EDT-2niveaux'!E121="CLA","FRANCAIS"&amp;CHAR(10)&amp;"Culture litt. et art.",IF('EDT-2niveaux'!E121="F","FRANCAIS",IF('EDT-2niveaux'!E121="E","FRANCAIS"&amp;CHAR(10)&amp;"Ecriture",IF('EDT-2niveaux'!E121="L","FRANCAIS"&amp;CHAR(10)&amp;"Lexique",IF('EDT-2niveaux'!E121="LO","FRANCAIS"&amp;CHAR(10)&amp;"Langage oral",IF('EDT-2niveaux'!E121="CM","MATHEMATIQUES"&amp;CHAR(10)&amp;"Calcul mental",IF('EDT-2niveaux'!E121="EG","MATHEMATIQUES"&amp;CHAR(10)&amp;"Espace et Géométrie",IF('EDT-2niveaux'!E121="NC","MATHEMATIQUES"&amp;CHAR(10)&amp;"Nombres et calculs",IF('EDT-2niveaux'!E121="GM","MATHEMATIQUES"&amp;CHAR(10)&amp;"Grand. et mes.",IF('EDT-2niveaux'!E121="S","Sciences et technologie",IF('EDT-2niveaux'!E121="H","Histoire",IF('EDT-2niveaux'!E121="Geo","Géographie",IF('EDT-2niveaux'!E121="EMC","Enseig. mor. et civ.",IF('EDT-2niveaux'!E121="EPS","Educ. phys. et sportive",IF('EDT-2niveaux'!E121="EM","Educ. musicale",IF('EDT-2niveaux'!E121="AP","Arts plastiques",IF('EDT-2niveaux'!E121="HDA","Hist. des arts",IF('EDT-2niveaux'!E121="QM","Questionner le monde",IF('EDT-2niveaux'!E121="LV","Langue vivante",IF('EDT-2niveaux'!E121="APC","APC",""))))))))))))))))))))))))))</f>
        <v/>
      </c>
      <c r="M117" s="14" t="str">
        <f t="shared" si="16"/>
        <v/>
      </c>
      <c r="N117" s="101">
        <f>'EDT-2niveaux'!F121</f>
        <v>0</v>
      </c>
      <c r="O117" s="14" t="str">
        <f>IF('EDT-2niveaux'!F121="O","FRANCAIS"&amp;CHAR(10)&amp;"Orthographe",IF('EDT-2niveaux'!F121="rec","RECREATION",IF('EDT-2niveaux'!F121="p","Pause méridienne",IF('EDT-2niveaux'!F121="G","FRANCAIS"&amp;CHAR(10)&amp;"Grammaire",IF('EDT-2niveaux'!F121="LC","FRANCAIS"&amp;CHAR(10)&amp;"Lect. et comp.de l'écrit",IF('EDT-2niveaux'!F121="M","MATHEMATIQUES",IF('EDT-2niveaux'!F121="CLA","FRANCAIS"&amp;CHAR(10)&amp;"Culture litt. et art.",IF('EDT-2niveaux'!F121="F","FRANCAIS",IF('EDT-2niveaux'!F121="E","FRANCAIS"&amp;CHAR(10)&amp;"Ecriture",IF('EDT-2niveaux'!F121="L","FRANCAIS"&amp;CHAR(10)&amp;"Lexique",IF('EDT-2niveaux'!F121="LO","FRANCAIS"&amp;CHAR(10)&amp;"Langage oral",IF('EDT-2niveaux'!F121="CM","MATHEMATIQUES"&amp;CHAR(10)&amp;"Calcul mental",IF('EDT-2niveaux'!F121="EG","MATHEMATIQUES"&amp;CHAR(10)&amp;"Espace et Géométrie",IF('EDT-2niveaux'!F121="NC","MATHEMATIQUES"&amp;CHAR(10)&amp;"Nombres et calculs",IF('EDT-2niveaux'!F121="GM","MATHEMATIQUES"&amp;CHAR(10)&amp;"Grand. et mes.",IF('EDT-2niveaux'!F121="S","Sciences et technologie",IF('EDT-2niveaux'!F121="H","Histoire",IF('EDT-2niveaux'!F121="Geo","Géographie",IF('EDT-2niveaux'!F121="EMC","Enseig. mor. et civ.",IF('EDT-2niveaux'!F121="EPS","Educ. phys. et sportive",IF('EDT-2niveaux'!F121="EM","Educ. musicale",IF('EDT-2niveaux'!F121="AP","Arts plastiques",IF('EDT-2niveaux'!F121="HDA","Hist. des arts",IF('EDT-2niveaux'!F121="QM","Questionner le monde",IF('EDT-2niveaux'!F121="LV","Langue vivante",IF('EDT-2niveaux'!F121="APC","APC",""))))))))))))))))))))))))))</f>
        <v/>
      </c>
      <c r="P117" s="14" t="str">
        <f t="shared" si="17"/>
        <v/>
      </c>
      <c r="Q117" s="101">
        <f>'EDT-2niveaux'!G121</f>
        <v>0</v>
      </c>
      <c r="R117" s="14" t="str">
        <f>IF('EDT-2niveaux'!G121="O","FRANCAIS"&amp;CHAR(10)&amp;"Orthographe",IF('EDT-2niveaux'!G121="rec","RECREATION",IF('EDT-2niveaux'!G121="p","Pause méridienne",IF('EDT-2niveaux'!G121="G","FRANCAIS"&amp;CHAR(10)&amp;"Grammaire",IF('EDT-2niveaux'!G121="LC","FRANCAIS"&amp;CHAR(10)&amp;"Lect. et comp.de l'écrit",IF('EDT-2niveaux'!G121="M","MATHEMATIQUES",IF('EDT-2niveaux'!G121="CLA","FRANCAIS"&amp;CHAR(10)&amp;"Culture litt. et art.",IF('EDT-2niveaux'!G121="F","FRANCAIS",IF('EDT-2niveaux'!G121="E","FRANCAIS"&amp;CHAR(10)&amp;"Ecriture",IF('EDT-2niveaux'!G121="L","FRANCAIS"&amp;CHAR(10)&amp;"Lexique",IF('EDT-2niveaux'!G121="LO","FRANCAIS"&amp;CHAR(10)&amp;"Langage oral",IF('EDT-2niveaux'!G121="CM","MATHEMATIQUES"&amp;CHAR(10)&amp;"Calcul mental",IF('EDT-2niveaux'!G121="EG","MATHEMATIQUES"&amp;CHAR(10)&amp;"Espace et Géométrie",IF('EDT-2niveaux'!G121="NC","MATHEMATIQUES"&amp;CHAR(10)&amp;"Nombres et calculs",IF('EDT-2niveaux'!G121="GM","MATHEMATIQUES"&amp;CHAR(10)&amp;"Grand. et mes.",IF('EDT-2niveaux'!G121="S","Sciences et technologie",IF('EDT-2niveaux'!G121="H","Histoire",IF('EDT-2niveaux'!G121="Geo","Géographie",IF('EDT-2niveaux'!G121="EMC","Enseig. mor. et civ.",IF('EDT-2niveaux'!G121="EPS","Educ. phys. et sportive",IF('EDT-2niveaux'!G121="EM","Educ. musicale",IF('EDT-2niveaux'!G121="AP","Arts plastiques",IF('EDT-2niveaux'!G121="HDA","Hist. des arts",IF('EDT-2niveaux'!G121="QM","Questionner le monde",IF('EDT-2niveaux'!G121="LV","Langue vivante",IF('EDT-2niveaux'!G121="APC","APC",""))))))))))))))))))))))))))</f>
        <v/>
      </c>
      <c r="S117" s="148" t="str">
        <f t="shared" si="18"/>
        <v/>
      </c>
      <c r="T117" s="101">
        <f>'EDT-2niveaux'!H121</f>
        <v>0</v>
      </c>
      <c r="U117" s="14" t="str">
        <f>IF('EDT-2niveaux'!H121="O","FRANCAIS"&amp;CHAR(10)&amp;"Orthographe",IF('EDT-2niveaux'!H121="rec","RECREATION",IF('EDT-2niveaux'!H121="p","Pause méridienne",IF('EDT-2niveaux'!H121="G","FRANCAIS"&amp;CHAR(10)&amp;"Grammaire",IF('EDT-2niveaux'!H121="LC","FRANCAIS"&amp;CHAR(10)&amp;"Lect. et comp.de l'écrit",IF('EDT-2niveaux'!H121="M","MATHEMATIQUES",IF('EDT-2niveaux'!H121="CLA","FRANCAIS"&amp;CHAR(10)&amp;"Culture litt. et art.",IF('EDT-2niveaux'!H121="F","FRANCAIS",IF('EDT-2niveaux'!H121="E","FRANCAIS"&amp;CHAR(10)&amp;"Ecriture",IF('EDT-2niveaux'!H121="L","FRANCAIS"&amp;CHAR(10)&amp;"Lexique",IF('EDT-2niveaux'!H121="LO","FRANCAIS"&amp;CHAR(10)&amp;"Langage oral",IF('EDT-2niveaux'!H121="CM","MATHEMATIQUES"&amp;CHAR(10)&amp;"Calcul mental",IF('EDT-2niveaux'!H121="EG","MATHEMATIQUES"&amp;CHAR(10)&amp;"Espace et Géométrie",IF('EDT-2niveaux'!H121="NC","MATHEMATIQUES"&amp;CHAR(10)&amp;"Nombres et calculs",IF('EDT-2niveaux'!H121="GM","MATHEMATIQUES"&amp;CHAR(10)&amp;"Grand. et mes.",IF('EDT-2niveaux'!H121="S","Sciences et technologie",IF('EDT-2niveaux'!H121="H","Histoire",IF('EDT-2niveaux'!H121="Geo","Géographie",IF('EDT-2niveaux'!H121="EMC","Enseig. mor. et civ.",IF('EDT-2niveaux'!H121="EPS","Educ. phys. et sportive",IF('EDT-2niveaux'!H121="EM","Educ. musicale",IF('EDT-2niveaux'!H121="AP","Arts plastiques",IF('EDT-2niveaux'!H121="HDA","Hist. des arts",IF('EDT-2niveaux'!H121="QM","Questionner le monde",IF('EDT-2niveaux'!H121="LV","Langue vivante",IF('EDT-2niveaux'!H121="APC","APC",""))))))))))))))))))))))))))</f>
        <v/>
      </c>
      <c r="V117" s="14" t="str">
        <f t="shared" si="19"/>
        <v/>
      </c>
      <c r="W117" s="101">
        <f>'EDT-2niveaux'!I121</f>
        <v>0</v>
      </c>
      <c r="X117" s="14" t="str">
        <f>IF('EDT-2niveaux'!I121="O","FRANCAIS"&amp;CHAR(10)&amp;"Orthographe",IF('EDT-2niveaux'!I121="rec","RECREATION",IF('EDT-2niveaux'!I121="p","Pause méridienne",IF('EDT-2niveaux'!I121="G","FRANCAIS"&amp;CHAR(10)&amp;"Grammaire",IF('EDT-2niveaux'!I121="LC","FRANCAIS"&amp;CHAR(10)&amp;"Lect. et comp.de l'écrit",IF('EDT-2niveaux'!I121="M","MATHEMATIQUES",IF('EDT-2niveaux'!I121="CLA","FRANCAIS"&amp;CHAR(10)&amp;"Culture litt. et art.",IF('EDT-2niveaux'!I121="F","FRANCAIS",IF('EDT-2niveaux'!I121="E","FRANCAIS"&amp;CHAR(10)&amp;"Ecriture",IF('EDT-2niveaux'!I121="L","FRANCAIS"&amp;CHAR(10)&amp;"Lexique",IF('EDT-2niveaux'!I121="LO","FRANCAIS"&amp;CHAR(10)&amp;"Langage oral",IF('EDT-2niveaux'!I121="CM","MATHEMATIQUES"&amp;CHAR(10)&amp;"Calcul mental",IF('EDT-2niveaux'!I121="EG","MATHEMATIQUES"&amp;CHAR(10)&amp;"Espace et Géométrie",IF('EDT-2niveaux'!I121="NC","MATHEMATIQUES"&amp;CHAR(10)&amp;"Nombres et calculs",IF('EDT-2niveaux'!I121="GM","MATHEMATIQUES"&amp;CHAR(10)&amp;"Grand. et mes.",IF('EDT-2niveaux'!I121="S","Sciences et technologie",IF('EDT-2niveaux'!I121="H","Histoire",IF('EDT-2niveaux'!I121="Geo","Géographie",IF('EDT-2niveaux'!I121="EMC","Enseig. mor. et civ.",IF('EDT-2niveaux'!I121="EPS","Educ. phys. et sportive",IF('EDT-2niveaux'!I121="EM","Educ. musicale",IF('EDT-2niveaux'!I121="AP","Arts plastiques",IF('EDT-2niveaux'!I121="HDA","Hist. des arts",IF('EDT-2niveaux'!I121="QM","Questionner le monde",IF('EDT-2niveaux'!I121="LV","Langue vivante",IF('EDT-2niveaux'!I121="APC","APC",""))))))))))))))))))))))))))</f>
        <v/>
      </c>
      <c r="Y117" s="14" t="str">
        <f t="shared" si="20"/>
        <v/>
      </c>
      <c r="Z117" s="101">
        <f>'EDT-2niveaux'!J121</f>
        <v>0</v>
      </c>
      <c r="AA117" s="14" t="str">
        <f>IF('EDT-2niveaux'!J121="O","FRANCAIS"&amp;CHAR(10)&amp;"Orthographe",IF('EDT-2niveaux'!J121="rec","RECREATION",IF('EDT-2niveaux'!J121="p","Pause méridienne",IF('EDT-2niveaux'!J121="G","FRANCAIS"&amp;CHAR(10)&amp;"Grammaire",IF('EDT-2niveaux'!J121="LC","FRANCAIS"&amp;CHAR(10)&amp;"Lect. et comp.de l'écrit",IF('EDT-2niveaux'!J121="M","MATHEMATIQUES",IF('EDT-2niveaux'!J121="CLA","FRANCAIS"&amp;CHAR(10)&amp;"Culture littéraire et artistiqueCulture litt. et art.",IF('EDT-2niveaux'!J121="F","FRANCAIS",IF('EDT-2niveaux'!J121="E","FRANCAIS"&amp;CHAR(10)&amp;"Ecriture",IF('EDT-2niveaux'!J121="L","FRANCAIS"&amp;CHAR(10)&amp;"Lexique",IF('EDT-2niveaux'!J121="LO","FRANCAIS"&amp;CHAR(10)&amp;"Langage oral",IF('EDT-2niveaux'!J121="CM","MATHEMATIQUES"&amp;CHAR(10)&amp;"Calcul mental",IF('EDT-2niveaux'!J121="EG","MATHEMATIQUES"&amp;CHAR(10)&amp;"Espace et Géométrie",IF('EDT-2niveaux'!J121="NC","MATHEMATIQUES"&amp;CHAR(10)&amp;"Nombres et calculs",IF('EDT-2niveaux'!J121="GM","MATHEMATIQUES"&amp;CHAR(10)&amp;"Grand. et mes.",IF('EDT-2niveaux'!J121="S","Sciences et technologie",IF('EDT-2niveaux'!J121="H","Histoire",IF('EDT-2niveaux'!J121="Geo","Géographie",IF('EDT-2niveaux'!J121="EMC","Enseig. mor. et civ.",IF('EDT-2niveaux'!J121="EPS","Educ. phys. et sportive",IF('EDT-2niveaux'!J121="EM","Educ. musicale",IF('EDT-2niveaux'!J121="AP","Arts plastiques",IF('EDT-2niveaux'!J121="HDA","Hist. des arts",IF('EDT-2niveaux'!J121="QM","Questionner le monde",IF('EDT-2niveaux'!J121="LV","Langue vivante",IF('EDT-2niveaux'!J121="APC","APC",""))))))))))))))))))))))))))</f>
        <v/>
      </c>
      <c r="AB117" s="49" t="str">
        <f t="shared" si="21"/>
        <v/>
      </c>
      <c r="AC117" s="101">
        <f>'EDT-2niveaux'!K121</f>
        <v>0</v>
      </c>
      <c r="AD117" s="14" t="str">
        <f>IF('EDT-2niveaux'!K121="O","FRANCAIS"&amp;CHAR(10)&amp;"Orthographe",IF('EDT-2niveaux'!K121="rec","RECREATION",IF('EDT-2niveaux'!K121="p","Pause méridienne",IF('EDT-2niveaux'!K121="G","FRANCAIS"&amp;CHAR(10)&amp;"Grammaire",IF('EDT-2niveaux'!K121="LC","FRANCAIS"&amp;CHAR(10)&amp;"Lect. et comp.de l'écrit",IF('EDT-2niveaux'!K121="M","MATHEMATIQUES",IF('EDT-2niveaux'!K121="CLA","FRANCAIS"&amp;CHAR(10)&amp;"Culture litt. et art.",IF('EDT-2niveaux'!K121="F","FRANCAIS",IF('EDT-2niveaux'!K121="E","FRANCAIS"&amp;CHAR(10)&amp;"Ecriture",IF('EDT-2niveaux'!K121="L","FRANCAIS"&amp;CHAR(10)&amp;"Lexique",IF('EDT-2niveaux'!K121="LO","FRANCAIS"&amp;CHAR(10)&amp;"Langage oral",IF('EDT-2niveaux'!K121="CM","MATHEMATIQUES"&amp;CHAR(10)&amp;"Calcul mental",IF('EDT-2niveaux'!K121="EG","MATHEMATIQUES"&amp;CHAR(10)&amp;"Espace et Géométrie",IF('EDT-2niveaux'!K121="NC","MATHEMATIQUES"&amp;CHAR(10)&amp;"Nombres et calculs",IF('EDT-2niveaux'!K121="GM","MATHEMATIQUES"&amp;CHAR(10)&amp;"Grand. et mes.",IF('EDT-2niveaux'!K121="S","Sciences et technologie",IF('EDT-2niveaux'!K121="H","Histoire",IF('EDT-2niveaux'!K121="Geo","Géographie",IF('EDT-2niveaux'!K121="EMC","Enseig. mor. et civ.",IF('EDT-2niveaux'!K121="EPS","Educ. phys. et sportive",IF('EDT-2niveaux'!K121="EM","Educ. musicale",IF('EDT-2niveaux'!K121="AP","Arts plastiques",IF('EDT-2niveaux'!K121="HDA","Hist. des arts",IF('EDT-2niveaux'!K121="QM","Questionner le monde",IF('EDT-2niveaux'!K121="LV","Langue vivante",IF('EDT-2niveaux'!K121="APC","APC",""))))))))))))))))))))))))))</f>
        <v/>
      </c>
      <c r="AE117" s="49" t="str">
        <f t="shared" si="22"/>
        <v/>
      </c>
    </row>
    <row r="118" spans="1:31" x14ac:dyDescent="0.3">
      <c r="A118" s="4" t="e">
        <f>IF('POUR COMMENCER'!$E$14&gt;=A117,A117+'POUR COMMENCER'!$H$29,"")</f>
        <v>#VALUE!</v>
      </c>
      <c r="B118" s="101">
        <f>'EDT-2niveaux'!B122</f>
        <v>0</v>
      </c>
      <c r="C118" s="14" t="str">
        <f>IF('EDT-2niveaux'!B122="O","FRANCAIS"&amp;CHAR(10)&amp;"Orthographe",IF('EDT-2niveaux'!B122="rec","RECREATION",IF('EDT-2niveaux'!B122="p","Pause méridienne",IF('EDT-2niveaux'!B122="G","FRANCAIS"&amp;CHAR(10)&amp;"Grammaire",IF('EDT-2niveaux'!B122="LC","FRANCAIS"&amp;CHAR(10)&amp;"Lect. et comp.de l'écrit",IF('EDT-2niveaux'!B122="M","MATHEMATIQUES",IF('EDT-2niveaux'!B122="CLA","FRANCAIS"&amp;CHAR(10)&amp;"Culture litt. et art.",IF('EDT-2niveaux'!B122="F","FRANCAIS",IF('EDT-2niveaux'!B122="E","FRANCAIS"&amp;CHAR(10)&amp;"Ecriture",IF('EDT-2niveaux'!B122="L","FRANCAIS"&amp;CHAR(10)&amp;"Lexique",IF('EDT-2niveaux'!B122="LO","FRANCAIS"&amp;CHAR(10)&amp;"Langage oral",IF('EDT-2niveaux'!B122="CM","MATHEMATIQUES"&amp;CHAR(10)&amp;"Calcul mental",IF('EDT-2niveaux'!B122="EG","MATHEMATIQUES"&amp;CHAR(10)&amp;"Espace et Géométrie",IF('EDT-2niveaux'!B122="NC","MATHEMATIQUES"&amp;CHAR(10)&amp;"Nombres et calculs",IF('EDT-2niveaux'!B122="GM","MATHEMATIQUES"&amp;CHAR(10)&amp;"Grand. et mes.",IF('EDT-2niveaux'!B122="S","Sciences et technologie",IF('EDT-2niveaux'!B122="H","Histoire",IF('EDT-2niveaux'!B122="Geo","Géographie",IF('EDT-2niveaux'!B122="EMC","Enseig. mor. et civ.",IF('EDT-2niveaux'!B122="EPS","Educ. phys. et sportive",IF('EDT-2niveaux'!B122="EM","Educ. musicale",IF('EDT-2niveaux'!B122="AP","Arts plastiques",IF('EDT-2niveaux'!B122="HDA","Hist. des arts",IF('EDT-2niveaux'!B122="QM","Questionner le monde",IF('EDT-2niveaux'!B122="LV","Langue vivante",IF('EDT-2niveaux'!B122="APC","APC",""))))))))))))))))))))))))))</f>
        <v/>
      </c>
      <c r="D118" s="14" t="str">
        <f t="shared" si="13"/>
        <v/>
      </c>
      <c r="E118" s="101">
        <f>'EDT-2niveaux'!C122</f>
        <v>0</v>
      </c>
      <c r="F118" s="14" t="str">
        <f>IF('EDT-2niveaux'!C122="O","FRANCAIS"&amp;CHAR(10)&amp;"Orthographe",IF('EDT-2niveaux'!C122="rec","RECREATION",IF('EDT-2niveaux'!C122="p","Pause méridienne",IF('EDT-2niveaux'!C122="G","FRANCAIS"&amp;CHAR(10)&amp;"Grammaire",IF('EDT-2niveaux'!C122="LC","FRANCAIS"&amp;CHAR(10)&amp;"Lect. et comp.de l'écrit",IF('EDT-2niveaux'!C122="M","MATHEMATIQUES",IF('EDT-2niveaux'!C122="CLA","FRANCAIS"&amp;CHAR(10)&amp;"Culture littéraire et artistiqueCulture litt. et art.",IF('EDT-2niveaux'!C122="F","FRANCAIS",IF('EDT-2niveaux'!C122="E","FRANCAIS"&amp;CHAR(10)&amp;"Ecriture",IF('EDT-2niveaux'!C122="L","FRANCAIS"&amp;CHAR(10)&amp;"Lexique",IF('EDT-2niveaux'!C122="LO","FRANCAIS"&amp;CHAR(10)&amp;"Langage oral",IF('EDT-2niveaux'!C122="CM","MATHEMATIQUES"&amp;CHAR(10)&amp;"Calcul mental",IF('EDT-2niveaux'!C122="EG","MATHEMATIQUES"&amp;CHAR(10)&amp;"Espace et Géométrie",IF('EDT-2niveaux'!C122="NC","MATHEMATIQUES"&amp;CHAR(10)&amp;"Nombres et calculs",IF('EDT-2niveaux'!C122="GM","MATHEMATIQUES"&amp;CHAR(10)&amp;"Grand. et mes.",IF('EDT-2niveaux'!C122="S","Sciences et technologie",IF('EDT-2niveaux'!C122="H","Histoire",IF('EDT-2niveaux'!C122="Geo","Géographie",IF('EDT-2niveaux'!C122="EMC","Enseig. mor. et civ.",IF('EDT-2niveaux'!C122="EPS","Educ. phys. et sportive",IF('EDT-2niveaux'!C122="EM","Educ. musicale",IF('EDT-2niveaux'!C122="AP","Arts plastiques",IF('EDT-2niveaux'!C122="HDA","Hist. des arts",IF('EDT-2niveaux'!C122="QM","Questionner le monde",IF('EDT-2niveaux'!C122="LV","Langue vivante",IF('EDT-2niveaux'!C122="APC","APC",""))))))))))))))))))))))))))</f>
        <v/>
      </c>
      <c r="G118" s="14" t="str">
        <f t="shared" si="14"/>
        <v/>
      </c>
      <c r="H118" s="101">
        <f>'EDT-2niveaux'!D122</f>
        <v>0</v>
      </c>
      <c r="I118" s="14" t="str">
        <f>IF('EDT-2niveaux'!D122="O","FRANCAIS"&amp;CHAR(10)&amp;"Orthographe",IF('EDT-2niveaux'!D122="rec","RECREATION",IF('EDT-2niveaux'!D122="p","Pause méridienne",IF('EDT-2niveaux'!D122="G","FRANCAIS"&amp;CHAR(10)&amp;"Grammaire",IF('EDT-2niveaux'!D122="LC","FRANCAIS"&amp;CHAR(10)&amp;"Lect. et comp.de l'écrit",IF('EDT-2niveaux'!D122="M","MATHEMATIQUES",IF('EDT-2niveaux'!D122="CLA","FRANCAIS"&amp;CHAR(10)&amp;"Culture litt. et art.",IF('EDT-2niveaux'!D122="F","FRANCAIS",IF('EDT-2niveaux'!D122="E","FRANCAIS"&amp;CHAR(10)&amp;"Ecriture",IF('EDT-2niveaux'!D122="L","FRANCAIS"&amp;CHAR(10)&amp;"Lexique",IF('EDT-2niveaux'!D122="LO","FRANCAIS"&amp;CHAR(10)&amp;"Langage oral",IF('EDT-2niveaux'!D122="CM","MATHEMATIQUES"&amp;CHAR(10)&amp;"Calcul mental",IF('EDT-2niveaux'!D122="EG","MATHEMATIQUES"&amp;CHAR(10)&amp;"Espace et Géométrie",IF('EDT-2niveaux'!D122="NC","MATHEMATIQUES"&amp;CHAR(10)&amp;"Nombres et calculs",IF('EDT-2niveaux'!D122="GM","MATHEMATIQUES"&amp;CHAR(10)&amp;"Grand. et mes.",IF('EDT-2niveaux'!D122="S","Sciences et technologie",IF('EDT-2niveaux'!D122="H","Histoire",IF('EDT-2niveaux'!D122="Geo","Géographie",IF('EDT-2niveaux'!D122="EMC","Enseig. mor. et civ.",IF('EDT-2niveaux'!D122="EPS","Educ. phys. et sportive",IF('EDT-2niveaux'!D122="EM","Educ. musicale",IF('EDT-2niveaux'!D122="AP","Arts plastiques",IF('EDT-2niveaux'!D122="HDA","Hist. des arts",IF('EDT-2niveaux'!D122="QM","Questionner le monde",IF('EDT-2niveaux'!D122="LV","Langue vivante",IF('EDT-2niveaux'!D122="APC","APC",""))))))))))))))))))))))))))</f>
        <v/>
      </c>
      <c r="J118" s="14" t="str">
        <f t="shared" si="15"/>
        <v/>
      </c>
      <c r="K118" s="101">
        <f>'EDT-2niveaux'!E122</f>
        <v>0</v>
      </c>
      <c r="L118" s="14" t="str">
        <f>IF('EDT-2niveaux'!E122="O","FRANCAIS"&amp;CHAR(10)&amp;"Orthographe",IF('EDT-2niveaux'!E122="rec","RECREATION",IF('EDT-2niveaux'!E122="p","Pause méridienne",IF('EDT-2niveaux'!E122="G","FRANCAIS"&amp;CHAR(10)&amp;"Grammaire",IF('EDT-2niveaux'!E122="LC","FRANCAIS"&amp;CHAR(10)&amp;"Lect. et comp.de l'écrit",IF('EDT-2niveaux'!E122="M","MATHEMATIQUES",IF('EDT-2niveaux'!E122="CLA","FRANCAIS"&amp;CHAR(10)&amp;"Culture litt. et art.",IF('EDT-2niveaux'!E122="F","FRANCAIS",IF('EDT-2niveaux'!E122="E","FRANCAIS"&amp;CHAR(10)&amp;"Ecriture",IF('EDT-2niveaux'!E122="L","FRANCAIS"&amp;CHAR(10)&amp;"Lexique",IF('EDT-2niveaux'!E122="LO","FRANCAIS"&amp;CHAR(10)&amp;"Langage oral",IF('EDT-2niveaux'!E122="CM","MATHEMATIQUES"&amp;CHAR(10)&amp;"Calcul mental",IF('EDT-2niveaux'!E122="EG","MATHEMATIQUES"&amp;CHAR(10)&amp;"Espace et Géométrie",IF('EDT-2niveaux'!E122="NC","MATHEMATIQUES"&amp;CHAR(10)&amp;"Nombres et calculs",IF('EDT-2niveaux'!E122="GM","MATHEMATIQUES"&amp;CHAR(10)&amp;"Grand. et mes.",IF('EDT-2niveaux'!E122="S","Sciences et technologie",IF('EDT-2niveaux'!E122="H","Histoire",IF('EDT-2niveaux'!E122="Geo","Géographie",IF('EDT-2niveaux'!E122="EMC","Enseig. mor. et civ.",IF('EDT-2niveaux'!E122="EPS","Educ. phys. et sportive",IF('EDT-2niveaux'!E122="EM","Educ. musicale",IF('EDT-2niveaux'!E122="AP","Arts plastiques",IF('EDT-2niveaux'!E122="HDA","Hist. des arts",IF('EDT-2niveaux'!E122="QM","Questionner le monde",IF('EDT-2niveaux'!E122="LV","Langue vivante",IF('EDT-2niveaux'!E122="APC","APC",""))))))))))))))))))))))))))</f>
        <v/>
      </c>
      <c r="M118" s="14" t="str">
        <f t="shared" si="16"/>
        <v/>
      </c>
      <c r="N118" s="101">
        <f>'EDT-2niveaux'!F122</f>
        <v>0</v>
      </c>
      <c r="O118" s="14" t="str">
        <f>IF('EDT-2niveaux'!F122="O","FRANCAIS"&amp;CHAR(10)&amp;"Orthographe",IF('EDT-2niveaux'!F122="rec","RECREATION",IF('EDT-2niveaux'!F122="p","Pause méridienne",IF('EDT-2niveaux'!F122="G","FRANCAIS"&amp;CHAR(10)&amp;"Grammaire",IF('EDT-2niveaux'!F122="LC","FRANCAIS"&amp;CHAR(10)&amp;"Lect. et comp.de l'écrit",IF('EDT-2niveaux'!F122="M","MATHEMATIQUES",IF('EDT-2niveaux'!F122="CLA","FRANCAIS"&amp;CHAR(10)&amp;"Culture litt. et art.",IF('EDT-2niveaux'!F122="F","FRANCAIS",IF('EDT-2niveaux'!F122="E","FRANCAIS"&amp;CHAR(10)&amp;"Ecriture",IF('EDT-2niveaux'!F122="L","FRANCAIS"&amp;CHAR(10)&amp;"Lexique",IF('EDT-2niveaux'!F122="LO","FRANCAIS"&amp;CHAR(10)&amp;"Langage oral",IF('EDT-2niveaux'!F122="CM","MATHEMATIQUES"&amp;CHAR(10)&amp;"Calcul mental",IF('EDT-2niveaux'!F122="EG","MATHEMATIQUES"&amp;CHAR(10)&amp;"Espace et Géométrie",IF('EDT-2niveaux'!F122="NC","MATHEMATIQUES"&amp;CHAR(10)&amp;"Nombres et calculs",IF('EDT-2niveaux'!F122="GM","MATHEMATIQUES"&amp;CHAR(10)&amp;"Grand. et mes.",IF('EDT-2niveaux'!F122="S","Sciences et technologie",IF('EDT-2niveaux'!F122="H","Histoire",IF('EDT-2niveaux'!F122="Geo","Géographie",IF('EDT-2niveaux'!F122="EMC","Enseig. mor. et civ.",IF('EDT-2niveaux'!F122="EPS","Educ. phys. et sportive",IF('EDT-2niveaux'!F122="EM","Educ. musicale",IF('EDT-2niveaux'!F122="AP","Arts plastiques",IF('EDT-2niveaux'!F122="HDA","Hist. des arts",IF('EDT-2niveaux'!F122="QM","Questionner le monde",IF('EDT-2niveaux'!F122="LV","Langue vivante",IF('EDT-2niveaux'!F122="APC","APC",""))))))))))))))))))))))))))</f>
        <v/>
      </c>
      <c r="P118" s="14" t="str">
        <f t="shared" si="17"/>
        <v/>
      </c>
      <c r="Q118" s="101">
        <f>'EDT-2niveaux'!G122</f>
        <v>0</v>
      </c>
      <c r="R118" s="14" t="str">
        <f>IF('EDT-2niveaux'!G122="O","FRANCAIS"&amp;CHAR(10)&amp;"Orthographe",IF('EDT-2niveaux'!G122="rec","RECREATION",IF('EDT-2niveaux'!G122="p","Pause méridienne",IF('EDT-2niveaux'!G122="G","FRANCAIS"&amp;CHAR(10)&amp;"Grammaire",IF('EDT-2niveaux'!G122="LC","FRANCAIS"&amp;CHAR(10)&amp;"Lect. et comp.de l'écrit",IF('EDT-2niveaux'!G122="M","MATHEMATIQUES",IF('EDT-2niveaux'!G122="CLA","FRANCAIS"&amp;CHAR(10)&amp;"Culture litt. et art.",IF('EDT-2niveaux'!G122="F","FRANCAIS",IF('EDT-2niveaux'!G122="E","FRANCAIS"&amp;CHAR(10)&amp;"Ecriture",IF('EDT-2niveaux'!G122="L","FRANCAIS"&amp;CHAR(10)&amp;"Lexique",IF('EDT-2niveaux'!G122="LO","FRANCAIS"&amp;CHAR(10)&amp;"Langage oral",IF('EDT-2niveaux'!G122="CM","MATHEMATIQUES"&amp;CHAR(10)&amp;"Calcul mental",IF('EDT-2niveaux'!G122="EG","MATHEMATIQUES"&amp;CHAR(10)&amp;"Espace et Géométrie",IF('EDT-2niveaux'!G122="NC","MATHEMATIQUES"&amp;CHAR(10)&amp;"Nombres et calculs",IF('EDT-2niveaux'!G122="GM","MATHEMATIQUES"&amp;CHAR(10)&amp;"Grand. et mes.",IF('EDT-2niveaux'!G122="S","Sciences et technologie",IF('EDT-2niveaux'!G122="H","Histoire",IF('EDT-2niveaux'!G122="Geo","Géographie",IF('EDT-2niveaux'!G122="EMC","Enseig. mor. et civ.",IF('EDT-2niveaux'!G122="EPS","Educ. phys. et sportive",IF('EDT-2niveaux'!G122="EM","Educ. musicale",IF('EDT-2niveaux'!G122="AP","Arts plastiques",IF('EDT-2niveaux'!G122="HDA","Hist. des arts",IF('EDT-2niveaux'!G122="QM","Questionner le monde",IF('EDT-2niveaux'!G122="LV","Langue vivante",IF('EDT-2niveaux'!G122="APC","APC",""))))))))))))))))))))))))))</f>
        <v/>
      </c>
      <c r="S118" s="148" t="str">
        <f t="shared" si="18"/>
        <v/>
      </c>
      <c r="T118" s="101">
        <f>'EDT-2niveaux'!H122</f>
        <v>0</v>
      </c>
      <c r="U118" s="14" t="str">
        <f>IF('EDT-2niveaux'!H122="O","FRANCAIS"&amp;CHAR(10)&amp;"Orthographe",IF('EDT-2niveaux'!H122="rec","RECREATION",IF('EDT-2niveaux'!H122="p","Pause méridienne",IF('EDT-2niveaux'!H122="G","FRANCAIS"&amp;CHAR(10)&amp;"Grammaire",IF('EDT-2niveaux'!H122="LC","FRANCAIS"&amp;CHAR(10)&amp;"Lect. et comp.de l'écrit",IF('EDT-2niveaux'!H122="M","MATHEMATIQUES",IF('EDT-2niveaux'!H122="CLA","FRANCAIS"&amp;CHAR(10)&amp;"Culture litt. et art.",IF('EDT-2niveaux'!H122="F","FRANCAIS",IF('EDT-2niveaux'!H122="E","FRANCAIS"&amp;CHAR(10)&amp;"Ecriture",IF('EDT-2niveaux'!H122="L","FRANCAIS"&amp;CHAR(10)&amp;"Lexique",IF('EDT-2niveaux'!H122="LO","FRANCAIS"&amp;CHAR(10)&amp;"Langage oral",IF('EDT-2niveaux'!H122="CM","MATHEMATIQUES"&amp;CHAR(10)&amp;"Calcul mental",IF('EDT-2niveaux'!H122="EG","MATHEMATIQUES"&amp;CHAR(10)&amp;"Espace et Géométrie",IF('EDT-2niveaux'!H122="NC","MATHEMATIQUES"&amp;CHAR(10)&amp;"Nombres et calculs",IF('EDT-2niveaux'!H122="GM","MATHEMATIQUES"&amp;CHAR(10)&amp;"Grand. et mes.",IF('EDT-2niveaux'!H122="S","Sciences et technologie",IF('EDT-2niveaux'!H122="H","Histoire",IF('EDT-2niveaux'!H122="Geo","Géographie",IF('EDT-2niveaux'!H122="EMC","Enseig. mor. et civ.",IF('EDT-2niveaux'!H122="EPS","Educ. phys. et sportive",IF('EDT-2niveaux'!H122="EM","Educ. musicale",IF('EDT-2niveaux'!H122="AP","Arts plastiques",IF('EDT-2niveaux'!H122="HDA","Hist. des arts",IF('EDT-2niveaux'!H122="QM","Questionner le monde",IF('EDT-2niveaux'!H122="LV","Langue vivante",IF('EDT-2niveaux'!H122="APC","APC",""))))))))))))))))))))))))))</f>
        <v/>
      </c>
      <c r="V118" s="14" t="str">
        <f t="shared" si="19"/>
        <v/>
      </c>
      <c r="W118" s="101">
        <f>'EDT-2niveaux'!I122</f>
        <v>0</v>
      </c>
      <c r="X118" s="14" t="str">
        <f>IF('EDT-2niveaux'!I122="O","FRANCAIS"&amp;CHAR(10)&amp;"Orthographe",IF('EDT-2niveaux'!I122="rec","RECREATION",IF('EDT-2niveaux'!I122="p","Pause méridienne",IF('EDT-2niveaux'!I122="G","FRANCAIS"&amp;CHAR(10)&amp;"Grammaire",IF('EDT-2niveaux'!I122="LC","FRANCAIS"&amp;CHAR(10)&amp;"Lect. et comp.de l'écrit",IF('EDT-2niveaux'!I122="M","MATHEMATIQUES",IF('EDT-2niveaux'!I122="CLA","FRANCAIS"&amp;CHAR(10)&amp;"Culture litt. et art.",IF('EDT-2niveaux'!I122="F","FRANCAIS",IF('EDT-2niveaux'!I122="E","FRANCAIS"&amp;CHAR(10)&amp;"Ecriture",IF('EDT-2niveaux'!I122="L","FRANCAIS"&amp;CHAR(10)&amp;"Lexique",IF('EDT-2niveaux'!I122="LO","FRANCAIS"&amp;CHAR(10)&amp;"Langage oral",IF('EDT-2niveaux'!I122="CM","MATHEMATIQUES"&amp;CHAR(10)&amp;"Calcul mental",IF('EDT-2niveaux'!I122="EG","MATHEMATIQUES"&amp;CHAR(10)&amp;"Espace et Géométrie",IF('EDT-2niveaux'!I122="NC","MATHEMATIQUES"&amp;CHAR(10)&amp;"Nombres et calculs",IF('EDT-2niveaux'!I122="GM","MATHEMATIQUES"&amp;CHAR(10)&amp;"Grand. et mes.",IF('EDT-2niveaux'!I122="S","Sciences et technologie",IF('EDT-2niveaux'!I122="H","Histoire",IF('EDT-2niveaux'!I122="Geo","Géographie",IF('EDT-2niveaux'!I122="EMC","Enseig. mor. et civ.",IF('EDT-2niveaux'!I122="EPS","Educ. phys. et sportive",IF('EDT-2niveaux'!I122="EM","Educ. musicale",IF('EDT-2niveaux'!I122="AP","Arts plastiques",IF('EDT-2niveaux'!I122="HDA","Hist. des arts",IF('EDT-2niveaux'!I122="QM","Questionner le monde",IF('EDT-2niveaux'!I122="LV","Langue vivante",IF('EDT-2niveaux'!I122="APC","APC",""))))))))))))))))))))))))))</f>
        <v/>
      </c>
      <c r="Y118" s="14" t="str">
        <f t="shared" si="20"/>
        <v/>
      </c>
      <c r="Z118" s="101">
        <f>'EDT-2niveaux'!J122</f>
        <v>0</v>
      </c>
      <c r="AA118" s="14" t="str">
        <f>IF('EDT-2niveaux'!J122="O","FRANCAIS"&amp;CHAR(10)&amp;"Orthographe",IF('EDT-2niveaux'!J122="rec","RECREATION",IF('EDT-2niveaux'!J122="p","Pause méridienne",IF('EDT-2niveaux'!J122="G","FRANCAIS"&amp;CHAR(10)&amp;"Grammaire",IF('EDT-2niveaux'!J122="LC","FRANCAIS"&amp;CHAR(10)&amp;"Lect. et comp.de l'écrit",IF('EDT-2niveaux'!J122="M","MATHEMATIQUES",IF('EDT-2niveaux'!J122="CLA","FRANCAIS"&amp;CHAR(10)&amp;"Culture littéraire et artistiqueCulture litt. et art.",IF('EDT-2niveaux'!J122="F","FRANCAIS",IF('EDT-2niveaux'!J122="E","FRANCAIS"&amp;CHAR(10)&amp;"Ecriture",IF('EDT-2niveaux'!J122="L","FRANCAIS"&amp;CHAR(10)&amp;"Lexique",IF('EDT-2niveaux'!J122="LO","FRANCAIS"&amp;CHAR(10)&amp;"Langage oral",IF('EDT-2niveaux'!J122="CM","MATHEMATIQUES"&amp;CHAR(10)&amp;"Calcul mental",IF('EDT-2niveaux'!J122="EG","MATHEMATIQUES"&amp;CHAR(10)&amp;"Espace et Géométrie",IF('EDT-2niveaux'!J122="NC","MATHEMATIQUES"&amp;CHAR(10)&amp;"Nombres et calculs",IF('EDT-2niveaux'!J122="GM","MATHEMATIQUES"&amp;CHAR(10)&amp;"Grand. et mes.",IF('EDT-2niveaux'!J122="S","Sciences et technologie",IF('EDT-2niveaux'!J122="H","Histoire",IF('EDT-2niveaux'!J122="Geo","Géographie",IF('EDT-2niveaux'!J122="EMC","Enseig. mor. et civ.",IF('EDT-2niveaux'!J122="EPS","Educ. phys. et sportive",IF('EDT-2niveaux'!J122="EM","Educ. musicale",IF('EDT-2niveaux'!J122="AP","Arts plastiques",IF('EDT-2niveaux'!J122="HDA","Hist. des arts",IF('EDT-2niveaux'!J122="QM","Questionner le monde",IF('EDT-2niveaux'!J122="LV","Langue vivante",IF('EDT-2niveaux'!J122="APC","APC",""))))))))))))))))))))))))))</f>
        <v/>
      </c>
      <c r="AB118" s="49" t="str">
        <f t="shared" si="21"/>
        <v/>
      </c>
      <c r="AC118" s="101">
        <f>'EDT-2niveaux'!K122</f>
        <v>0</v>
      </c>
      <c r="AD118" s="14" t="str">
        <f>IF('EDT-2niveaux'!K122="O","FRANCAIS"&amp;CHAR(10)&amp;"Orthographe",IF('EDT-2niveaux'!K122="rec","RECREATION",IF('EDT-2niveaux'!K122="p","Pause méridienne",IF('EDT-2niveaux'!K122="G","FRANCAIS"&amp;CHAR(10)&amp;"Grammaire",IF('EDT-2niveaux'!K122="LC","FRANCAIS"&amp;CHAR(10)&amp;"Lect. et comp.de l'écrit",IF('EDT-2niveaux'!K122="M","MATHEMATIQUES",IF('EDT-2niveaux'!K122="CLA","FRANCAIS"&amp;CHAR(10)&amp;"Culture litt. et art.",IF('EDT-2niveaux'!K122="F","FRANCAIS",IF('EDT-2niveaux'!K122="E","FRANCAIS"&amp;CHAR(10)&amp;"Ecriture",IF('EDT-2niveaux'!K122="L","FRANCAIS"&amp;CHAR(10)&amp;"Lexique",IF('EDT-2niveaux'!K122="LO","FRANCAIS"&amp;CHAR(10)&amp;"Langage oral",IF('EDT-2niveaux'!K122="CM","MATHEMATIQUES"&amp;CHAR(10)&amp;"Calcul mental",IF('EDT-2niveaux'!K122="EG","MATHEMATIQUES"&amp;CHAR(10)&amp;"Espace et Géométrie",IF('EDT-2niveaux'!K122="NC","MATHEMATIQUES"&amp;CHAR(10)&amp;"Nombres et calculs",IF('EDT-2niveaux'!K122="GM","MATHEMATIQUES"&amp;CHAR(10)&amp;"Grand. et mes.",IF('EDT-2niveaux'!K122="S","Sciences et technologie",IF('EDT-2niveaux'!K122="H","Histoire",IF('EDT-2niveaux'!K122="Geo","Géographie",IF('EDT-2niveaux'!K122="EMC","Enseig. mor. et civ.",IF('EDT-2niveaux'!K122="EPS","Educ. phys. et sportive",IF('EDT-2niveaux'!K122="EM","Educ. musicale",IF('EDT-2niveaux'!K122="AP","Arts plastiques",IF('EDT-2niveaux'!K122="HDA","Hist. des arts",IF('EDT-2niveaux'!K122="QM","Questionner le monde",IF('EDT-2niveaux'!K122="LV","Langue vivante",IF('EDT-2niveaux'!K122="APC","APC",""))))))))))))))))))))))))))</f>
        <v/>
      </c>
      <c r="AE118" s="49" t="str">
        <f t="shared" si="22"/>
        <v/>
      </c>
    </row>
    <row r="119" spans="1:31" x14ac:dyDescent="0.3">
      <c r="A119" s="4" t="e">
        <f>IF('POUR COMMENCER'!$E$14&gt;=A118,A118+'POUR COMMENCER'!$H$29,"")</f>
        <v>#VALUE!</v>
      </c>
      <c r="B119" s="101">
        <f>'EDT-2niveaux'!B123</f>
        <v>0</v>
      </c>
      <c r="C119" s="14" t="str">
        <f>IF('EDT-2niveaux'!B123="O","FRANCAIS"&amp;CHAR(10)&amp;"Orthographe",IF('EDT-2niveaux'!B123="rec","RECREATION",IF('EDT-2niveaux'!B123="p","Pause méridienne",IF('EDT-2niveaux'!B123="G","FRANCAIS"&amp;CHAR(10)&amp;"Grammaire",IF('EDT-2niveaux'!B123="LC","FRANCAIS"&amp;CHAR(10)&amp;"Lect. et comp.de l'écrit",IF('EDT-2niveaux'!B123="M","MATHEMATIQUES",IF('EDT-2niveaux'!B123="CLA","FRANCAIS"&amp;CHAR(10)&amp;"Culture litt. et art.",IF('EDT-2niveaux'!B123="F","FRANCAIS",IF('EDT-2niveaux'!B123="E","FRANCAIS"&amp;CHAR(10)&amp;"Ecriture",IF('EDT-2niveaux'!B123="L","FRANCAIS"&amp;CHAR(10)&amp;"Lexique",IF('EDT-2niveaux'!B123="LO","FRANCAIS"&amp;CHAR(10)&amp;"Langage oral",IF('EDT-2niveaux'!B123="CM","MATHEMATIQUES"&amp;CHAR(10)&amp;"Calcul mental",IF('EDT-2niveaux'!B123="EG","MATHEMATIQUES"&amp;CHAR(10)&amp;"Espace et Géométrie",IF('EDT-2niveaux'!B123="NC","MATHEMATIQUES"&amp;CHAR(10)&amp;"Nombres et calculs",IF('EDT-2niveaux'!B123="GM","MATHEMATIQUES"&amp;CHAR(10)&amp;"Grand. et mes.",IF('EDT-2niveaux'!B123="S","Sciences et technologie",IF('EDT-2niveaux'!B123="H","Histoire",IF('EDT-2niveaux'!B123="Geo","Géographie",IF('EDT-2niveaux'!B123="EMC","Enseig. mor. et civ.",IF('EDT-2niveaux'!B123="EPS","Educ. phys. et sportive",IF('EDT-2niveaux'!B123="EM","Educ. musicale",IF('EDT-2niveaux'!B123="AP","Arts plastiques",IF('EDT-2niveaux'!B123="HDA","Hist. des arts",IF('EDT-2niveaux'!B123="QM","Questionner le monde",IF('EDT-2niveaux'!B123="LV","Langue vivante",IF('EDT-2niveaux'!B123="APC","APC",""))))))))))))))))))))))))))</f>
        <v/>
      </c>
      <c r="D119" s="14" t="str">
        <f t="shared" si="13"/>
        <v/>
      </c>
      <c r="E119" s="101">
        <f>'EDT-2niveaux'!C123</f>
        <v>0</v>
      </c>
      <c r="F119" s="14" t="str">
        <f>IF('EDT-2niveaux'!C123="O","FRANCAIS"&amp;CHAR(10)&amp;"Orthographe",IF('EDT-2niveaux'!C123="rec","RECREATION",IF('EDT-2niveaux'!C123="p","Pause méridienne",IF('EDT-2niveaux'!C123="G","FRANCAIS"&amp;CHAR(10)&amp;"Grammaire",IF('EDT-2niveaux'!C123="LC","FRANCAIS"&amp;CHAR(10)&amp;"Lect. et comp.de l'écrit",IF('EDT-2niveaux'!C123="M","MATHEMATIQUES",IF('EDT-2niveaux'!C123="CLA","FRANCAIS"&amp;CHAR(10)&amp;"Culture littéraire et artistiqueCulture litt. et art.",IF('EDT-2niveaux'!C123="F","FRANCAIS",IF('EDT-2niveaux'!C123="E","FRANCAIS"&amp;CHAR(10)&amp;"Ecriture",IF('EDT-2niveaux'!C123="L","FRANCAIS"&amp;CHAR(10)&amp;"Lexique",IF('EDT-2niveaux'!C123="LO","FRANCAIS"&amp;CHAR(10)&amp;"Langage oral",IF('EDT-2niveaux'!C123="CM","MATHEMATIQUES"&amp;CHAR(10)&amp;"Calcul mental",IF('EDT-2niveaux'!C123="EG","MATHEMATIQUES"&amp;CHAR(10)&amp;"Espace et Géométrie",IF('EDT-2niveaux'!C123="NC","MATHEMATIQUES"&amp;CHAR(10)&amp;"Nombres et calculs",IF('EDT-2niveaux'!C123="GM","MATHEMATIQUES"&amp;CHAR(10)&amp;"Grand. et mes.",IF('EDT-2niveaux'!C123="S","Sciences et technologie",IF('EDT-2niveaux'!C123="H","Histoire",IF('EDT-2niveaux'!C123="Geo","Géographie",IF('EDT-2niveaux'!C123="EMC","Enseig. mor. et civ.",IF('EDT-2niveaux'!C123="EPS","Educ. phys. et sportive",IF('EDT-2niveaux'!C123="EM","Educ. musicale",IF('EDT-2niveaux'!C123="AP","Arts plastiques",IF('EDT-2niveaux'!C123="HDA","Hist. des arts",IF('EDT-2niveaux'!C123="QM","Questionner le monde",IF('EDT-2niveaux'!C123="LV","Langue vivante",IF('EDT-2niveaux'!C123="APC","APC",""))))))))))))))))))))))))))</f>
        <v/>
      </c>
      <c r="G119" s="14" t="str">
        <f t="shared" si="14"/>
        <v/>
      </c>
      <c r="H119" s="101">
        <f>'EDT-2niveaux'!D123</f>
        <v>0</v>
      </c>
      <c r="I119" s="14" t="str">
        <f>IF('EDT-2niveaux'!D123="O","FRANCAIS"&amp;CHAR(10)&amp;"Orthographe",IF('EDT-2niveaux'!D123="rec","RECREATION",IF('EDT-2niveaux'!D123="p","Pause méridienne",IF('EDT-2niveaux'!D123="G","FRANCAIS"&amp;CHAR(10)&amp;"Grammaire",IF('EDT-2niveaux'!D123="LC","FRANCAIS"&amp;CHAR(10)&amp;"Lect. et comp.de l'écrit",IF('EDT-2niveaux'!D123="M","MATHEMATIQUES",IF('EDT-2niveaux'!D123="CLA","FRANCAIS"&amp;CHAR(10)&amp;"Culture litt. et art.",IF('EDT-2niveaux'!D123="F","FRANCAIS",IF('EDT-2niveaux'!D123="E","FRANCAIS"&amp;CHAR(10)&amp;"Ecriture",IF('EDT-2niveaux'!D123="L","FRANCAIS"&amp;CHAR(10)&amp;"Lexique",IF('EDT-2niveaux'!D123="LO","FRANCAIS"&amp;CHAR(10)&amp;"Langage oral",IF('EDT-2niveaux'!D123="CM","MATHEMATIQUES"&amp;CHAR(10)&amp;"Calcul mental",IF('EDT-2niveaux'!D123="EG","MATHEMATIQUES"&amp;CHAR(10)&amp;"Espace et Géométrie",IF('EDT-2niveaux'!D123="NC","MATHEMATIQUES"&amp;CHAR(10)&amp;"Nombres et calculs",IF('EDT-2niveaux'!D123="GM","MATHEMATIQUES"&amp;CHAR(10)&amp;"Grand. et mes.",IF('EDT-2niveaux'!D123="S","Sciences et technologie",IF('EDT-2niveaux'!D123="H","Histoire",IF('EDT-2niveaux'!D123="Geo","Géographie",IF('EDT-2niveaux'!D123="EMC","Enseig. mor. et civ.",IF('EDT-2niveaux'!D123="EPS","Educ. phys. et sportive",IF('EDT-2niveaux'!D123="EM","Educ. musicale",IF('EDT-2niveaux'!D123="AP","Arts plastiques",IF('EDT-2niveaux'!D123="HDA","Hist. des arts",IF('EDT-2niveaux'!D123="QM","Questionner le monde",IF('EDT-2niveaux'!D123="LV","Langue vivante",IF('EDT-2niveaux'!D123="APC","APC",""))))))))))))))))))))))))))</f>
        <v/>
      </c>
      <c r="J119" s="14" t="str">
        <f t="shared" si="15"/>
        <v/>
      </c>
      <c r="K119" s="101">
        <f>'EDT-2niveaux'!E123</f>
        <v>0</v>
      </c>
      <c r="L119" s="14" t="str">
        <f>IF('EDT-2niveaux'!E123="O","FRANCAIS"&amp;CHAR(10)&amp;"Orthographe",IF('EDT-2niveaux'!E123="rec","RECREATION",IF('EDT-2niveaux'!E123="p","Pause méridienne",IF('EDT-2niveaux'!E123="G","FRANCAIS"&amp;CHAR(10)&amp;"Grammaire",IF('EDT-2niveaux'!E123="LC","FRANCAIS"&amp;CHAR(10)&amp;"Lect. et comp.de l'écrit",IF('EDT-2niveaux'!E123="M","MATHEMATIQUES",IF('EDT-2niveaux'!E123="CLA","FRANCAIS"&amp;CHAR(10)&amp;"Culture litt. et art.",IF('EDT-2niveaux'!E123="F","FRANCAIS",IF('EDT-2niveaux'!E123="E","FRANCAIS"&amp;CHAR(10)&amp;"Ecriture",IF('EDT-2niveaux'!E123="L","FRANCAIS"&amp;CHAR(10)&amp;"Lexique",IF('EDT-2niveaux'!E123="LO","FRANCAIS"&amp;CHAR(10)&amp;"Langage oral",IF('EDT-2niveaux'!E123="CM","MATHEMATIQUES"&amp;CHAR(10)&amp;"Calcul mental",IF('EDT-2niveaux'!E123="EG","MATHEMATIQUES"&amp;CHAR(10)&amp;"Espace et Géométrie",IF('EDT-2niveaux'!E123="NC","MATHEMATIQUES"&amp;CHAR(10)&amp;"Nombres et calculs",IF('EDT-2niveaux'!E123="GM","MATHEMATIQUES"&amp;CHAR(10)&amp;"Grand. et mes.",IF('EDT-2niveaux'!E123="S","Sciences et technologie",IF('EDT-2niveaux'!E123="H","Histoire",IF('EDT-2niveaux'!E123="Geo","Géographie",IF('EDT-2niveaux'!E123="EMC","Enseig. mor. et civ.",IF('EDT-2niveaux'!E123="EPS","Educ. phys. et sportive",IF('EDT-2niveaux'!E123="EM","Educ. musicale",IF('EDT-2niveaux'!E123="AP","Arts plastiques",IF('EDT-2niveaux'!E123="HDA","Hist. des arts",IF('EDT-2niveaux'!E123="QM","Questionner le monde",IF('EDT-2niveaux'!E123="LV","Langue vivante",IF('EDT-2niveaux'!E123="APC","APC",""))))))))))))))))))))))))))</f>
        <v/>
      </c>
      <c r="M119" s="14" t="str">
        <f t="shared" si="16"/>
        <v/>
      </c>
      <c r="N119" s="101">
        <f>'EDT-2niveaux'!F123</f>
        <v>0</v>
      </c>
      <c r="O119" s="14" t="str">
        <f>IF('EDT-2niveaux'!F123="O","FRANCAIS"&amp;CHAR(10)&amp;"Orthographe",IF('EDT-2niveaux'!F123="rec","RECREATION",IF('EDT-2niveaux'!F123="p","Pause méridienne",IF('EDT-2niveaux'!F123="G","FRANCAIS"&amp;CHAR(10)&amp;"Grammaire",IF('EDT-2niveaux'!F123="LC","FRANCAIS"&amp;CHAR(10)&amp;"Lect. et comp.de l'écrit",IF('EDT-2niveaux'!F123="M","MATHEMATIQUES",IF('EDT-2niveaux'!F123="CLA","FRANCAIS"&amp;CHAR(10)&amp;"Culture litt. et art.",IF('EDT-2niveaux'!F123="F","FRANCAIS",IF('EDT-2niveaux'!F123="E","FRANCAIS"&amp;CHAR(10)&amp;"Ecriture",IF('EDT-2niveaux'!F123="L","FRANCAIS"&amp;CHAR(10)&amp;"Lexique",IF('EDT-2niveaux'!F123="LO","FRANCAIS"&amp;CHAR(10)&amp;"Langage oral",IF('EDT-2niveaux'!F123="CM","MATHEMATIQUES"&amp;CHAR(10)&amp;"Calcul mental",IF('EDT-2niveaux'!F123="EG","MATHEMATIQUES"&amp;CHAR(10)&amp;"Espace et Géométrie",IF('EDT-2niveaux'!F123="NC","MATHEMATIQUES"&amp;CHAR(10)&amp;"Nombres et calculs",IF('EDT-2niveaux'!F123="GM","MATHEMATIQUES"&amp;CHAR(10)&amp;"Grand. et mes.",IF('EDT-2niveaux'!F123="S","Sciences et technologie",IF('EDT-2niveaux'!F123="H","Histoire",IF('EDT-2niveaux'!F123="Geo","Géographie",IF('EDT-2niveaux'!F123="EMC","Enseig. mor. et civ.",IF('EDT-2niveaux'!F123="EPS","Educ. phys. et sportive",IF('EDT-2niveaux'!F123="EM","Educ. musicale",IF('EDT-2niveaux'!F123="AP","Arts plastiques",IF('EDT-2niveaux'!F123="HDA","Hist. des arts",IF('EDT-2niveaux'!F123="QM","Questionner le monde",IF('EDT-2niveaux'!F123="LV","Langue vivante",IF('EDT-2niveaux'!F123="APC","APC",""))))))))))))))))))))))))))</f>
        <v/>
      </c>
      <c r="P119" s="14" t="str">
        <f t="shared" si="17"/>
        <v/>
      </c>
      <c r="Q119" s="101">
        <f>'EDT-2niveaux'!G123</f>
        <v>0</v>
      </c>
      <c r="R119" s="14" t="str">
        <f>IF('EDT-2niveaux'!G123="O","FRANCAIS"&amp;CHAR(10)&amp;"Orthographe",IF('EDT-2niveaux'!G123="rec","RECREATION",IF('EDT-2niveaux'!G123="p","Pause méridienne",IF('EDT-2niveaux'!G123="G","FRANCAIS"&amp;CHAR(10)&amp;"Grammaire",IF('EDT-2niveaux'!G123="LC","FRANCAIS"&amp;CHAR(10)&amp;"Lect. et comp.de l'écrit",IF('EDT-2niveaux'!G123="M","MATHEMATIQUES",IF('EDT-2niveaux'!G123="CLA","FRANCAIS"&amp;CHAR(10)&amp;"Culture litt. et art.",IF('EDT-2niveaux'!G123="F","FRANCAIS",IF('EDT-2niveaux'!G123="E","FRANCAIS"&amp;CHAR(10)&amp;"Ecriture",IF('EDT-2niveaux'!G123="L","FRANCAIS"&amp;CHAR(10)&amp;"Lexique",IF('EDT-2niveaux'!G123="LO","FRANCAIS"&amp;CHAR(10)&amp;"Langage oral",IF('EDT-2niveaux'!G123="CM","MATHEMATIQUES"&amp;CHAR(10)&amp;"Calcul mental",IF('EDT-2niveaux'!G123="EG","MATHEMATIQUES"&amp;CHAR(10)&amp;"Espace et Géométrie",IF('EDT-2niveaux'!G123="NC","MATHEMATIQUES"&amp;CHAR(10)&amp;"Nombres et calculs",IF('EDT-2niveaux'!G123="GM","MATHEMATIQUES"&amp;CHAR(10)&amp;"Grand. et mes.",IF('EDT-2niveaux'!G123="S","Sciences et technologie",IF('EDT-2niveaux'!G123="H","Histoire",IF('EDT-2niveaux'!G123="Geo","Géographie",IF('EDT-2niveaux'!G123="EMC","Enseig. mor. et civ.",IF('EDT-2niveaux'!G123="EPS","Educ. phys. et sportive",IF('EDT-2niveaux'!G123="EM","Educ. musicale",IF('EDT-2niveaux'!G123="AP","Arts plastiques",IF('EDT-2niveaux'!G123="HDA","Hist. des arts",IF('EDT-2niveaux'!G123="QM","Questionner le monde",IF('EDT-2niveaux'!G123="LV","Langue vivante",IF('EDT-2niveaux'!G123="APC","APC",""))))))))))))))))))))))))))</f>
        <v/>
      </c>
      <c r="S119" s="148" t="str">
        <f t="shared" si="18"/>
        <v/>
      </c>
      <c r="T119" s="101">
        <f>'EDT-2niveaux'!H123</f>
        <v>0</v>
      </c>
      <c r="U119" s="14" t="str">
        <f>IF('EDT-2niveaux'!H123="O","FRANCAIS"&amp;CHAR(10)&amp;"Orthographe",IF('EDT-2niveaux'!H123="rec","RECREATION",IF('EDT-2niveaux'!H123="p","Pause méridienne",IF('EDT-2niveaux'!H123="G","FRANCAIS"&amp;CHAR(10)&amp;"Grammaire",IF('EDT-2niveaux'!H123="LC","FRANCAIS"&amp;CHAR(10)&amp;"Lect. et comp.de l'écrit",IF('EDT-2niveaux'!H123="M","MATHEMATIQUES",IF('EDT-2niveaux'!H123="CLA","FRANCAIS"&amp;CHAR(10)&amp;"Culture litt. et art.",IF('EDT-2niveaux'!H123="F","FRANCAIS",IF('EDT-2niveaux'!H123="E","FRANCAIS"&amp;CHAR(10)&amp;"Ecriture",IF('EDT-2niveaux'!H123="L","FRANCAIS"&amp;CHAR(10)&amp;"Lexique",IF('EDT-2niveaux'!H123="LO","FRANCAIS"&amp;CHAR(10)&amp;"Langage oral",IF('EDT-2niveaux'!H123="CM","MATHEMATIQUES"&amp;CHAR(10)&amp;"Calcul mental",IF('EDT-2niveaux'!H123="EG","MATHEMATIQUES"&amp;CHAR(10)&amp;"Espace et Géométrie",IF('EDT-2niveaux'!H123="NC","MATHEMATIQUES"&amp;CHAR(10)&amp;"Nombres et calculs",IF('EDT-2niveaux'!H123="GM","MATHEMATIQUES"&amp;CHAR(10)&amp;"Grand. et mes.",IF('EDT-2niveaux'!H123="S","Sciences et technologie",IF('EDT-2niveaux'!H123="H","Histoire",IF('EDT-2niveaux'!H123="Geo","Géographie",IF('EDT-2niveaux'!H123="EMC","Enseig. mor. et civ.",IF('EDT-2niveaux'!H123="EPS","Educ. phys. et sportive",IF('EDT-2niveaux'!H123="EM","Educ. musicale",IF('EDT-2niveaux'!H123="AP","Arts plastiques",IF('EDT-2niveaux'!H123="HDA","Hist. des arts",IF('EDT-2niveaux'!H123="QM","Questionner le monde",IF('EDT-2niveaux'!H123="LV","Langue vivante",IF('EDT-2niveaux'!H123="APC","APC",""))))))))))))))))))))))))))</f>
        <v/>
      </c>
      <c r="V119" s="14" t="str">
        <f t="shared" si="19"/>
        <v/>
      </c>
      <c r="W119" s="101">
        <f>'EDT-2niveaux'!I123</f>
        <v>0</v>
      </c>
      <c r="X119" s="14" t="str">
        <f>IF('EDT-2niveaux'!I123="O","FRANCAIS"&amp;CHAR(10)&amp;"Orthographe",IF('EDT-2niveaux'!I123="rec","RECREATION",IF('EDT-2niveaux'!I123="p","Pause méridienne",IF('EDT-2niveaux'!I123="G","FRANCAIS"&amp;CHAR(10)&amp;"Grammaire",IF('EDT-2niveaux'!I123="LC","FRANCAIS"&amp;CHAR(10)&amp;"Lect. et comp.de l'écrit",IF('EDT-2niveaux'!I123="M","MATHEMATIQUES",IF('EDT-2niveaux'!I123="CLA","FRANCAIS"&amp;CHAR(10)&amp;"Culture litt. et art.",IF('EDT-2niveaux'!I123="F","FRANCAIS",IF('EDT-2niveaux'!I123="E","FRANCAIS"&amp;CHAR(10)&amp;"Ecriture",IF('EDT-2niveaux'!I123="L","FRANCAIS"&amp;CHAR(10)&amp;"Lexique",IF('EDT-2niveaux'!I123="LO","FRANCAIS"&amp;CHAR(10)&amp;"Langage oral",IF('EDT-2niveaux'!I123="CM","MATHEMATIQUES"&amp;CHAR(10)&amp;"Calcul mental",IF('EDT-2niveaux'!I123="EG","MATHEMATIQUES"&amp;CHAR(10)&amp;"Espace et Géométrie",IF('EDT-2niveaux'!I123="NC","MATHEMATIQUES"&amp;CHAR(10)&amp;"Nombres et calculs",IF('EDT-2niveaux'!I123="GM","MATHEMATIQUES"&amp;CHAR(10)&amp;"Grand. et mes.",IF('EDT-2niveaux'!I123="S","Sciences et technologie",IF('EDT-2niveaux'!I123="H","Histoire",IF('EDT-2niveaux'!I123="Geo","Géographie",IF('EDT-2niveaux'!I123="EMC","Enseig. mor. et civ.",IF('EDT-2niveaux'!I123="EPS","Educ. phys. et sportive",IF('EDT-2niveaux'!I123="EM","Educ. musicale",IF('EDT-2niveaux'!I123="AP","Arts plastiques",IF('EDT-2niveaux'!I123="HDA","Hist. des arts",IF('EDT-2niveaux'!I123="QM","Questionner le monde",IF('EDT-2niveaux'!I123="LV","Langue vivante",IF('EDT-2niveaux'!I123="APC","APC",""))))))))))))))))))))))))))</f>
        <v/>
      </c>
      <c r="Y119" s="14" t="str">
        <f t="shared" si="20"/>
        <v/>
      </c>
      <c r="Z119" s="101">
        <f>'EDT-2niveaux'!J123</f>
        <v>0</v>
      </c>
      <c r="AA119" s="14" t="str">
        <f>IF('EDT-2niveaux'!J123="O","FRANCAIS"&amp;CHAR(10)&amp;"Orthographe",IF('EDT-2niveaux'!J123="rec","RECREATION",IF('EDT-2niveaux'!J123="p","Pause méridienne",IF('EDT-2niveaux'!J123="G","FRANCAIS"&amp;CHAR(10)&amp;"Grammaire",IF('EDT-2niveaux'!J123="LC","FRANCAIS"&amp;CHAR(10)&amp;"Lect. et comp.de l'écrit",IF('EDT-2niveaux'!J123="M","MATHEMATIQUES",IF('EDT-2niveaux'!J123="CLA","FRANCAIS"&amp;CHAR(10)&amp;"Culture littéraire et artistiqueCulture litt. et art.",IF('EDT-2niveaux'!J123="F","FRANCAIS",IF('EDT-2niveaux'!J123="E","FRANCAIS"&amp;CHAR(10)&amp;"Ecriture",IF('EDT-2niveaux'!J123="L","FRANCAIS"&amp;CHAR(10)&amp;"Lexique",IF('EDT-2niveaux'!J123="LO","FRANCAIS"&amp;CHAR(10)&amp;"Langage oral",IF('EDT-2niveaux'!J123="CM","MATHEMATIQUES"&amp;CHAR(10)&amp;"Calcul mental",IF('EDT-2niveaux'!J123="EG","MATHEMATIQUES"&amp;CHAR(10)&amp;"Espace et Géométrie",IF('EDT-2niveaux'!J123="NC","MATHEMATIQUES"&amp;CHAR(10)&amp;"Nombres et calculs",IF('EDT-2niveaux'!J123="GM","MATHEMATIQUES"&amp;CHAR(10)&amp;"Grand. et mes.",IF('EDT-2niveaux'!J123="S","Sciences et technologie",IF('EDT-2niveaux'!J123="H","Histoire",IF('EDT-2niveaux'!J123="Geo","Géographie",IF('EDT-2niveaux'!J123="EMC","Enseig. mor. et civ.",IF('EDT-2niveaux'!J123="EPS","Educ. phys. et sportive",IF('EDT-2niveaux'!J123="EM","Educ. musicale",IF('EDT-2niveaux'!J123="AP","Arts plastiques",IF('EDT-2niveaux'!J123="HDA","Hist. des arts",IF('EDT-2niveaux'!J123="QM","Questionner le monde",IF('EDT-2niveaux'!J123="LV","Langue vivante",IF('EDT-2niveaux'!J123="APC","APC",""))))))))))))))))))))))))))</f>
        <v/>
      </c>
      <c r="AB119" s="49" t="str">
        <f t="shared" si="21"/>
        <v/>
      </c>
      <c r="AC119" s="101">
        <f>'EDT-2niveaux'!K123</f>
        <v>0</v>
      </c>
      <c r="AD119" s="14" t="str">
        <f>IF('EDT-2niveaux'!K123="O","FRANCAIS"&amp;CHAR(10)&amp;"Orthographe",IF('EDT-2niveaux'!K123="rec","RECREATION",IF('EDT-2niveaux'!K123="p","Pause méridienne",IF('EDT-2niveaux'!K123="G","FRANCAIS"&amp;CHAR(10)&amp;"Grammaire",IF('EDT-2niveaux'!K123="LC","FRANCAIS"&amp;CHAR(10)&amp;"Lect. et comp.de l'écrit",IF('EDT-2niveaux'!K123="M","MATHEMATIQUES",IF('EDT-2niveaux'!K123="CLA","FRANCAIS"&amp;CHAR(10)&amp;"Culture litt. et art.",IF('EDT-2niveaux'!K123="F","FRANCAIS",IF('EDT-2niveaux'!K123="E","FRANCAIS"&amp;CHAR(10)&amp;"Ecriture",IF('EDT-2niveaux'!K123="L","FRANCAIS"&amp;CHAR(10)&amp;"Lexique",IF('EDT-2niveaux'!K123="LO","FRANCAIS"&amp;CHAR(10)&amp;"Langage oral",IF('EDT-2niveaux'!K123="CM","MATHEMATIQUES"&amp;CHAR(10)&amp;"Calcul mental",IF('EDT-2niveaux'!K123="EG","MATHEMATIQUES"&amp;CHAR(10)&amp;"Espace et Géométrie",IF('EDT-2niveaux'!K123="NC","MATHEMATIQUES"&amp;CHAR(10)&amp;"Nombres et calculs",IF('EDT-2niveaux'!K123="GM","MATHEMATIQUES"&amp;CHAR(10)&amp;"Grand. et mes.",IF('EDT-2niveaux'!K123="S","Sciences et technologie",IF('EDT-2niveaux'!K123="H","Histoire",IF('EDT-2niveaux'!K123="Geo","Géographie",IF('EDT-2niveaux'!K123="EMC","Enseig. mor. et civ.",IF('EDT-2niveaux'!K123="EPS","Educ. phys. et sportive",IF('EDT-2niveaux'!K123="EM","Educ. musicale",IF('EDT-2niveaux'!K123="AP","Arts plastiques",IF('EDT-2niveaux'!K123="HDA","Hist. des arts",IF('EDT-2niveaux'!K123="QM","Questionner le monde",IF('EDT-2niveaux'!K123="LV","Langue vivante",IF('EDT-2niveaux'!K123="APC","APC",""))))))))))))))))))))))))))</f>
        <v/>
      </c>
      <c r="AE119" s="49" t="str">
        <f t="shared" si="22"/>
        <v/>
      </c>
    </row>
    <row r="120" spans="1:31" x14ac:dyDescent="0.3">
      <c r="A120" s="4" t="e">
        <f>IF('POUR COMMENCER'!$E$14&gt;=A119,A119+'POUR COMMENCER'!$H$29,"")</f>
        <v>#VALUE!</v>
      </c>
      <c r="B120" s="101">
        <f>'EDT-2niveaux'!B124</f>
        <v>0</v>
      </c>
      <c r="C120" s="14" t="str">
        <f>IF('EDT-2niveaux'!B124="O","FRANCAIS"&amp;CHAR(10)&amp;"Orthographe",IF('EDT-2niveaux'!B124="rec","RECREATION",IF('EDT-2niveaux'!B124="p","Pause méridienne",IF('EDT-2niveaux'!B124="G","FRANCAIS"&amp;CHAR(10)&amp;"Grammaire",IF('EDT-2niveaux'!B124="LC","FRANCAIS"&amp;CHAR(10)&amp;"Lect. et comp.de l'écrit",IF('EDT-2niveaux'!B124="M","MATHEMATIQUES",IF('EDT-2niveaux'!B124="CLA","FRANCAIS"&amp;CHAR(10)&amp;"Culture litt. et art.",IF('EDT-2niveaux'!B124="F","FRANCAIS",IF('EDT-2niveaux'!B124="E","FRANCAIS"&amp;CHAR(10)&amp;"Ecriture",IF('EDT-2niveaux'!B124="L","FRANCAIS"&amp;CHAR(10)&amp;"Lexique",IF('EDT-2niveaux'!B124="LO","FRANCAIS"&amp;CHAR(10)&amp;"Langage oral",IF('EDT-2niveaux'!B124="CM","MATHEMATIQUES"&amp;CHAR(10)&amp;"Calcul mental",IF('EDT-2niveaux'!B124="EG","MATHEMATIQUES"&amp;CHAR(10)&amp;"Espace et Géométrie",IF('EDT-2niveaux'!B124="NC","MATHEMATIQUES"&amp;CHAR(10)&amp;"Nombres et calculs",IF('EDT-2niveaux'!B124="GM","MATHEMATIQUES"&amp;CHAR(10)&amp;"Grand. et mes.",IF('EDT-2niveaux'!B124="S","Sciences et technologie",IF('EDT-2niveaux'!B124="H","Histoire",IF('EDT-2niveaux'!B124="Geo","Géographie",IF('EDT-2niveaux'!B124="EMC","Enseig. mor. et civ.",IF('EDT-2niveaux'!B124="EPS","Educ. phys. et sportive",IF('EDT-2niveaux'!B124="EM","Educ. musicale",IF('EDT-2niveaux'!B124="AP","Arts plastiques",IF('EDT-2niveaux'!B124="HDA","Hist. des arts",IF('EDT-2niveaux'!B124="QM","Questionner le monde",IF('EDT-2niveaux'!B124="LV","Langue vivante",IF('EDT-2niveaux'!B124="APC","APC",""))))))))))))))))))))))))))</f>
        <v/>
      </c>
      <c r="D120" s="14" t="str">
        <f t="shared" si="13"/>
        <v/>
      </c>
      <c r="E120" s="101">
        <f>'EDT-2niveaux'!C124</f>
        <v>0</v>
      </c>
      <c r="F120" s="14" t="str">
        <f>IF('EDT-2niveaux'!C124="O","FRANCAIS"&amp;CHAR(10)&amp;"Orthographe",IF('EDT-2niveaux'!C124="rec","RECREATION",IF('EDT-2niveaux'!C124="p","Pause méridienne",IF('EDT-2niveaux'!C124="G","FRANCAIS"&amp;CHAR(10)&amp;"Grammaire",IF('EDT-2niveaux'!C124="LC","FRANCAIS"&amp;CHAR(10)&amp;"Lect. et comp.de l'écrit",IF('EDT-2niveaux'!C124="M","MATHEMATIQUES",IF('EDT-2niveaux'!C124="CLA","FRANCAIS"&amp;CHAR(10)&amp;"Culture littéraire et artistiqueCulture litt. et art.",IF('EDT-2niveaux'!C124="F","FRANCAIS",IF('EDT-2niveaux'!C124="E","FRANCAIS"&amp;CHAR(10)&amp;"Ecriture",IF('EDT-2niveaux'!C124="L","FRANCAIS"&amp;CHAR(10)&amp;"Lexique",IF('EDT-2niveaux'!C124="LO","FRANCAIS"&amp;CHAR(10)&amp;"Langage oral",IF('EDT-2niveaux'!C124="CM","MATHEMATIQUES"&amp;CHAR(10)&amp;"Calcul mental",IF('EDT-2niveaux'!C124="EG","MATHEMATIQUES"&amp;CHAR(10)&amp;"Espace et Géométrie",IF('EDT-2niveaux'!C124="NC","MATHEMATIQUES"&amp;CHAR(10)&amp;"Nombres et calculs",IF('EDT-2niveaux'!C124="GM","MATHEMATIQUES"&amp;CHAR(10)&amp;"Grand. et mes.",IF('EDT-2niveaux'!C124="S","Sciences et technologie",IF('EDT-2niveaux'!C124="H","Histoire",IF('EDT-2niveaux'!C124="Geo","Géographie",IF('EDT-2niveaux'!C124="EMC","Enseig. mor. et civ.",IF('EDT-2niveaux'!C124="EPS","Educ. phys. et sportive",IF('EDT-2niveaux'!C124="EM","Educ. musicale",IF('EDT-2niveaux'!C124="AP","Arts plastiques",IF('EDT-2niveaux'!C124="HDA","Hist. des arts",IF('EDT-2niveaux'!C124="QM","Questionner le monde",IF('EDT-2niveaux'!C124="LV","Langue vivante",IF('EDT-2niveaux'!C124="APC","APC",""))))))))))))))))))))))))))</f>
        <v/>
      </c>
      <c r="G120" s="14" t="str">
        <f t="shared" si="14"/>
        <v/>
      </c>
      <c r="H120" s="101">
        <f>'EDT-2niveaux'!D124</f>
        <v>0</v>
      </c>
      <c r="I120" s="14" t="str">
        <f>IF('EDT-2niveaux'!D124="O","FRANCAIS"&amp;CHAR(10)&amp;"Orthographe",IF('EDT-2niveaux'!D124="rec","RECREATION",IF('EDT-2niveaux'!D124="p","Pause méridienne",IF('EDT-2niveaux'!D124="G","FRANCAIS"&amp;CHAR(10)&amp;"Grammaire",IF('EDT-2niveaux'!D124="LC","FRANCAIS"&amp;CHAR(10)&amp;"Lect. et comp.de l'écrit",IF('EDT-2niveaux'!D124="M","MATHEMATIQUES",IF('EDT-2niveaux'!D124="CLA","FRANCAIS"&amp;CHAR(10)&amp;"Culture litt. et art.",IF('EDT-2niveaux'!D124="F","FRANCAIS",IF('EDT-2niveaux'!D124="E","FRANCAIS"&amp;CHAR(10)&amp;"Ecriture",IF('EDT-2niveaux'!D124="L","FRANCAIS"&amp;CHAR(10)&amp;"Lexique",IF('EDT-2niveaux'!D124="LO","FRANCAIS"&amp;CHAR(10)&amp;"Langage oral",IF('EDT-2niveaux'!D124="CM","MATHEMATIQUES"&amp;CHAR(10)&amp;"Calcul mental",IF('EDT-2niveaux'!D124="EG","MATHEMATIQUES"&amp;CHAR(10)&amp;"Espace et Géométrie",IF('EDT-2niveaux'!D124="NC","MATHEMATIQUES"&amp;CHAR(10)&amp;"Nombres et calculs",IF('EDT-2niveaux'!D124="GM","MATHEMATIQUES"&amp;CHAR(10)&amp;"Grand. et mes.",IF('EDT-2niveaux'!D124="S","Sciences et technologie",IF('EDT-2niveaux'!D124="H","Histoire",IF('EDT-2niveaux'!D124="Geo","Géographie",IF('EDT-2niveaux'!D124="EMC","Enseig. mor. et civ.",IF('EDT-2niveaux'!D124="EPS","Educ. phys. et sportive",IF('EDT-2niveaux'!D124="EM","Educ. musicale",IF('EDT-2niveaux'!D124="AP","Arts plastiques",IF('EDT-2niveaux'!D124="HDA","Hist. des arts",IF('EDT-2niveaux'!D124="QM","Questionner le monde",IF('EDT-2niveaux'!D124="LV","Langue vivante",IF('EDT-2niveaux'!D124="APC","APC",""))))))))))))))))))))))))))</f>
        <v/>
      </c>
      <c r="J120" s="14" t="str">
        <f t="shared" si="15"/>
        <v/>
      </c>
      <c r="K120" s="101">
        <f>'EDT-2niveaux'!E124</f>
        <v>0</v>
      </c>
      <c r="L120" s="14" t="str">
        <f>IF('EDT-2niveaux'!E124="O","FRANCAIS"&amp;CHAR(10)&amp;"Orthographe",IF('EDT-2niveaux'!E124="rec","RECREATION",IF('EDT-2niveaux'!E124="p","Pause méridienne",IF('EDT-2niveaux'!E124="G","FRANCAIS"&amp;CHAR(10)&amp;"Grammaire",IF('EDT-2niveaux'!E124="LC","FRANCAIS"&amp;CHAR(10)&amp;"Lect. et comp.de l'écrit",IF('EDT-2niveaux'!E124="M","MATHEMATIQUES",IF('EDT-2niveaux'!E124="CLA","FRANCAIS"&amp;CHAR(10)&amp;"Culture litt. et art.",IF('EDT-2niveaux'!E124="F","FRANCAIS",IF('EDT-2niveaux'!E124="E","FRANCAIS"&amp;CHAR(10)&amp;"Ecriture",IF('EDT-2niveaux'!E124="L","FRANCAIS"&amp;CHAR(10)&amp;"Lexique",IF('EDT-2niveaux'!E124="LO","FRANCAIS"&amp;CHAR(10)&amp;"Langage oral",IF('EDT-2niveaux'!E124="CM","MATHEMATIQUES"&amp;CHAR(10)&amp;"Calcul mental",IF('EDT-2niveaux'!E124="EG","MATHEMATIQUES"&amp;CHAR(10)&amp;"Espace et Géométrie",IF('EDT-2niveaux'!E124="NC","MATHEMATIQUES"&amp;CHAR(10)&amp;"Nombres et calculs",IF('EDT-2niveaux'!E124="GM","MATHEMATIQUES"&amp;CHAR(10)&amp;"Grand. et mes.",IF('EDT-2niveaux'!E124="S","Sciences et technologie",IF('EDT-2niveaux'!E124="H","Histoire",IF('EDT-2niveaux'!E124="Geo","Géographie",IF('EDT-2niveaux'!E124="EMC","Enseig. mor. et civ.",IF('EDT-2niveaux'!E124="EPS","Educ. phys. et sportive",IF('EDT-2niveaux'!E124="EM","Educ. musicale",IF('EDT-2niveaux'!E124="AP","Arts plastiques",IF('EDT-2niveaux'!E124="HDA","Hist. des arts",IF('EDT-2niveaux'!E124="QM","Questionner le monde",IF('EDT-2niveaux'!E124="LV","Langue vivante",IF('EDT-2niveaux'!E124="APC","APC",""))))))))))))))))))))))))))</f>
        <v/>
      </c>
      <c r="M120" s="14" t="str">
        <f t="shared" si="16"/>
        <v/>
      </c>
      <c r="N120" s="101">
        <f>'EDT-2niveaux'!F124</f>
        <v>0</v>
      </c>
      <c r="O120" s="14" t="str">
        <f>IF('EDT-2niveaux'!F124="O","FRANCAIS"&amp;CHAR(10)&amp;"Orthographe",IF('EDT-2niveaux'!F124="rec","RECREATION",IF('EDT-2niveaux'!F124="p","Pause méridienne",IF('EDT-2niveaux'!F124="G","FRANCAIS"&amp;CHAR(10)&amp;"Grammaire",IF('EDT-2niveaux'!F124="LC","FRANCAIS"&amp;CHAR(10)&amp;"Lect. et comp.de l'écrit",IF('EDT-2niveaux'!F124="M","MATHEMATIQUES",IF('EDT-2niveaux'!F124="CLA","FRANCAIS"&amp;CHAR(10)&amp;"Culture litt. et art.",IF('EDT-2niveaux'!F124="F","FRANCAIS",IF('EDT-2niveaux'!F124="E","FRANCAIS"&amp;CHAR(10)&amp;"Ecriture",IF('EDT-2niveaux'!F124="L","FRANCAIS"&amp;CHAR(10)&amp;"Lexique",IF('EDT-2niveaux'!F124="LO","FRANCAIS"&amp;CHAR(10)&amp;"Langage oral",IF('EDT-2niveaux'!F124="CM","MATHEMATIQUES"&amp;CHAR(10)&amp;"Calcul mental",IF('EDT-2niveaux'!F124="EG","MATHEMATIQUES"&amp;CHAR(10)&amp;"Espace et Géométrie",IF('EDT-2niveaux'!F124="NC","MATHEMATIQUES"&amp;CHAR(10)&amp;"Nombres et calculs",IF('EDT-2niveaux'!F124="GM","MATHEMATIQUES"&amp;CHAR(10)&amp;"Grand. et mes.",IF('EDT-2niveaux'!F124="S","Sciences et technologie",IF('EDT-2niveaux'!F124="H","Histoire",IF('EDT-2niveaux'!F124="Geo","Géographie",IF('EDT-2niveaux'!F124="EMC","Enseig. mor. et civ.",IF('EDT-2niveaux'!F124="EPS","Educ. phys. et sportive",IF('EDT-2niveaux'!F124="EM","Educ. musicale",IF('EDT-2niveaux'!F124="AP","Arts plastiques",IF('EDT-2niveaux'!F124="HDA","Hist. des arts",IF('EDT-2niveaux'!F124="QM","Questionner le monde",IF('EDT-2niveaux'!F124="LV","Langue vivante",IF('EDT-2niveaux'!F124="APC","APC",""))))))))))))))))))))))))))</f>
        <v/>
      </c>
      <c r="P120" s="14" t="str">
        <f t="shared" si="17"/>
        <v/>
      </c>
      <c r="Q120" s="101">
        <f>'EDT-2niveaux'!G124</f>
        <v>0</v>
      </c>
      <c r="R120" s="14" t="str">
        <f>IF('EDT-2niveaux'!G124="O","FRANCAIS"&amp;CHAR(10)&amp;"Orthographe",IF('EDT-2niveaux'!G124="rec","RECREATION",IF('EDT-2niveaux'!G124="p","Pause méridienne",IF('EDT-2niveaux'!G124="G","FRANCAIS"&amp;CHAR(10)&amp;"Grammaire",IF('EDT-2niveaux'!G124="LC","FRANCAIS"&amp;CHAR(10)&amp;"Lect. et comp.de l'écrit",IF('EDT-2niveaux'!G124="M","MATHEMATIQUES",IF('EDT-2niveaux'!G124="CLA","FRANCAIS"&amp;CHAR(10)&amp;"Culture litt. et art.",IF('EDT-2niveaux'!G124="F","FRANCAIS",IF('EDT-2niveaux'!G124="E","FRANCAIS"&amp;CHAR(10)&amp;"Ecriture",IF('EDT-2niveaux'!G124="L","FRANCAIS"&amp;CHAR(10)&amp;"Lexique",IF('EDT-2niveaux'!G124="LO","FRANCAIS"&amp;CHAR(10)&amp;"Langage oral",IF('EDT-2niveaux'!G124="CM","MATHEMATIQUES"&amp;CHAR(10)&amp;"Calcul mental",IF('EDT-2niveaux'!G124="EG","MATHEMATIQUES"&amp;CHAR(10)&amp;"Espace et Géométrie",IF('EDT-2niveaux'!G124="NC","MATHEMATIQUES"&amp;CHAR(10)&amp;"Nombres et calculs",IF('EDT-2niveaux'!G124="GM","MATHEMATIQUES"&amp;CHAR(10)&amp;"Grand. et mes.",IF('EDT-2niveaux'!G124="S","Sciences et technologie",IF('EDT-2niveaux'!G124="H","Histoire",IF('EDT-2niveaux'!G124="Geo","Géographie",IF('EDT-2niveaux'!G124="EMC","Enseig. mor. et civ.",IF('EDT-2niveaux'!G124="EPS","Educ. phys. et sportive",IF('EDT-2niveaux'!G124="EM","Educ. musicale",IF('EDT-2niveaux'!G124="AP","Arts plastiques",IF('EDT-2niveaux'!G124="HDA","Hist. des arts",IF('EDT-2niveaux'!G124="QM","Questionner le monde",IF('EDT-2niveaux'!G124="LV","Langue vivante",IF('EDT-2niveaux'!G124="APC","APC",""))))))))))))))))))))))))))</f>
        <v/>
      </c>
      <c r="S120" s="148" t="str">
        <f t="shared" si="18"/>
        <v/>
      </c>
      <c r="T120" s="101">
        <f>'EDT-2niveaux'!H124</f>
        <v>0</v>
      </c>
      <c r="U120" s="14" t="str">
        <f>IF('EDT-2niveaux'!H124="O","FRANCAIS"&amp;CHAR(10)&amp;"Orthographe",IF('EDT-2niveaux'!H124="rec","RECREATION",IF('EDT-2niveaux'!H124="p","Pause méridienne",IF('EDT-2niveaux'!H124="G","FRANCAIS"&amp;CHAR(10)&amp;"Grammaire",IF('EDT-2niveaux'!H124="LC","FRANCAIS"&amp;CHAR(10)&amp;"Lect. et comp.de l'écrit",IF('EDT-2niveaux'!H124="M","MATHEMATIQUES",IF('EDT-2niveaux'!H124="CLA","FRANCAIS"&amp;CHAR(10)&amp;"Culture litt. et art.",IF('EDT-2niveaux'!H124="F","FRANCAIS",IF('EDT-2niveaux'!H124="E","FRANCAIS"&amp;CHAR(10)&amp;"Ecriture",IF('EDT-2niveaux'!H124="L","FRANCAIS"&amp;CHAR(10)&amp;"Lexique",IF('EDT-2niveaux'!H124="LO","FRANCAIS"&amp;CHAR(10)&amp;"Langage oral",IF('EDT-2niveaux'!H124="CM","MATHEMATIQUES"&amp;CHAR(10)&amp;"Calcul mental",IF('EDT-2niveaux'!H124="EG","MATHEMATIQUES"&amp;CHAR(10)&amp;"Espace et Géométrie",IF('EDT-2niveaux'!H124="NC","MATHEMATIQUES"&amp;CHAR(10)&amp;"Nombres et calculs",IF('EDT-2niveaux'!H124="GM","MATHEMATIQUES"&amp;CHAR(10)&amp;"Grand. et mes.",IF('EDT-2niveaux'!H124="S","Sciences et technologie",IF('EDT-2niveaux'!H124="H","Histoire",IF('EDT-2niveaux'!H124="Geo","Géographie",IF('EDT-2niveaux'!H124="EMC","Enseig. mor. et civ.",IF('EDT-2niveaux'!H124="EPS","Educ. phys. et sportive",IF('EDT-2niveaux'!H124="EM","Educ. musicale",IF('EDT-2niveaux'!H124="AP","Arts plastiques",IF('EDT-2niveaux'!H124="HDA","Hist. des arts",IF('EDT-2niveaux'!H124="QM","Questionner le monde",IF('EDT-2niveaux'!H124="LV","Langue vivante",IF('EDT-2niveaux'!H124="APC","APC",""))))))))))))))))))))))))))</f>
        <v/>
      </c>
      <c r="V120" s="14" t="str">
        <f t="shared" si="19"/>
        <v/>
      </c>
      <c r="W120" s="101">
        <f>'EDT-2niveaux'!I124</f>
        <v>0</v>
      </c>
      <c r="X120" s="14" t="str">
        <f>IF('EDT-2niveaux'!I124="O","FRANCAIS"&amp;CHAR(10)&amp;"Orthographe",IF('EDT-2niveaux'!I124="rec","RECREATION",IF('EDT-2niveaux'!I124="p","Pause méridienne",IF('EDT-2niveaux'!I124="G","FRANCAIS"&amp;CHAR(10)&amp;"Grammaire",IF('EDT-2niveaux'!I124="LC","FRANCAIS"&amp;CHAR(10)&amp;"Lect. et comp.de l'écrit",IF('EDT-2niveaux'!I124="M","MATHEMATIQUES",IF('EDT-2niveaux'!I124="CLA","FRANCAIS"&amp;CHAR(10)&amp;"Culture litt. et art.",IF('EDT-2niveaux'!I124="F","FRANCAIS",IF('EDT-2niveaux'!I124="E","FRANCAIS"&amp;CHAR(10)&amp;"Ecriture",IF('EDT-2niveaux'!I124="L","FRANCAIS"&amp;CHAR(10)&amp;"Lexique",IF('EDT-2niveaux'!I124="LO","FRANCAIS"&amp;CHAR(10)&amp;"Langage oral",IF('EDT-2niveaux'!I124="CM","MATHEMATIQUES"&amp;CHAR(10)&amp;"Calcul mental",IF('EDT-2niveaux'!I124="EG","MATHEMATIQUES"&amp;CHAR(10)&amp;"Espace et Géométrie",IF('EDT-2niveaux'!I124="NC","MATHEMATIQUES"&amp;CHAR(10)&amp;"Nombres et calculs",IF('EDT-2niveaux'!I124="GM","MATHEMATIQUES"&amp;CHAR(10)&amp;"Grand. et mes.",IF('EDT-2niveaux'!I124="S","Sciences et technologie",IF('EDT-2niveaux'!I124="H","Histoire",IF('EDT-2niveaux'!I124="Geo","Géographie",IF('EDT-2niveaux'!I124="EMC","Enseig. mor. et civ.",IF('EDT-2niveaux'!I124="EPS","Educ. phys. et sportive",IF('EDT-2niveaux'!I124="EM","Educ. musicale",IF('EDT-2niveaux'!I124="AP","Arts plastiques",IF('EDT-2niveaux'!I124="HDA","Hist. des arts",IF('EDT-2niveaux'!I124="QM","Questionner le monde",IF('EDT-2niveaux'!I124="LV","Langue vivante",IF('EDT-2niveaux'!I124="APC","APC",""))))))))))))))))))))))))))</f>
        <v/>
      </c>
      <c r="Y120" s="14" t="str">
        <f t="shared" si="20"/>
        <v/>
      </c>
      <c r="Z120" s="101">
        <f>'EDT-2niveaux'!J124</f>
        <v>0</v>
      </c>
      <c r="AA120" s="14" t="str">
        <f>IF('EDT-2niveaux'!J124="O","FRANCAIS"&amp;CHAR(10)&amp;"Orthographe",IF('EDT-2niveaux'!J124="rec","RECREATION",IF('EDT-2niveaux'!J124="p","Pause méridienne",IF('EDT-2niveaux'!J124="G","FRANCAIS"&amp;CHAR(10)&amp;"Grammaire",IF('EDT-2niveaux'!J124="LC","FRANCAIS"&amp;CHAR(10)&amp;"Lect. et comp.de l'écrit",IF('EDT-2niveaux'!J124="M","MATHEMATIQUES",IF('EDT-2niveaux'!J124="CLA","FRANCAIS"&amp;CHAR(10)&amp;"Culture littéraire et artistiqueCulture litt. et art.",IF('EDT-2niveaux'!J124="F","FRANCAIS",IF('EDT-2niveaux'!J124="E","FRANCAIS"&amp;CHAR(10)&amp;"Ecriture",IF('EDT-2niveaux'!J124="L","FRANCAIS"&amp;CHAR(10)&amp;"Lexique",IF('EDT-2niveaux'!J124="LO","FRANCAIS"&amp;CHAR(10)&amp;"Langage oral",IF('EDT-2niveaux'!J124="CM","MATHEMATIQUES"&amp;CHAR(10)&amp;"Calcul mental",IF('EDT-2niveaux'!J124="EG","MATHEMATIQUES"&amp;CHAR(10)&amp;"Espace et Géométrie",IF('EDT-2niveaux'!J124="NC","MATHEMATIQUES"&amp;CHAR(10)&amp;"Nombres et calculs",IF('EDT-2niveaux'!J124="GM","MATHEMATIQUES"&amp;CHAR(10)&amp;"Grand. et mes.",IF('EDT-2niveaux'!J124="S","Sciences et technologie",IF('EDT-2niveaux'!J124="H","Histoire",IF('EDT-2niveaux'!J124="Geo","Géographie",IF('EDT-2niveaux'!J124="EMC","Enseig. mor. et civ.",IF('EDT-2niveaux'!J124="EPS","Educ. phys. et sportive",IF('EDT-2niveaux'!J124="EM","Educ. musicale",IF('EDT-2niveaux'!J124="AP","Arts plastiques",IF('EDT-2niveaux'!J124="HDA","Hist. des arts",IF('EDT-2niveaux'!J124="QM","Questionner le monde",IF('EDT-2niveaux'!J124="LV","Langue vivante",IF('EDT-2niveaux'!J124="APC","APC",""))))))))))))))))))))))))))</f>
        <v/>
      </c>
      <c r="AB120" s="49" t="str">
        <f t="shared" si="21"/>
        <v/>
      </c>
      <c r="AC120" s="101">
        <f>'EDT-2niveaux'!K124</f>
        <v>0</v>
      </c>
      <c r="AD120" s="14" t="str">
        <f>IF('EDT-2niveaux'!K124="O","FRANCAIS"&amp;CHAR(10)&amp;"Orthographe",IF('EDT-2niveaux'!K124="rec","RECREATION",IF('EDT-2niveaux'!K124="p","Pause méridienne",IF('EDT-2niveaux'!K124="G","FRANCAIS"&amp;CHAR(10)&amp;"Grammaire",IF('EDT-2niveaux'!K124="LC","FRANCAIS"&amp;CHAR(10)&amp;"Lect. et comp.de l'écrit",IF('EDT-2niveaux'!K124="M","MATHEMATIQUES",IF('EDT-2niveaux'!K124="CLA","FRANCAIS"&amp;CHAR(10)&amp;"Culture litt. et art.",IF('EDT-2niveaux'!K124="F","FRANCAIS",IF('EDT-2niveaux'!K124="E","FRANCAIS"&amp;CHAR(10)&amp;"Ecriture",IF('EDT-2niveaux'!K124="L","FRANCAIS"&amp;CHAR(10)&amp;"Lexique",IF('EDT-2niveaux'!K124="LO","FRANCAIS"&amp;CHAR(10)&amp;"Langage oral",IF('EDT-2niveaux'!K124="CM","MATHEMATIQUES"&amp;CHAR(10)&amp;"Calcul mental",IF('EDT-2niveaux'!K124="EG","MATHEMATIQUES"&amp;CHAR(10)&amp;"Espace et Géométrie",IF('EDT-2niveaux'!K124="NC","MATHEMATIQUES"&amp;CHAR(10)&amp;"Nombres et calculs",IF('EDT-2niveaux'!K124="GM","MATHEMATIQUES"&amp;CHAR(10)&amp;"Grand. et mes.",IF('EDT-2niveaux'!K124="S","Sciences et technologie",IF('EDT-2niveaux'!K124="H","Histoire",IF('EDT-2niveaux'!K124="Geo","Géographie",IF('EDT-2niveaux'!K124="EMC","Enseig. mor. et civ.",IF('EDT-2niveaux'!K124="EPS","Educ. phys. et sportive",IF('EDT-2niveaux'!K124="EM","Educ. musicale",IF('EDT-2niveaux'!K124="AP","Arts plastiques",IF('EDT-2niveaux'!K124="HDA","Hist. des arts",IF('EDT-2niveaux'!K124="QM","Questionner le monde",IF('EDT-2niveaux'!K124="LV","Langue vivante",IF('EDT-2niveaux'!K124="APC","APC",""))))))))))))))))))))))))))</f>
        <v/>
      </c>
      <c r="AE120" s="49" t="str">
        <f t="shared" si="22"/>
        <v/>
      </c>
    </row>
    <row r="121" spans="1:31" x14ac:dyDescent="0.3">
      <c r="A121" s="4" t="e">
        <f>IF('POUR COMMENCER'!$E$14&gt;=A120,A120+'POUR COMMENCER'!$H$29,"")</f>
        <v>#VALUE!</v>
      </c>
      <c r="B121" s="101">
        <f>'EDT-2niveaux'!B125</f>
        <v>0</v>
      </c>
      <c r="C121" s="14" t="str">
        <f>IF('EDT-2niveaux'!B125="O","FRANCAIS"&amp;CHAR(10)&amp;"Orthographe",IF('EDT-2niveaux'!B125="rec","RECREATION",IF('EDT-2niveaux'!B125="p","Pause méridienne",IF('EDT-2niveaux'!B125="G","FRANCAIS"&amp;CHAR(10)&amp;"Grammaire",IF('EDT-2niveaux'!B125="LC","FRANCAIS"&amp;CHAR(10)&amp;"Lect. et comp.de l'écrit",IF('EDT-2niveaux'!B125="M","MATHEMATIQUES",IF('EDT-2niveaux'!B125="CLA","FRANCAIS"&amp;CHAR(10)&amp;"Culture litt. et art.",IF('EDT-2niveaux'!B125="F","FRANCAIS",IF('EDT-2niveaux'!B125="E","FRANCAIS"&amp;CHAR(10)&amp;"Ecriture",IF('EDT-2niveaux'!B125="L","FRANCAIS"&amp;CHAR(10)&amp;"Lexique",IF('EDT-2niveaux'!B125="LO","FRANCAIS"&amp;CHAR(10)&amp;"Langage oral",IF('EDT-2niveaux'!B125="CM","MATHEMATIQUES"&amp;CHAR(10)&amp;"Calcul mental",IF('EDT-2niveaux'!B125="EG","MATHEMATIQUES"&amp;CHAR(10)&amp;"Espace et Géométrie",IF('EDT-2niveaux'!B125="NC","MATHEMATIQUES"&amp;CHAR(10)&amp;"Nombres et calculs",IF('EDT-2niveaux'!B125="GM","MATHEMATIQUES"&amp;CHAR(10)&amp;"Grand. et mes.",IF('EDT-2niveaux'!B125="S","Sciences et technologie",IF('EDT-2niveaux'!B125="H","Histoire",IF('EDT-2niveaux'!B125="Geo","Géographie",IF('EDT-2niveaux'!B125="EMC","Enseig. mor. et civ.",IF('EDT-2niveaux'!B125="EPS","Educ. phys. et sportive",IF('EDT-2niveaux'!B125="EM","Educ. musicale",IF('EDT-2niveaux'!B125="AP","Arts plastiques",IF('EDT-2niveaux'!B125="HDA","Hist. des arts",IF('EDT-2niveaux'!B125="QM","Questionner le monde",IF('EDT-2niveaux'!B125="LV","Langue vivante",IF('EDT-2niveaux'!B125="APC","APC",""))))))))))))))))))))))))))</f>
        <v/>
      </c>
      <c r="D121" s="14" t="str">
        <f t="shared" si="13"/>
        <v/>
      </c>
      <c r="E121" s="101">
        <f>'EDT-2niveaux'!C125</f>
        <v>0</v>
      </c>
      <c r="F121" s="14" t="str">
        <f>IF('EDT-2niveaux'!C125="O","FRANCAIS"&amp;CHAR(10)&amp;"Orthographe",IF('EDT-2niveaux'!C125="rec","RECREATION",IF('EDT-2niveaux'!C125="p","Pause méridienne",IF('EDT-2niveaux'!C125="G","FRANCAIS"&amp;CHAR(10)&amp;"Grammaire",IF('EDT-2niveaux'!C125="LC","FRANCAIS"&amp;CHAR(10)&amp;"Lect. et comp.de l'écrit",IF('EDT-2niveaux'!C125="M","MATHEMATIQUES",IF('EDT-2niveaux'!C125="CLA","FRANCAIS"&amp;CHAR(10)&amp;"Culture littéraire et artistiqueCulture litt. et art.",IF('EDT-2niveaux'!C125="F","FRANCAIS",IF('EDT-2niveaux'!C125="E","FRANCAIS"&amp;CHAR(10)&amp;"Ecriture",IF('EDT-2niveaux'!C125="L","FRANCAIS"&amp;CHAR(10)&amp;"Lexique",IF('EDT-2niveaux'!C125="LO","FRANCAIS"&amp;CHAR(10)&amp;"Langage oral",IF('EDT-2niveaux'!C125="CM","MATHEMATIQUES"&amp;CHAR(10)&amp;"Calcul mental",IF('EDT-2niveaux'!C125="EG","MATHEMATIQUES"&amp;CHAR(10)&amp;"Espace et Géométrie",IF('EDT-2niveaux'!C125="NC","MATHEMATIQUES"&amp;CHAR(10)&amp;"Nombres et calculs",IF('EDT-2niveaux'!C125="GM","MATHEMATIQUES"&amp;CHAR(10)&amp;"Grand. et mes.",IF('EDT-2niveaux'!C125="S","Sciences et technologie",IF('EDT-2niveaux'!C125="H","Histoire",IF('EDT-2niveaux'!C125="Geo","Géographie",IF('EDT-2niveaux'!C125="EMC","Enseig. mor. et civ.",IF('EDT-2niveaux'!C125="EPS","Educ. phys. et sportive",IF('EDT-2niveaux'!C125="EM","Educ. musicale",IF('EDT-2niveaux'!C125="AP","Arts plastiques",IF('EDT-2niveaux'!C125="HDA","Hist. des arts",IF('EDT-2niveaux'!C125="QM","Questionner le monde",IF('EDT-2niveaux'!C125="LV","Langue vivante",IF('EDT-2niveaux'!C125="APC","APC",""))))))))))))))))))))))))))</f>
        <v/>
      </c>
      <c r="G121" s="14" t="str">
        <f t="shared" si="14"/>
        <v/>
      </c>
      <c r="H121" s="101">
        <f>'EDT-2niveaux'!D125</f>
        <v>0</v>
      </c>
      <c r="I121" s="14" t="str">
        <f>IF('EDT-2niveaux'!D125="O","FRANCAIS"&amp;CHAR(10)&amp;"Orthographe",IF('EDT-2niveaux'!D125="rec","RECREATION",IF('EDT-2niveaux'!D125="p","Pause méridienne",IF('EDT-2niveaux'!D125="G","FRANCAIS"&amp;CHAR(10)&amp;"Grammaire",IF('EDT-2niveaux'!D125="LC","FRANCAIS"&amp;CHAR(10)&amp;"Lect. et comp.de l'écrit",IF('EDT-2niveaux'!D125="M","MATHEMATIQUES",IF('EDT-2niveaux'!D125="CLA","FRANCAIS"&amp;CHAR(10)&amp;"Culture litt. et art.",IF('EDT-2niveaux'!D125="F","FRANCAIS",IF('EDT-2niveaux'!D125="E","FRANCAIS"&amp;CHAR(10)&amp;"Ecriture",IF('EDT-2niveaux'!D125="L","FRANCAIS"&amp;CHAR(10)&amp;"Lexique",IF('EDT-2niveaux'!D125="LO","FRANCAIS"&amp;CHAR(10)&amp;"Langage oral",IF('EDT-2niveaux'!D125="CM","MATHEMATIQUES"&amp;CHAR(10)&amp;"Calcul mental",IF('EDT-2niveaux'!D125="EG","MATHEMATIQUES"&amp;CHAR(10)&amp;"Espace et Géométrie",IF('EDT-2niveaux'!D125="NC","MATHEMATIQUES"&amp;CHAR(10)&amp;"Nombres et calculs",IF('EDT-2niveaux'!D125="GM","MATHEMATIQUES"&amp;CHAR(10)&amp;"Grand. et mes.",IF('EDT-2niveaux'!D125="S","Sciences et technologie",IF('EDT-2niveaux'!D125="H","Histoire",IF('EDT-2niveaux'!D125="Geo","Géographie",IF('EDT-2niveaux'!D125="EMC","Enseig. mor. et civ.",IF('EDT-2niveaux'!D125="EPS","Educ. phys. et sportive",IF('EDT-2niveaux'!D125="EM","Educ. musicale",IF('EDT-2niveaux'!D125="AP","Arts plastiques",IF('EDT-2niveaux'!D125="HDA","Hist. des arts",IF('EDT-2niveaux'!D125="QM","Questionner le monde",IF('EDT-2niveaux'!D125="LV","Langue vivante",IF('EDT-2niveaux'!D125="APC","APC",""))))))))))))))))))))))))))</f>
        <v/>
      </c>
      <c r="J121" s="14" t="str">
        <f t="shared" si="15"/>
        <v/>
      </c>
      <c r="K121" s="101">
        <f>'EDT-2niveaux'!E125</f>
        <v>0</v>
      </c>
      <c r="L121" s="14" t="str">
        <f>IF('EDT-2niveaux'!E125="O","FRANCAIS"&amp;CHAR(10)&amp;"Orthographe",IF('EDT-2niveaux'!E125="rec","RECREATION",IF('EDT-2niveaux'!E125="p","Pause méridienne",IF('EDT-2niveaux'!E125="G","FRANCAIS"&amp;CHAR(10)&amp;"Grammaire",IF('EDT-2niveaux'!E125="LC","FRANCAIS"&amp;CHAR(10)&amp;"Lect. et comp.de l'écrit",IF('EDT-2niveaux'!E125="M","MATHEMATIQUES",IF('EDT-2niveaux'!E125="CLA","FRANCAIS"&amp;CHAR(10)&amp;"Culture litt. et art.",IF('EDT-2niveaux'!E125="F","FRANCAIS",IF('EDT-2niveaux'!E125="E","FRANCAIS"&amp;CHAR(10)&amp;"Ecriture",IF('EDT-2niveaux'!E125="L","FRANCAIS"&amp;CHAR(10)&amp;"Lexique",IF('EDT-2niveaux'!E125="LO","FRANCAIS"&amp;CHAR(10)&amp;"Langage oral",IF('EDT-2niveaux'!E125="CM","MATHEMATIQUES"&amp;CHAR(10)&amp;"Calcul mental",IF('EDT-2niveaux'!E125="EG","MATHEMATIQUES"&amp;CHAR(10)&amp;"Espace et Géométrie",IF('EDT-2niveaux'!E125="NC","MATHEMATIQUES"&amp;CHAR(10)&amp;"Nombres et calculs",IF('EDT-2niveaux'!E125="GM","MATHEMATIQUES"&amp;CHAR(10)&amp;"Grand. et mes.",IF('EDT-2niveaux'!E125="S","Sciences et technologie",IF('EDT-2niveaux'!E125="H","Histoire",IF('EDT-2niveaux'!E125="Geo","Géographie",IF('EDT-2niveaux'!E125="EMC","Enseig. mor. et civ.",IF('EDT-2niveaux'!E125="EPS","Educ. phys. et sportive",IF('EDT-2niveaux'!E125="EM","Educ. musicale",IF('EDT-2niveaux'!E125="AP","Arts plastiques",IF('EDT-2niveaux'!E125="HDA","Hist. des arts",IF('EDT-2niveaux'!E125="QM","Questionner le monde",IF('EDT-2niveaux'!E125="LV","Langue vivante",IF('EDT-2niveaux'!E125="APC","APC",""))))))))))))))))))))))))))</f>
        <v/>
      </c>
      <c r="M121" s="14" t="str">
        <f t="shared" si="16"/>
        <v/>
      </c>
      <c r="N121" s="101">
        <f>'EDT-2niveaux'!F125</f>
        <v>0</v>
      </c>
      <c r="O121" s="14" t="str">
        <f>IF('EDT-2niveaux'!F125="O","FRANCAIS"&amp;CHAR(10)&amp;"Orthographe",IF('EDT-2niveaux'!F125="rec","RECREATION",IF('EDT-2niveaux'!F125="p","Pause méridienne",IF('EDT-2niveaux'!F125="G","FRANCAIS"&amp;CHAR(10)&amp;"Grammaire",IF('EDT-2niveaux'!F125="LC","FRANCAIS"&amp;CHAR(10)&amp;"Lect. et comp.de l'écrit",IF('EDT-2niveaux'!F125="M","MATHEMATIQUES",IF('EDT-2niveaux'!F125="CLA","FRANCAIS"&amp;CHAR(10)&amp;"Culture litt. et art.",IF('EDT-2niveaux'!F125="F","FRANCAIS",IF('EDT-2niveaux'!F125="E","FRANCAIS"&amp;CHAR(10)&amp;"Ecriture",IF('EDT-2niveaux'!F125="L","FRANCAIS"&amp;CHAR(10)&amp;"Lexique",IF('EDT-2niveaux'!F125="LO","FRANCAIS"&amp;CHAR(10)&amp;"Langage oral",IF('EDT-2niveaux'!F125="CM","MATHEMATIQUES"&amp;CHAR(10)&amp;"Calcul mental",IF('EDT-2niveaux'!F125="EG","MATHEMATIQUES"&amp;CHAR(10)&amp;"Espace et Géométrie",IF('EDT-2niveaux'!F125="NC","MATHEMATIQUES"&amp;CHAR(10)&amp;"Nombres et calculs",IF('EDT-2niveaux'!F125="GM","MATHEMATIQUES"&amp;CHAR(10)&amp;"Grand. et mes.",IF('EDT-2niveaux'!F125="S","Sciences et technologie",IF('EDT-2niveaux'!F125="H","Histoire",IF('EDT-2niveaux'!F125="Geo","Géographie",IF('EDT-2niveaux'!F125="EMC","Enseig. mor. et civ.",IF('EDT-2niveaux'!F125="EPS","Educ. phys. et sportive",IF('EDT-2niveaux'!F125="EM","Educ. musicale",IF('EDT-2niveaux'!F125="AP","Arts plastiques",IF('EDT-2niveaux'!F125="HDA","Hist. des arts",IF('EDT-2niveaux'!F125="QM","Questionner le monde",IF('EDT-2niveaux'!F125="LV","Langue vivante",IF('EDT-2niveaux'!F125="APC","APC",""))))))))))))))))))))))))))</f>
        <v/>
      </c>
      <c r="P121" s="14" t="str">
        <f t="shared" si="17"/>
        <v/>
      </c>
      <c r="Q121" s="101">
        <f>'EDT-2niveaux'!G125</f>
        <v>0</v>
      </c>
      <c r="R121" s="14" t="str">
        <f>IF('EDT-2niveaux'!G125="O","FRANCAIS"&amp;CHAR(10)&amp;"Orthographe",IF('EDT-2niveaux'!G125="rec","RECREATION",IF('EDT-2niveaux'!G125="p","Pause méridienne",IF('EDT-2niveaux'!G125="G","FRANCAIS"&amp;CHAR(10)&amp;"Grammaire",IF('EDT-2niveaux'!G125="LC","FRANCAIS"&amp;CHAR(10)&amp;"Lect. et comp.de l'écrit",IF('EDT-2niveaux'!G125="M","MATHEMATIQUES",IF('EDT-2niveaux'!G125="CLA","FRANCAIS"&amp;CHAR(10)&amp;"Culture litt. et art.",IF('EDT-2niveaux'!G125="F","FRANCAIS",IF('EDT-2niveaux'!G125="E","FRANCAIS"&amp;CHAR(10)&amp;"Ecriture",IF('EDT-2niveaux'!G125="L","FRANCAIS"&amp;CHAR(10)&amp;"Lexique",IF('EDT-2niveaux'!G125="LO","FRANCAIS"&amp;CHAR(10)&amp;"Langage oral",IF('EDT-2niveaux'!G125="CM","MATHEMATIQUES"&amp;CHAR(10)&amp;"Calcul mental",IF('EDT-2niveaux'!G125="EG","MATHEMATIQUES"&amp;CHAR(10)&amp;"Espace et Géométrie",IF('EDT-2niveaux'!G125="NC","MATHEMATIQUES"&amp;CHAR(10)&amp;"Nombres et calculs",IF('EDT-2niveaux'!G125="GM","MATHEMATIQUES"&amp;CHAR(10)&amp;"Grand. et mes.",IF('EDT-2niveaux'!G125="S","Sciences et technologie",IF('EDT-2niveaux'!G125="H","Histoire",IF('EDT-2niveaux'!G125="Geo","Géographie",IF('EDT-2niveaux'!G125="EMC","Enseig. mor. et civ.",IF('EDT-2niveaux'!G125="EPS","Educ. phys. et sportive",IF('EDT-2niveaux'!G125="EM","Educ. musicale",IF('EDT-2niveaux'!G125="AP","Arts plastiques",IF('EDT-2niveaux'!G125="HDA","Hist. des arts",IF('EDT-2niveaux'!G125="QM","Questionner le monde",IF('EDT-2niveaux'!G125="LV","Langue vivante",IF('EDT-2niveaux'!G125="APC","APC",""))))))))))))))))))))))))))</f>
        <v/>
      </c>
      <c r="S121" s="148" t="str">
        <f t="shared" si="18"/>
        <v/>
      </c>
      <c r="T121" s="101">
        <f>'EDT-2niveaux'!H125</f>
        <v>0</v>
      </c>
      <c r="U121" s="14" t="str">
        <f>IF('EDT-2niveaux'!H125="O","FRANCAIS"&amp;CHAR(10)&amp;"Orthographe",IF('EDT-2niveaux'!H125="rec","RECREATION",IF('EDT-2niveaux'!H125="p","Pause méridienne",IF('EDT-2niveaux'!H125="G","FRANCAIS"&amp;CHAR(10)&amp;"Grammaire",IF('EDT-2niveaux'!H125="LC","FRANCAIS"&amp;CHAR(10)&amp;"Lect. et comp.de l'écrit",IF('EDT-2niveaux'!H125="M","MATHEMATIQUES",IF('EDT-2niveaux'!H125="CLA","FRANCAIS"&amp;CHAR(10)&amp;"Culture litt. et art.",IF('EDT-2niveaux'!H125="F","FRANCAIS",IF('EDT-2niveaux'!H125="E","FRANCAIS"&amp;CHAR(10)&amp;"Ecriture",IF('EDT-2niveaux'!H125="L","FRANCAIS"&amp;CHAR(10)&amp;"Lexique",IF('EDT-2niveaux'!H125="LO","FRANCAIS"&amp;CHAR(10)&amp;"Langage oral",IF('EDT-2niveaux'!H125="CM","MATHEMATIQUES"&amp;CHAR(10)&amp;"Calcul mental",IF('EDT-2niveaux'!H125="EG","MATHEMATIQUES"&amp;CHAR(10)&amp;"Espace et Géométrie",IF('EDT-2niveaux'!H125="NC","MATHEMATIQUES"&amp;CHAR(10)&amp;"Nombres et calculs",IF('EDT-2niveaux'!H125="GM","MATHEMATIQUES"&amp;CHAR(10)&amp;"Grand. et mes.",IF('EDT-2niveaux'!H125="S","Sciences et technologie",IF('EDT-2niveaux'!H125="H","Histoire",IF('EDT-2niveaux'!H125="Geo","Géographie",IF('EDT-2niveaux'!H125="EMC","Enseig. mor. et civ.",IF('EDT-2niveaux'!H125="EPS","Educ. phys. et sportive",IF('EDT-2niveaux'!H125="EM","Educ. musicale",IF('EDT-2niveaux'!H125="AP","Arts plastiques",IF('EDT-2niveaux'!H125="HDA","Hist. des arts",IF('EDT-2niveaux'!H125="QM","Questionner le monde",IF('EDT-2niveaux'!H125="LV","Langue vivante",IF('EDT-2niveaux'!H125="APC","APC",""))))))))))))))))))))))))))</f>
        <v/>
      </c>
      <c r="V121" s="14" t="str">
        <f t="shared" si="19"/>
        <v/>
      </c>
      <c r="W121" s="101">
        <f>'EDT-2niveaux'!I125</f>
        <v>0</v>
      </c>
      <c r="X121" s="14" t="str">
        <f>IF('EDT-2niveaux'!I125="O","FRANCAIS"&amp;CHAR(10)&amp;"Orthographe",IF('EDT-2niveaux'!I125="rec","RECREATION",IF('EDT-2niveaux'!I125="p","Pause méridienne",IF('EDT-2niveaux'!I125="G","FRANCAIS"&amp;CHAR(10)&amp;"Grammaire",IF('EDT-2niveaux'!I125="LC","FRANCAIS"&amp;CHAR(10)&amp;"Lect. et comp.de l'écrit",IF('EDT-2niveaux'!I125="M","MATHEMATIQUES",IF('EDT-2niveaux'!I125="CLA","FRANCAIS"&amp;CHAR(10)&amp;"Culture litt. et art.",IF('EDT-2niveaux'!I125="F","FRANCAIS",IF('EDT-2niveaux'!I125="E","FRANCAIS"&amp;CHAR(10)&amp;"Ecriture",IF('EDT-2niveaux'!I125="L","FRANCAIS"&amp;CHAR(10)&amp;"Lexique",IF('EDT-2niveaux'!I125="LO","FRANCAIS"&amp;CHAR(10)&amp;"Langage oral",IF('EDT-2niveaux'!I125="CM","MATHEMATIQUES"&amp;CHAR(10)&amp;"Calcul mental",IF('EDT-2niveaux'!I125="EG","MATHEMATIQUES"&amp;CHAR(10)&amp;"Espace et Géométrie",IF('EDT-2niveaux'!I125="NC","MATHEMATIQUES"&amp;CHAR(10)&amp;"Nombres et calculs",IF('EDT-2niveaux'!I125="GM","MATHEMATIQUES"&amp;CHAR(10)&amp;"Grand. et mes.",IF('EDT-2niveaux'!I125="S","Sciences et technologie",IF('EDT-2niveaux'!I125="H","Histoire",IF('EDT-2niveaux'!I125="Geo","Géographie",IF('EDT-2niveaux'!I125="EMC","Enseig. mor. et civ.",IF('EDT-2niveaux'!I125="EPS","Educ. phys. et sportive",IF('EDT-2niveaux'!I125="EM","Educ. musicale",IF('EDT-2niveaux'!I125="AP","Arts plastiques",IF('EDT-2niveaux'!I125="HDA","Hist. des arts",IF('EDT-2niveaux'!I125="QM","Questionner le monde",IF('EDT-2niveaux'!I125="LV","Langue vivante",IF('EDT-2niveaux'!I125="APC","APC",""))))))))))))))))))))))))))</f>
        <v/>
      </c>
      <c r="Y121" s="14" t="str">
        <f t="shared" si="20"/>
        <v/>
      </c>
      <c r="Z121" s="101">
        <f>'EDT-2niveaux'!J125</f>
        <v>0</v>
      </c>
      <c r="AA121" s="14" t="str">
        <f>IF('EDT-2niveaux'!J125="O","FRANCAIS"&amp;CHAR(10)&amp;"Orthographe",IF('EDT-2niveaux'!J125="rec","RECREATION",IF('EDT-2niveaux'!J125="p","Pause méridienne",IF('EDT-2niveaux'!J125="G","FRANCAIS"&amp;CHAR(10)&amp;"Grammaire",IF('EDT-2niveaux'!J125="LC","FRANCAIS"&amp;CHAR(10)&amp;"Lect. et comp.de l'écrit",IF('EDT-2niveaux'!J125="M","MATHEMATIQUES",IF('EDT-2niveaux'!J125="CLA","FRANCAIS"&amp;CHAR(10)&amp;"Culture littéraire et artistiqueCulture litt. et art.",IF('EDT-2niveaux'!J125="F","FRANCAIS",IF('EDT-2niveaux'!J125="E","FRANCAIS"&amp;CHAR(10)&amp;"Ecriture",IF('EDT-2niveaux'!J125="L","FRANCAIS"&amp;CHAR(10)&amp;"Lexique",IF('EDT-2niveaux'!J125="LO","FRANCAIS"&amp;CHAR(10)&amp;"Langage oral",IF('EDT-2niveaux'!J125="CM","MATHEMATIQUES"&amp;CHAR(10)&amp;"Calcul mental",IF('EDT-2niveaux'!J125="EG","MATHEMATIQUES"&amp;CHAR(10)&amp;"Espace et Géométrie",IF('EDT-2niveaux'!J125="NC","MATHEMATIQUES"&amp;CHAR(10)&amp;"Nombres et calculs",IF('EDT-2niveaux'!J125="GM","MATHEMATIQUES"&amp;CHAR(10)&amp;"Grand. et mes.",IF('EDT-2niveaux'!J125="S","Sciences et technologie",IF('EDT-2niveaux'!J125="H","Histoire",IF('EDT-2niveaux'!J125="Geo","Géographie",IF('EDT-2niveaux'!J125="EMC","Enseig. mor. et civ.",IF('EDT-2niveaux'!J125="EPS","Educ. phys. et sportive",IF('EDT-2niveaux'!J125="EM","Educ. musicale",IF('EDT-2niveaux'!J125="AP","Arts plastiques",IF('EDT-2niveaux'!J125="HDA","Hist. des arts",IF('EDT-2niveaux'!J125="QM","Questionner le monde",IF('EDT-2niveaux'!J125="LV","Langue vivante",IF('EDT-2niveaux'!J125="APC","APC",""))))))))))))))))))))))))))</f>
        <v/>
      </c>
      <c r="AB121" s="49" t="str">
        <f t="shared" si="21"/>
        <v/>
      </c>
      <c r="AC121" s="101">
        <f>'EDT-2niveaux'!K125</f>
        <v>0</v>
      </c>
      <c r="AD121" s="14" t="str">
        <f>IF('EDT-2niveaux'!K125="O","FRANCAIS"&amp;CHAR(10)&amp;"Orthographe",IF('EDT-2niveaux'!K125="rec","RECREATION",IF('EDT-2niveaux'!K125="p","Pause méridienne",IF('EDT-2niveaux'!K125="G","FRANCAIS"&amp;CHAR(10)&amp;"Grammaire",IF('EDT-2niveaux'!K125="LC","FRANCAIS"&amp;CHAR(10)&amp;"Lect. et comp.de l'écrit",IF('EDT-2niveaux'!K125="M","MATHEMATIQUES",IF('EDT-2niveaux'!K125="CLA","FRANCAIS"&amp;CHAR(10)&amp;"Culture litt. et art.",IF('EDT-2niveaux'!K125="F","FRANCAIS",IF('EDT-2niveaux'!K125="E","FRANCAIS"&amp;CHAR(10)&amp;"Ecriture",IF('EDT-2niveaux'!K125="L","FRANCAIS"&amp;CHAR(10)&amp;"Lexique",IF('EDT-2niveaux'!K125="LO","FRANCAIS"&amp;CHAR(10)&amp;"Langage oral",IF('EDT-2niveaux'!K125="CM","MATHEMATIQUES"&amp;CHAR(10)&amp;"Calcul mental",IF('EDT-2niveaux'!K125="EG","MATHEMATIQUES"&amp;CHAR(10)&amp;"Espace et Géométrie",IF('EDT-2niveaux'!K125="NC","MATHEMATIQUES"&amp;CHAR(10)&amp;"Nombres et calculs",IF('EDT-2niveaux'!K125="GM","MATHEMATIQUES"&amp;CHAR(10)&amp;"Grand. et mes.",IF('EDT-2niveaux'!K125="S","Sciences et technologie",IF('EDT-2niveaux'!K125="H","Histoire",IF('EDT-2niveaux'!K125="Geo","Géographie",IF('EDT-2niveaux'!K125="EMC","Enseig. mor. et civ.",IF('EDT-2niveaux'!K125="EPS","Educ. phys. et sportive",IF('EDT-2niveaux'!K125="EM","Educ. musicale",IF('EDT-2niveaux'!K125="AP","Arts plastiques",IF('EDT-2niveaux'!K125="HDA","Hist. des arts",IF('EDT-2niveaux'!K125="QM","Questionner le monde",IF('EDT-2niveaux'!K125="LV","Langue vivante",IF('EDT-2niveaux'!K125="APC","APC",""))))))))))))))))))))))))))</f>
        <v/>
      </c>
      <c r="AE121" s="49" t="str">
        <f t="shared" si="22"/>
        <v/>
      </c>
    </row>
    <row r="122" spans="1:31" x14ac:dyDescent="0.3">
      <c r="A122" s="4" t="e">
        <f>IF('POUR COMMENCER'!$E$14&gt;=A121,A121+'POUR COMMENCER'!$H$29,"")</f>
        <v>#VALUE!</v>
      </c>
      <c r="B122" s="101">
        <f>'EDT-2niveaux'!B126</f>
        <v>0</v>
      </c>
      <c r="C122" s="14" t="str">
        <f>IF('EDT-2niveaux'!B126="O","FRANCAIS"&amp;CHAR(10)&amp;"Orthographe",IF('EDT-2niveaux'!B126="rec","RECREATION",IF('EDT-2niveaux'!B126="p","Pause méridienne",IF('EDT-2niveaux'!B126="G","FRANCAIS"&amp;CHAR(10)&amp;"Grammaire",IF('EDT-2niveaux'!B126="LC","FRANCAIS"&amp;CHAR(10)&amp;"Lect. et comp.de l'écrit",IF('EDT-2niveaux'!B126="M","MATHEMATIQUES",IF('EDT-2niveaux'!B126="CLA","FRANCAIS"&amp;CHAR(10)&amp;"Culture litt. et art.",IF('EDT-2niveaux'!B126="F","FRANCAIS",IF('EDT-2niveaux'!B126="E","FRANCAIS"&amp;CHAR(10)&amp;"Ecriture",IF('EDT-2niveaux'!B126="L","FRANCAIS"&amp;CHAR(10)&amp;"Lexique",IF('EDT-2niveaux'!B126="LO","FRANCAIS"&amp;CHAR(10)&amp;"Langage oral",IF('EDT-2niveaux'!B126="CM","MATHEMATIQUES"&amp;CHAR(10)&amp;"Calcul mental",IF('EDT-2niveaux'!B126="EG","MATHEMATIQUES"&amp;CHAR(10)&amp;"Espace et Géométrie",IF('EDT-2niveaux'!B126="NC","MATHEMATIQUES"&amp;CHAR(10)&amp;"Nombres et calculs",IF('EDT-2niveaux'!B126="GM","MATHEMATIQUES"&amp;CHAR(10)&amp;"Grand. et mes.",IF('EDT-2niveaux'!B126="S","Sciences et technologie",IF('EDT-2niveaux'!B126="H","Histoire",IF('EDT-2niveaux'!B126="Geo","Géographie",IF('EDT-2niveaux'!B126="EMC","Enseig. mor. et civ.",IF('EDT-2niveaux'!B126="EPS","Educ. phys. et sportive",IF('EDT-2niveaux'!B126="EM","Educ. musicale",IF('EDT-2niveaux'!B126="AP","Arts plastiques",IF('EDT-2niveaux'!B126="HDA","Hist. des arts",IF('EDT-2niveaux'!B126="QM","Questionner le monde",IF('EDT-2niveaux'!B126="LV","Langue vivante",IF('EDT-2niveaux'!B126="APC","APC",""))))))))))))))))))))))))))</f>
        <v/>
      </c>
      <c r="D122" s="14" t="str">
        <f t="shared" si="13"/>
        <v/>
      </c>
      <c r="E122" s="101">
        <f>'EDT-2niveaux'!C126</f>
        <v>0</v>
      </c>
      <c r="F122" s="14" t="str">
        <f>IF('EDT-2niveaux'!C126="O","FRANCAIS"&amp;CHAR(10)&amp;"Orthographe",IF('EDT-2niveaux'!C126="rec","RECREATION",IF('EDT-2niveaux'!C126="p","Pause méridienne",IF('EDT-2niveaux'!C126="G","FRANCAIS"&amp;CHAR(10)&amp;"Grammaire",IF('EDT-2niveaux'!C126="LC","FRANCAIS"&amp;CHAR(10)&amp;"Lect. et comp.de l'écrit",IF('EDT-2niveaux'!C126="M","MATHEMATIQUES",IF('EDT-2niveaux'!C126="CLA","FRANCAIS"&amp;CHAR(10)&amp;"Culture littéraire et artistiqueCulture litt. et art.",IF('EDT-2niveaux'!C126="F","FRANCAIS",IF('EDT-2niveaux'!C126="E","FRANCAIS"&amp;CHAR(10)&amp;"Ecriture",IF('EDT-2niveaux'!C126="L","FRANCAIS"&amp;CHAR(10)&amp;"Lexique",IF('EDT-2niveaux'!C126="LO","FRANCAIS"&amp;CHAR(10)&amp;"Langage oral",IF('EDT-2niveaux'!C126="CM","MATHEMATIQUES"&amp;CHAR(10)&amp;"Calcul mental",IF('EDT-2niveaux'!C126="EG","MATHEMATIQUES"&amp;CHAR(10)&amp;"Espace et Géométrie",IF('EDT-2niveaux'!C126="NC","MATHEMATIQUES"&amp;CHAR(10)&amp;"Nombres et calculs",IF('EDT-2niveaux'!C126="GM","MATHEMATIQUES"&amp;CHAR(10)&amp;"Grand. et mes.",IF('EDT-2niveaux'!C126="S","Sciences et technologie",IF('EDT-2niveaux'!C126="H","Histoire",IF('EDT-2niveaux'!C126="Geo","Géographie",IF('EDT-2niveaux'!C126="EMC","Enseig. mor. et civ.",IF('EDT-2niveaux'!C126="EPS","Educ. phys. et sportive",IF('EDT-2niveaux'!C126="EM","Educ. musicale",IF('EDT-2niveaux'!C126="AP","Arts plastiques",IF('EDT-2niveaux'!C126="HDA","Hist. des arts",IF('EDT-2niveaux'!C126="QM","Questionner le monde",IF('EDT-2niveaux'!C126="LV","Langue vivante",IF('EDT-2niveaux'!C126="APC","APC",""))))))))))))))))))))))))))</f>
        <v/>
      </c>
      <c r="G122" s="14" t="str">
        <f t="shared" si="14"/>
        <v/>
      </c>
      <c r="H122" s="101">
        <f>'EDT-2niveaux'!D126</f>
        <v>0</v>
      </c>
      <c r="I122" s="14" t="str">
        <f>IF('EDT-2niveaux'!D126="O","FRANCAIS"&amp;CHAR(10)&amp;"Orthographe",IF('EDT-2niveaux'!D126="rec","RECREATION",IF('EDT-2niveaux'!D126="p","Pause méridienne",IF('EDT-2niveaux'!D126="G","FRANCAIS"&amp;CHAR(10)&amp;"Grammaire",IF('EDT-2niveaux'!D126="LC","FRANCAIS"&amp;CHAR(10)&amp;"Lect. et comp.de l'écrit",IF('EDT-2niveaux'!D126="M","MATHEMATIQUES",IF('EDT-2niveaux'!D126="CLA","FRANCAIS"&amp;CHAR(10)&amp;"Culture litt. et art.",IF('EDT-2niveaux'!D126="F","FRANCAIS",IF('EDT-2niveaux'!D126="E","FRANCAIS"&amp;CHAR(10)&amp;"Ecriture",IF('EDT-2niveaux'!D126="L","FRANCAIS"&amp;CHAR(10)&amp;"Lexique",IF('EDT-2niveaux'!D126="LO","FRANCAIS"&amp;CHAR(10)&amp;"Langage oral",IF('EDT-2niveaux'!D126="CM","MATHEMATIQUES"&amp;CHAR(10)&amp;"Calcul mental",IF('EDT-2niveaux'!D126="EG","MATHEMATIQUES"&amp;CHAR(10)&amp;"Espace et Géométrie",IF('EDT-2niveaux'!D126="NC","MATHEMATIQUES"&amp;CHAR(10)&amp;"Nombres et calculs",IF('EDT-2niveaux'!D126="GM","MATHEMATIQUES"&amp;CHAR(10)&amp;"Grand. et mes.",IF('EDT-2niveaux'!D126="S","Sciences et technologie",IF('EDT-2niveaux'!D126="H","Histoire",IF('EDT-2niveaux'!D126="Geo","Géographie",IF('EDT-2niveaux'!D126="EMC","Enseig. mor. et civ.",IF('EDT-2niveaux'!D126="EPS","Educ. phys. et sportive",IF('EDT-2niveaux'!D126="EM","Educ. musicale",IF('EDT-2niveaux'!D126="AP","Arts plastiques",IF('EDT-2niveaux'!D126="HDA","Hist. des arts",IF('EDT-2niveaux'!D126="QM","Questionner le monde",IF('EDT-2niveaux'!D126="LV","Langue vivante",IF('EDT-2niveaux'!D126="APC","APC",""))))))))))))))))))))))))))</f>
        <v/>
      </c>
      <c r="J122" s="14" t="str">
        <f t="shared" si="15"/>
        <v/>
      </c>
      <c r="K122" s="101">
        <f>'EDT-2niveaux'!E126</f>
        <v>0</v>
      </c>
      <c r="L122" s="14" t="str">
        <f>IF('EDT-2niveaux'!E126="O","FRANCAIS"&amp;CHAR(10)&amp;"Orthographe",IF('EDT-2niveaux'!E126="rec","RECREATION",IF('EDT-2niveaux'!E126="p","Pause méridienne",IF('EDT-2niveaux'!E126="G","FRANCAIS"&amp;CHAR(10)&amp;"Grammaire",IF('EDT-2niveaux'!E126="LC","FRANCAIS"&amp;CHAR(10)&amp;"Lect. et comp.de l'écrit",IF('EDT-2niveaux'!E126="M","MATHEMATIQUES",IF('EDT-2niveaux'!E126="CLA","FRANCAIS"&amp;CHAR(10)&amp;"Culture litt. et art.",IF('EDT-2niveaux'!E126="F","FRANCAIS",IF('EDT-2niveaux'!E126="E","FRANCAIS"&amp;CHAR(10)&amp;"Ecriture",IF('EDT-2niveaux'!E126="L","FRANCAIS"&amp;CHAR(10)&amp;"Lexique",IF('EDT-2niveaux'!E126="LO","FRANCAIS"&amp;CHAR(10)&amp;"Langage oral",IF('EDT-2niveaux'!E126="CM","MATHEMATIQUES"&amp;CHAR(10)&amp;"Calcul mental",IF('EDT-2niveaux'!E126="EG","MATHEMATIQUES"&amp;CHAR(10)&amp;"Espace et Géométrie",IF('EDT-2niveaux'!E126="NC","MATHEMATIQUES"&amp;CHAR(10)&amp;"Nombres et calculs",IF('EDT-2niveaux'!E126="GM","MATHEMATIQUES"&amp;CHAR(10)&amp;"Grand. et mes.",IF('EDT-2niveaux'!E126="S","Sciences et technologie",IF('EDT-2niveaux'!E126="H","Histoire",IF('EDT-2niveaux'!E126="Geo","Géographie",IF('EDT-2niveaux'!E126="EMC","Enseig. mor. et civ.",IF('EDT-2niveaux'!E126="EPS","Educ. phys. et sportive",IF('EDT-2niveaux'!E126="EM","Educ. musicale",IF('EDT-2niveaux'!E126="AP","Arts plastiques",IF('EDT-2niveaux'!E126="HDA","Hist. des arts",IF('EDT-2niveaux'!E126="QM","Questionner le monde",IF('EDT-2niveaux'!E126="LV","Langue vivante",IF('EDT-2niveaux'!E126="APC","APC",""))))))))))))))))))))))))))</f>
        <v/>
      </c>
      <c r="M122" s="14" t="str">
        <f t="shared" si="16"/>
        <v/>
      </c>
      <c r="N122" s="101">
        <f>'EDT-2niveaux'!F126</f>
        <v>0</v>
      </c>
      <c r="O122" s="14" t="str">
        <f>IF('EDT-2niveaux'!F126="O","FRANCAIS"&amp;CHAR(10)&amp;"Orthographe",IF('EDT-2niveaux'!F126="rec","RECREATION",IF('EDT-2niveaux'!F126="p","Pause méridienne",IF('EDT-2niveaux'!F126="G","FRANCAIS"&amp;CHAR(10)&amp;"Grammaire",IF('EDT-2niveaux'!F126="LC","FRANCAIS"&amp;CHAR(10)&amp;"Lect. et comp.de l'écrit",IF('EDT-2niveaux'!F126="M","MATHEMATIQUES",IF('EDT-2niveaux'!F126="CLA","FRANCAIS"&amp;CHAR(10)&amp;"Culture litt. et art.",IF('EDT-2niveaux'!F126="F","FRANCAIS",IF('EDT-2niveaux'!F126="E","FRANCAIS"&amp;CHAR(10)&amp;"Ecriture",IF('EDT-2niveaux'!F126="L","FRANCAIS"&amp;CHAR(10)&amp;"Lexique",IF('EDT-2niveaux'!F126="LO","FRANCAIS"&amp;CHAR(10)&amp;"Langage oral",IF('EDT-2niveaux'!F126="CM","MATHEMATIQUES"&amp;CHAR(10)&amp;"Calcul mental",IF('EDT-2niveaux'!F126="EG","MATHEMATIQUES"&amp;CHAR(10)&amp;"Espace et Géométrie",IF('EDT-2niveaux'!F126="NC","MATHEMATIQUES"&amp;CHAR(10)&amp;"Nombres et calculs",IF('EDT-2niveaux'!F126="GM","MATHEMATIQUES"&amp;CHAR(10)&amp;"Grand. et mes.",IF('EDT-2niveaux'!F126="S","Sciences et technologie",IF('EDT-2niveaux'!F126="H","Histoire",IF('EDT-2niveaux'!F126="Geo","Géographie",IF('EDT-2niveaux'!F126="EMC","Enseig. mor. et civ.",IF('EDT-2niveaux'!F126="EPS","Educ. phys. et sportive",IF('EDT-2niveaux'!F126="EM","Educ. musicale",IF('EDT-2niveaux'!F126="AP","Arts plastiques",IF('EDT-2niveaux'!F126="HDA","Hist. des arts",IF('EDT-2niveaux'!F126="QM","Questionner le monde",IF('EDT-2niveaux'!F126="LV","Langue vivante",IF('EDT-2niveaux'!F126="APC","APC",""))))))))))))))))))))))))))</f>
        <v/>
      </c>
      <c r="P122" s="14" t="str">
        <f t="shared" si="17"/>
        <v/>
      </c>
      <c r="Q122" s="101">
        <f>'EDT-2niveaux'!G126</f>
        <v>0</v>
      </c>
      <c r="R122" s="14" t="str">
        <f>IF('EDT-2niveaux'!G126="O","FRANCAIS"&amp;CHAR(10)&amp;"Orthographe",IF('EDT-2niveaux'!G126="rec","RECREATION",IF('EDT-2niveaux'!G126="p","Pause méridienne",IF('EDT-2niveaux'!G126="G","FRANCAIS"&amp;CHAR(10)&amp;"Grammaire",IF('EDT-2niveaux'!G126="LC","FRANCAIS"&amp;CHAR(10)&amp;"Lect. et comp.de l'écrit",IF('EDT-2niveaux'!G126="M","MATHEMATIQUES",IF('EDT-2niveaux'!G126="CLA","FRANCAIS"&amp;CHAR(10)&amp;"Culture litt. et art.",IF('EDT-2niveaux'!G126="F","FRANCAIS",IF('EDT-2niveaux'!G126="E","FRANCAIS"&amp;CHAR(10)&amp;"Ecriture",IF('EDT-2niveaux'!G126="L","FRANCAIS"&amp;CHAR(10)&amp;"Lexique",IF('EDT-2niveaux'!G126="LO","FRANCAIS"&amp;CHAR(10)&amp;"Langage oral",IF('EDT-2niveaux'!G126="CM","MATHEMATIQUES"&amp;CHAR(10)&amp;"Calcul mental",IF('EDT-2niveaux'!G126="EG","MATHEMATIQUES"&amp;CHAR(10)&amp;"Espace et Géométrie",IF('EDT-2niveaux'!G126="NC","MATHEMATIQUES"&amp;CHAR(10)&amp;"Nombres et calculs",IF('EDT-2niveaux'!G126="GM","MATHEMATIQUES"&amp;CHAR(10)&amp;"Grand. et mes.",IF('EDT-2niveaux'!G126="S","Sciences et technologie",IF('EDT-2niveaux'!G126="H","Histoire",IF('EDT-2niveaux'!G126="Geo","Géographie",IF('EDT-2niveaux'!G126="EMC","Enseig. mor. et civ.",IF('EDT-2niveaux'!G126="EPS","Educ. phys. et sportive",IF('EDT-2niveaux'!G126="EM","Educ. musicale",IF('EDT-2niveaux'!G126="AP","Arts plastiques",IF('EDT-2niveaux'!G126="HDA","Hist. des arts",IF('EDT-2niveaux'!G126="QM","Questionner le monde",IF('EDT-2niveaux'!G126="LV","Langue vivante",IF('EDT-2niveaux'!G126="APC","APC",""))))))))))))))))))))))))))</f>
        <v/>
      </c>
      <c r="S122" s="148" t="str">
        <f t="shared" si="18"/>
        <v/>
      </c>
      <c r="T122" s="101">
        <f>'EDT-2niveaux'!H126</f>
        <v>0</v>
      </c>
      <c r="U122" s="14" t="str">
        <f>IF('EDT-2niveaux'!H126="O","FRANCAIS"&amp;CHAR(10)&amp;"Orthographe",IF('EDT-2niveaux'!H126="rec","RECREATION",IF('EDT-2niveaux'!H126="p","Pause méridienne",IF('EDT-2niveaux'!H126="G","FRANCAIS"&amp;CHAR(10)&amp;"Grammaire",IF('EDT-2niveaux'!H126="LC","FRANCAIS"&amp;CHAR(10)&amp;"Lect. et comp.de l'écrit",IF('EDT-2niveaux'!H126="M","MATHEMATIQUES",IF('EDT-2niveaux'!H126="CLA","FRANCAIS"&amp;CHAR(10)&amp;"Culture litt. et art.",IF('EDT-2niveaux'!H126="F","FRANCAIS",IF('EDT-2niveaux'!H126="E","FRANCAIS"&amp;CHAR(10)&amp;"Ecriture",IF('EDT-2niveaux'!H126="L","FRANCAIS"&amp;CHAR(10)&amp;"Lexique",IF('EDT-2niveaux'!H126="LO","FRANCAIS"&amp;CHAR(10)&amp;"Langage oral",IF('EDT-2niveaux'!H126="CM","MATHEMATIQUES"&amp;CHAR(10)&amp;"Calcul mental",IF('EDT-2niveaux'!H126="EG","MATHEMATIQUES"&amp;CHAR(10)&amp;"Espace et Géométrie",IF('EDT-2niveaux'!H126="NC","MATHEMATIQUES"&amp;CHAR(10)&amp;"Nombres et calculs",IF('EDT-2niveaux'!H126="GM","MATHEMATIQUES"&amp;CHAR(10)&amp;"Grand. et mes.",IF('EDT-2niveaux'!H126="S","Sciences et technologie",IF('EDT-2niveaux'!H126="H","Histoire",IF('EDT-2niveaux'!H126="Geo","Géographie",IF('EDT-2niveaux'!H126="EMC","Enseig. mor. et civ.",IF('EDT-2niveaux'!H126="EPS","Educ. phys. et sportive",IF('EDT-2niveaux'!H126="EM","Educ. musicale",IF('EDT-2niveaux'!H126="AP","Arts plastiques",IF('EDT-2niveaux'!H126="HDA","Hist. des arts",IF('EDT-2niveaux'!H126="QM","Questionner le monde",IF('EDT-2niveaux'!H126="LV","Langue vivante",IF('EDT-2niveaux'!H126="APC","APC",""))))))))))))))))))))))))))</f>
        <v/>
      </c>
      <c r="V122" s="14" t="str">
        <f t="shared" si="19"/>
        <v/>
      </c>
      <c r="W122" s="101">
        <f>'EDT-2niveaux'!I126</f>
        <v>0</v>
      </c>
      <c r="X122" s="14" t="str">
        <f>IF('EDT-2niveaux'!I126="O","FRANCAIS"&amp;CHAR(10)&amp;"Orthographe",IF('EDT-2niveaux'!I126="rec","RECREATION",IF('EDT-2niveaux'!I126="p","Pause méridienne",IF('EDT-2niveaux'!I126="G","FRANCAIS"&amp;CHAR(10)&amp;"Grammaire",IF('EDT-2niveaux'!I126="LC","FRANCAIS"&amp;CHAR(10)&amp;"Lect. et comp.de l'écrit",IF('EDT-2niveaux'!I126="M","MATHEMATIQUES",IF('EDT-2niveaux'!I126="CLA","FRANCAIS"&amp;CHAR(10)&amp;"Culture litt. et art.",IF('EDT-2niveaux'!I126="F","FRANCAIS",IF('EDT-2niveaux'!I126="E","FRANCAIS"&amp;CHAR(10)&amp;"Ecriture",IF('EDT-2niveaux'!I126="L","FRANCAIS"&amp;CHAR(10)&amp;"Lexique",IF('EDT-2niveaux'!I126="LO","FRANCAIS"&amp;CHAR(10)&amp;"Langage oral",IF('EDT-2niveaux'!I126="CM","MATHEMATIQUES"&amp;CHAR(10)&amp;"Calcul mental",IF('EDT-2niveaux'!I126="EG","MATHEMATIQUES"&amp;CHAR(10)&amp;"Espace et Géométrie",IF('EDT-2niveaux'!I126="NC","MATHEMATIQUES"&amp;CHAR(10)&amp;"Nombres et calculs",IF('EDT-2niveaux'!I126="GM","MATHEMATIQUES"&amp;CHAR(10)&amp;"Grand. et mes.",IF('EDT-2niveaux'!I126="S","Sciences et technologie",IF('EDT-2niveaux'!I126="H","Histoire",IF('EDT-2niveaux'!I126="Geo","Géographie",IF('EDT-2niveaux'!I126="EMC","Enseig. mor. et civ.",IF('EDT-2niveaux'!I126="EPS","Educ. phys. et sportive",IF('EDT-2niveaux'!I126="EM","Educ. musicale",IF('EDT-2niveaux'!I126="AP","Arts plastiques",IF('EDT-2niveaux'!I126="HDA","Hist. des arts",IF('EDT-2niveaux'!I126="QM","Questionner le monde",IF('EDT-2niveaux'!I126="LV","Langue vivante",IF('EDT-2niveaux'!I126="APC","APC",""))))))))))))))))))))))))))</f>
        <v/>
      </c>
      <c r="Y122" s="14" t="str">
        <f t="shared" si="20"/>
        <v/>
      </c>
      <c r="Z122" s="101">
        <f>'EDT-2niveaux'!J126</f>
        <v>0</v>
      </c>
      <c r="AA122" s="14" t="str">
        <f>IF('EDT-2niveaux'!J126="O","FRANCAIS"&amp;CHAR(10)&amp;"Orthographe",IF('EDT-2niveaux'!J126="rec","RECREATION",IF('EDT-2niveaux'!J126="p","Pause méridienne",IF('EDT-2niveaux'!J126="G","FRANCAIS"&amp;CHAR(10)&amp;"Grammaire",IF('EDT-2niveaux'!J126="LC","FRANCAIS"&amp;CHAR(10)&amp;"Lect. et comp.de l'écrit",IF('EDT-2niveaux'!J126="M","MATHEMATIQUES",IF('EDT-2niveaux'!J126="CLA","FRANCAIS"&amp;CHAR(10)&amp;"Culture littéraire et artistiqueCulture litt. et art.",IF('EDT-2niveaux'!J126="F","FRANCAIS",IF('EDT-2niveaux'!J126="E","FRANCAIS"&amp;CHAR(10)&amp;"Ecriture",IF('EDT-2niveaux'!J126="L","FRANCAIS"&amp;CHAR(10)&amp;"Lexique",IF('EDT-2niveaux'!J126="LO","FRANCAIS"&amp;CHAR(10)&amp;"Langage oral",IF('EDT-2niveaux'!J126="CM","MATHEMATIQUES"&amp;CHAR(10)&amp;"Calcul mental",IF('EDT-2niveaux'!J126="EG","MATHEMATIQUES"&amp;CHAR(10)&amp;"Espace et Géométrie",IF('EDT-2niveaux'!J126="NC","MATHEMATIQUES"&amp;CHAR(10)&amp;"Nombres et calculs",IF('EDT-2niveaux'!J126="GM","MATHEMATIQUES"&amp;CHAR(10)&amp;"Grand. et mes.",IF('EDT-2niveaux'!J126="S","Sciences et technologie",IF('EDT-2niveaux'!J126="H","Histoire",IF('EDT-2niveaux'!J126="Geo","Géographie",IF('EDT-2niveaux'!J126="EMC","Enseig. mor. et civ.",IF('EDT-2niveaux'!J126="EPS","Educ. phys. et sportive",IF('EDT-2niveaux'!J126="EM","Educ. musicale",IF('EDT-2niveaux'!J126="AP","Arts plastiques",IF('EDT-2niveaux'!J126="HDA","Hist. des arts",IF('EDT-2niveaux'!J126="QM","Questionner le monde",IF('EDT-2niveaux'!J126="LV","Langue vivante",IF('EDT-2niveaux'!J126="APC","APC",""))))))))))))))))))))))))))</f>
        <v/>
      </c>
      <c r="AB122" s="49" t="str">
        <f t="shared" si="21"/>
        <v/>
      </c>
      <c r="AC122" s="101">
        <f>'EDT-2niveaux'!K126</f>
        <v>0</v>
      </c>
      <c r="AD122" s="14" t="str">
        <f>IF('EDT-2niveaux'!K126="O","FRANCAIS"&amp;CHAR(10)&amp;"Orthographe",IF('EDT-2niveaux'!K126="rec","RECREATION",IF('EDT-2niveaux'!K126="p","Pause méridienne",IF('EDT-2niveaux'!K126="G","FRANCAIS"&amp;CHAR(10)&amp;"Grammaire",IF('EDT-2niveaux'!K126="LC","FRANCAIS"&amp;CHAR(10)&amp;"Lect. et comp.de l'écrit",IF('EDT-2niveaux'!K126="M","MATHEMATIQUES",IF('EDT-2niveaux'!K126="CLA","FRANCAIS"&amp;CHAR(10)&amp;"Culture litt. et art.",IF('EDT-2niveaux'!K126="F","FRANCAIS",IF('EDT-2niveaux'!K126="E","FRANCAIS"&amp;CHAR(10)&amp;"Ecriture",IF('EDT-2niveaux'!K126="L","FRANCAIS"&amp;CHAR(10)&amp;"Lexique",IF('EDT-2niveaux'!K126="LO","FRANCAIS"&amp;CHAR(10)&amp;"Langage oral",IF('EDT-2niveaux'!K126="CM","MATHEMATIQUES"&amp;CHAR(10)&amp;"Calcul mental",IF('EDT-2niveaux'!K126="EG","MATHEMATIQUES"&amp;CHAR(10)&amp;"Espace et Géométrie",IF('EDT-2niveaux'!K126="NC","MATHEMATIQUES"&amp;CHAR(10)&amp;"Nombres et calculs",IF('EDT-2niveaux'!K126="GM","MATHEMATIQUES"&amp;CHAR(10)&amp;"Grand. et mes.",IF('EDT-2niveaux'!K126="S","Sciences et technologie",IF('EDT-2niveaux'!K126="H","Histoire",IF('EDT-2niveaux'!K126="Geo","Géographie",IF('EDT-2niveaux'!K126="EMC","Enseig. mor. et civ.",IF('EDT-2niveaux'!K126="EPS","Educ. phys. et sportive",IF('EDT-2niveaux'!K126="EM","Educ. musicale",IF('EDT-2niveaux'!K126="AP","Arts plastiques",IF('EDT-2niveaux'!K126="HDA","Hist. des arts",IF('EDT-2niveaux'!K126="QM","Questionner le monde",IF('EDT-2niveaux'!K126="LV","Langue vivante",IF('EDT-2niveaux'!K126="APC","APC",""))))))))))))))))))))))))))</f>
        <v/>
      </c>
      <c r="AE122" s="49" t="str">
        <f t="shared" si="22"/>
        <v/>
      </c>
    </row>
    <row r="123" spans="1:31" x14ac:dyDescent="0.3">
      <c r="A123" s="4" t="e">
        <f>IF('POUR COMMENCER'!$E$14&gt;=A122,A122+'POUR COMMENCER'!$H$29,"")</f>
        <v>#VALUE!</v>
      </c>
      <c r="B123" s="101">
        <f>'EDT-2niveaux'!B127</f>
        <v>0</v>
      </c>
      <c r="C123" s="14" t="str">
        <f>IF('EDT-2niveaux'!B127="O","FRANCAIS"&amp;CHAR(10)&amp;"Orthographe",IF('EDT-2niveaux'!B127="rec","RECREATION",IF('EDT-2niveaux'!B127="p","Pause méridienne",IF('EDT-2niveaux'!B127="G","FRANCAIS"&amp;CHAR(10)&amp;"Grammaire",IF('EDT-2niveaux'!B127="LC","FRANCAIS"&amp;CHAR(10)&amp;"Lect. et comp.de l'écrit",IF('EDT-2niveaux'!B127="M","MATHEMATIQUES",IF('EDT-2niveaux'!B127="CLA","FRANCAIS"&amp;CHAR(10)&amp;"Culture litt. et art.",IF('EDT-2niveaux'!B127="F","FRANCAIS",IF('EDT-2niveaux'!B127="E","FRANCAIS"&amp;CHAR(10)&amp;"Ecriture",IF('EDT-2niveaux'!B127="L","FRANCAIS"&amp;CHAR(10)&amp;"Lexique",IF('EDT-2niveaux'!B127="LO","FRANCAIS"&amp;CHAR(10)&amp;"Langage oral",IF('EDT-2niveaux'!B127="CM","MATHEMATIQUES"&amp;CHAR(10)&amp;"Calcul mental",IF('EDT-2niveaux'!B127="EG","MATHEMATIQUES"&amp;CHAR(10)&amp;"Espace et Géométrie",IF('EDT-2niveaux'!B127="NC","MATHEMATIQUES"&amp;CHAR(10)&amp;"Nombres et calculs",IF('EDT-2niveaux'!B127="GM","MATHEMATIQUES"&amp;CHAR(10)&amp;"Grand. et mes.",IF('EDT-2niveaux'!B127="S","Sciences et technologie",IF('EDT-2niveaux'!B127="H","Histoire",IF('EDT-2niveaux'!B127="Geo","Géographie",IF('EDT-2niveaux'!B127="EMC","Enseig. mor. et civ.",IF('EDT-2niveaux'!B127="EPS","Educ. phys. et sportive",IF('EDT-2niveaux'!B127="EM","Educ. musicale",IF('EDT-2niveaux'!B127="AP","Arts plastiques",IF('EDT-2niveaux'!B127="HDA","Hist. des arts",IF('EDT-2niveaux'!B127="QM","Questionner le monde",IF('EDT-2niveaux'!B127="LV","Langue vivante",IF('EDT-2niveaux'!B127="APC","APC",""))))))))))))))))))))))))))</f>
        <v/>
      </c>
      <c r="D123" s="14" t="str">
        <f t="shared" si="13"/>
        <v/>
      </c>
      <c r="E123" s="101">
        <f>'EDT-2niveaux'!C127</f>
        <v>0</v>
      </c>
      <c r="F123" s="14" t="str">
        <f>IF('EDT-2niveaux'!C127="O","FRANCAIS"&amp;CHAR(10)&amp;"Orthographe",IF('EDT-2niveaux'!C127="rec","RECREATION",IF('EDT-2niveaux'!C127="p","Pause méridienne",IF('EDT-2niveaux'!C127="G","FRANCAIS"&amp;CHAR(10)&amp;"Grammaire",IF('EDT-2niveaux'!C127="LC","FRANCAIS"&amp;CHAR(10)&amp;"Lect. et comp.de l'écrit",IF('EDT-2niveaux'!C127="M","MATHEMATIQUES",IF('EDT-2niveaux'!C127="CLA","FRANCAIS"&amp;CHAR(10)&amp;"Culture littéraire et artistiqueCulture litt. et art.",IF('EDT-2niveaux'!C127="F","FRANCAIS",IF('EDT-2niveaux'!C127="E","FRANCAIS"&amp;CHAR(10)&amp;"Ecriture",IF('EDT-2niveaux'!C127="L","FRANCAIS"&amp;CHAR(10)&amp;"Lexique",IF('EDT-2niveaux'!C127="LO","FRANCAIS"&amp;CHAR(10)&amp;"Langage oral",IF('EDT-2niveaux'!C127="CM","MATHEMATIQUES"&amp;CHAR(10)&amp;"Calcul mental",IF('EDT-2niveaux'!C127="EG","MATHEMATIQUES"&amp;CHAR(10)&amp;"Espace et Géométrie",IF('EDT-2niveaux'!C127="NC","MATHEMATIQUES"&amp;CHAR(10)&amp;"Nombres et calculs",IF('EDT-2niveaux'!C127="GM","MATHEMATIQUES"&amp;CHAR(10)&amp;"Grand. et mes.",IF('EDT-2niveaux'!C127="S","Sciences et technologie",IF('EDT-2niveaux'!C127="H","Histoire",IF('EDT-2niveaux'!C127="Geo","Géographie",IF('EDT-2niveaux'!C127="EMC","Enseig. mor. et civ.",IF('EDT-2niveaux'!C127="EPS","Educ. phys. et sportive",IF('EDT-2niveaux'!C127="EM","Educ. musicale",IF('EDT-2niveaux'!C127="AP","Arts plastiques",IF('EDT-2niveaux'!C127="HDA","Hist. des arts",IF('EDT-2niveaux'!C127="QM","Questionner le monde",IF('EDT-2niveaux'!C127="LV","Langue vivante",IF('EDT-2niveaux'!C127="APC","APC",""))))))))))))))))))))))))))</f>
        <v/>
      </c>
      <c r="G123" s="14" t="str">
        <f t="shared" si="14"/>
        <v/>
      </c>
      <c r="H123" s="101">
        <f>'EDT-2niveaux'!D127</f>
        <v>0</v>
      </c>
      <c r="I123" s="14" t="str">
        <f>IF('EDT-2niveaux'!D127="O","FRANCAIS"&amp;CHAR(10)&amp;"Orthographe",IF('EDT-2niveaux'!D127="rec","RECREATION",IF('EDT-2niveaux'!D127="p","Pause méridienne",IF('EDT-2niveaux'!D127="G","FRANCAIS"&amp;CHAR(10)&amp;"Grammaire",IF('EDT-2niveaux'!D127="LC","FRANCAIS"&amp;CHAR(10)&amp;"Lect. et comp.de l'écrit",IF('EDT-2niveaux'!D127="M","MATHEMATIQUES",IF('EDT-2niveaux'!D127="CLA","FRANCAIS"&amp;CHAR(10)&amp;"Culture litt. et art.",IF('EDT-2niveaux'!D127="F","FRANCAIS",IF('EDT-2niveaux'!D127="E","FRANCAIS"&amp;CHAR(10)&amp;"Ecriture",IF('EDT-2niveaux'!D127="L","FRANCAIS"&amp;CHAR(10)&amp;"Lexique",IF('EDT-2niveaux'!D127="LO","FRANCAIS"&amp;CHAR(10)&amp;"Langage oral",IF('EDT-2niveaux'!D127="CM","MATHEMATIQUES"&amp;CHAR(10)&amp;"Calcul mental",IF('EDT-2niveaux'!D127="EG","MATHEMATIQUES"&amp;CHAR(10)&amp;"Espace et Géométrie",IF('EDT-2niveaux'!D127="NC","MATHEMATIQUES"&amp;CHAR(10)&amp;"Nombres et calculs",IF('EDT-2niveaux'!D127="GM","MATHEMATIQUES"&amp;CHAR(10)&amp;"Grand. et mes.",IF('EDT-2niveaux'!D127="S","Sciences et technologie",IF('EDT-2niveaux'!D127="H","Histoire",IF('EDT-2niveaux'!D127="Geo","Géographie",IF('EDT-2niveaux'!D127="EMC","Enseig. mor. et civ.",IF('EDT-2niveaux'!D127="EPS","Educ. phys. et sportive",IF('EDT-2niveaux'!D127="EM","Educ. musicale",IF('EDT-2niveaux'!D127="AP","Arts plastiques",IF('EDT-2niveaux'!D127="HDA","Hist. des arts",IF('EDT-2niveaux'!D127="QM","Questionner le monde",IF('EDT-2niveaux'!D127="LV","Langue vivante",IF('EDT-2niveaux'!D127="APC","APC",""))))))))))))))))))))))))))</f>
        <v/>
      </c>
      <c r="J123" s="14" t="str">
        <f t="shared" si="15"/>
        <v/>
      </c>
      <c r="K123" s="101">
        <f>'EDT-2niveaux'!E127</f>
        <v>0</v>
      </c>
      <c r="L123" s="14" t="str">
        <f>IF('EDT-2niveaux'!E127="O","FRANCAIS"&amp;CHAR(10)&amp;"Orthographe",IF('EDT-2niveaux'!E127="rec","RECREATION",IF('EDT-2niveaux'!E127="p","Pause méridienne",IF('EDT-2niveaux'!E127="G","FRANCAIS"&amp;CHAR(10)&amp;"Grammaire",IF('EDT-2niveaux'!E127="LC","FRANCAIS"&amp;CHAR(10)&amp;"Lect. et comp.de l'écrit",IF('EDT-2niveaux'!E127="M","MATHEMATIQUES",IF('EDT-2niveaux'!E127="CLA","FRANCAIS"&amp;CHAR(10)&amp;"Culture litt. et art.",IF('EDT-2niveaux'!E127="F","FRANCAIS",IF('EDT-2niveaux'!E127="E","FRANCAIS"&amp;CHAR(10)&amp;"Ecriture",IF('EDT-2niveaux'!E127="L","FRANCAIS"&amp;CHAR(10)&amp;"Lexique",IF('EDT-2niveaux'!E127="LO","FRANCAIS"&amp;CHAR(10)&amp;"Langage oral",IF('EDT-2niveaux'!E127="CM","MATHEMATIQUES"&amp;CHAR(10)&amp;"Calcul mental",IF('EDT-2niveaux'!E127="EG","MATHEMATIQUES"&amp;CHAR(10)&amp;"Espace et Géométrie",IF('EDT-2niveaux'!E127="NC","MATHEMATIQUES"&amp;CHAR(10)&amp;"Nombres et calculs",IF('EDT-2niveaux'!E127="GM","MATHEMATIQUES"&amp;CHAR(10)&amp;"Grand. et mes.",IF('EDT-2niveaux'!E127="S","Sciences et technologie",IF('EDT-2niveaux'!E127="H","Histoire",IF('EDT-2niveaux'!E127="Geo","Géographie",IF('EDT-2niveaux'!E127="EMC","Enseig. mor. et civ.",IF('EDT-2niveaux'!E127="EPS","Educ. phys. et sportive",IF('EDT-2niveaux'!E127="EM","Educ. musicale",IF('EDT-2niveaux'!E127="AP","Arts plastiques",IF('EDT-2niveaux'!E127="HDA","Hist. des arts",IF('EDT-2niveaux'!E127="QM","Questionner le monde",IF('EDT-2niveaux'!E127="LV","Langue vivante",IF('EDT-2niveaux'!E127="APC","APC",""))))))))))))))))))))))))))</f>
        <v/>
      </c>
      <c r="M123" s="14" t="str">
        <f t="shared" si="16"/>
        <v/>
      </c>
      <c r="N123" s="101">
        <f>'EDT-2niveaux'!F127</f>
        <v>0</v>
      </c>
      <c r="O123" s="14" t="str">
        <f>IF('EDT-2niveaux'!F127="O","FRANCAIS"&amp;CHAR(10)&amp;"Orthographe",IF('EDT-2niveaux'!F127="rec","RECREATION",IF('EDT-2niveaux'!F127="p","Pause méridienne",IF('EDT-2niveaux'!F127="G","FRANCAIS"&amp;CHAR(10)&amp;"Grammaire",IF('EDT-2niveaux'!F127="LC","FRANCAIS"&amp;CHAR(10)&amp;"Lect. et comp.de l'écrit",IF('EDT-2niveaux'!F127="M","MATHEMATIQUES",IF('EDT-2niveaux'!F127="CLA","FRANCAIS"&amp;CHAR(10)&amp;"Culture litt. et art.",IF('EDT-2niveaux'!F127="F","FRANCAIS",IF('EDT-2niveaux'!F127="E","FRANCAIS"&amp;CHAR(10)&amp;"Ecriture",IF('EDT-2niveaux'!F127="L","FRANCAIS"&amp;CHAR(10)&amp;"Lexique",IF('EDT-2niveaux'!F127="LO","FRANCAIS"&amp;CHAR(10)&amp;"Langage oral",IF('EDT-2niveaux'!F127="CM","MATHEMATIQUES"&amp;CHAR(10)&amp;"Calcul mental",IF('EDT-2niveaux'!F127="EG","MATHEMATIQUES"&amp;CHAR(10)&amp;"Espace et Géométrie",IF('EDT-2niveaux'!F127="NC","MATHEMATIQUES"&amp;CHAR(10)&amp;"Nombres et calculs",IF('EDT-2niveaux'!F127="GM","MATHEMATIQUES"&amp;CHAR(10)&amp;"Grand. et mes.",IF('EDT-2niveaux'!F127="S","Sciences et technologie",IF('EDT-2niveaux'!F127="H","Histoire",IF('EDT-2niveaux'!F127="Geo","Géographie",IF('EDT-2niveaux'!F127="EMC","Enseig. mor. et civ.",IF('EDT-2niveaux'!F127="EPS","Educ. phys. et sportive",IF('EDT-2niveaux'!F127="EM","Educ. musicale",IF('EDT-2niveaux'!F127="AP","Arts plastiques",IF('EDT-2niveaux'!F127="HDA","Hist. des arts",IF('EDT-2niveaux'!F127="QM","Questionner le monde",IF('EDT-2niveaux'!F127="LV","Langue vivante",IF('EDT-2niveaux'!F127="APC","APC",""))))))))))))))))))))))))))</f>
        <v/>
      </c>
      <c r="P123" s="14" t="str">
        <f t="shared" si="17"/>
        <v/>
      </c>
      <c r="Q123" s="101">
        <f>'EDT-2niveaux'!G127</f>
        <v>0</v>
      </c>
      <c r="R123" s="14" t="str">
        <f>IF('EDT-2niveaux'!G127="O","FRANCAIS"&amp;CHAR(10)&amp;"Orthographe",IF('EDT-2niveaux'!G127="rec","RECREATION",IF('EDT-2niveaux'!G127="p","Pause méridienne",IF('EDT-2niveaux'!G127="G","FRANCAIS"&amp;CHAR(10)&amp;"Grammaire",IF('EDT-2niveaux'!G127="LC","FRANCAIS"&amp;CHAR(10)&amp;"Lect. et comp.de l'écrit",IF('EDT-2niveaux'!G127="M","MATHEMATIQUES",IF('EDT-2niveaux'!G127="CLA","FRANCAIS"&amp;CHAR(10)&amp;"Culture litt. et art.",IF('EDT-2niveaux'!G127="F","FRANCAIS",IF('EDT-2niveaux'!G127="E","FRANCAIS"&amp;CHAR(10)&amp;"Ecriture",IF('EDT-2niveaux'!G127="L","FRANCAIS"&amp;CHAR(10)&amp;"Lexique",IF('EDT-2niveaux'!G127="LO","FRANCAIS"&amp;CHAR(10)&amp;"Langage oral",IF('EDT-2niveaux'!G127="CM","MATHEMATIQUES"&amp;CHAR(10)&amp;"Calcul mental",IF('EDT-2niveaux'!G127="EG","MATHEMATIQUES"&amp;CHAR(10)&amp;"Espace et Géométrie",IF('EDT-2niveaux'!G127="NC","MATHEMATIQUES"&amp;CHAR(10)&amp;"Nombres et calculs",IF('EDT-2niveaux'!G127="GM","MATHEMATIQUES"&amp;CHAR(10)&amp;"Grand. et mes.",IF('EDT-2niveaux'!G127="S","Sciences et technologie",IF('EDT-2niveaux'!G127="H","Histoire",IF('EDT-2niveaux'!G127="Geo","Géographie",IF('EDT-2niveaux'!G127="EMC","Enseig. mor. et civ.",IF('EDT-2niveaux'!G127="EPS","Educ. phys. et sportive",IF('EDT-2niveaux'!G127="EM","Educ. musicale",IF('EDT-2niveaux'!G127="AP","Arts plastiques",IF('EDT-2niveaux'!G127="HDA","Hist. des arts",IF('EDT-2niveaux'!G127="QM","Questionner le monde",IF('EDT-2niveaux'!G127="LV","Langue vivante",IF('EDT-2niveaux'!G127="APC","APC",""))))))))))))))))))))))))))</f>
        <v/>
      </c>
      <c r="S123" s="148" t="str">
        <f t="shared" si="18"/>
        <v/>
      </c>
      <c r="T123" s="101">
        <f>'EDT-2niveaux'!H127</f>
        <v>0</v>
      </c>
      <c r="U123" s="14" t="str">
        <f>IF('EDT-2niveaux'!H127="O","FRANCAIS"&amp;CHAR(10)&amp;"Orthographe",IF('EDT-2niveaux'!H127="rec","RECREATION",IF('EDT-2niveaux'!H127="p","Pause méridienne",IF('EDT-2niveaux'!H127="G","FRANCAIS"&amp;CHAR(10)&amp;"Grammaire",IF('EDT-2niveaux'!H127="LC","FRANCAIS"&amp;CHAR(10)&amp;"Lect. et comp.de l'écrit",IF('EDT-2niveaux'!H127="M","MATHEMATIQUES",IF('EDT-2niveaux'!H127="CLA","FRANCAIS"&amp;CHAR(10)&amp;"Culture litt. et art.",IF('EDT-2niveaux'!H127="F","FRANCAIS",IF('EDT-2niveaux'!H127="E","FRANCAIS"&amp;CHAR(10)&amp;"Ecriture",IF('EDT-2niveaux'!H127="L","FRANCAIS"&amp;CHAR(10)&amp;"Lexique",IF('EDT-2niveaux'!H127="LO","FRANCAIS"&amp;CHAR(10)&amp;"Langage oral",IF('EDT-2niveaux'!H127="CM","MATHEMATIQUES"&amp;CHAR(10)&amp;"Calcul mental",IF('EDT-2niveaux'!H127="EG","MATHEMATIQUES"&amp;CHAR(10)&amp;"Espace et Géométrie",IF('EDT-2niveaux'!H127="NC","MATHEMATIQUES"&amp;CHAR(10)&amp;"Nombres et calculs",IF('EDT-2niveaux'!H127="GM","MATHEMATIQUES"&amp;CHAR(10)&amp;"Grand. et mes.",IF('EDT-2niveaux'!H127="S","Sciences et technologie",IF('EDT-2niveaux'!H127="H","Histoire",IF('EDT-2niveaux'!H127="Geo","Géographie",IF('EDT-2niveaux'!H127="EMC","Enseig. mor. et civ.",IF('EDT-2niveaux'!H127="EPS","Educ. phys. et sportive",IF('EDT-2niveaux'!H127="EM","Educ. musicale",IF('EDT-2niveaux'!H127="AP","Arts plastiques",IF('EDT-2niveaux'!H127="HDA","Hist. des arts",IF('EDT-2niveaux'!H127="QM","Questionner le monde",IF('EDT-2niveaux'!H127="LV","Langue vivante",IF('EDT-2niveaux'!H127="APC","APC",""))))))))))))))))))))))))))</f>
        <v/>
      </c>
      <c r="V123" s="14" t="str">
        <f t="shared" si="19"/>
        <v/>
      </c>
      <c r="W123" s="101">
        <f>'EDT-2niveaux'!I127</f>
        <v>0</v>
      </c>
      <c r="X123" s="14" t="str">
        <f>IF('EDT-2niveaux'!I127="O","FRANCAIS"&amp;CHAR(10)&amp;"Orthographe",IF('EDT-2niveaux'!I127="rec","RECREATION",IF('EDT-2niveaux'!I127="p","Pause méridienne",IF('EDT-2niveaux'!I127="G","FRANCAIS"&amp;CHAR(10)&amp;"Grammaire",IF('EDT-2niveaux'!I127="LC","FRANCAIS"&amp;CHAR(10)&amp;"Lect. et comp.de l'écrit",IF('EDT-2niveaux'!I127="M","MATHEMATIQUES",IF('EDT-2niveaux'!I127="CLA","FRANCAIS"&amp;CHAR(10)&amp;"Culture litt. et art.",IF('EDT-2niveaux'!I127="F","FRANCAIS",IF('EDT-2niveaux'!I127="E","FRANCAIS"&amp;CHAR(10)&amp;"Ecriture",IF('EDT-2niveaux'!I127="L","FRANCAIS"&amp;CHAR(10)&amp;"Lexique",IF('EDT-2niveaux'!I127="LO","FRANCAIS"&amp;CHAR(10)&amp;"Langage oral",IF('EDT-2niveaux'!I127="CM","MATHEMATIQUES"&amp;CHAR(10)&amp;"Calcul mental",IF('EDT-2niveaux'!I127="EG","MATHEMATIQUES"&amp;CHAR(10)&amp;"Espace et Géométrie",IF('EDT-2niveaux'!I127="NC","MATHEMATIQUES"&amp;CHAR(10)&amp;"Nombres et calculs",IF('EDT-2niveaux'!I127="GM","MATHEMATIQUES"&amp;CHAR(10)&amp;"Grand. et mes.",IF('EDT-2niveaux'!I127="S","Sciences et technologie",IF('EDT-2niveaux'!I127="H","Histoire",IF('EDT-2niveaux'!I127="Geo","Géographie",IF('EDT-2niveaux'!I127="EMC","Enseig. mor. et civ.",IF('EDT-2niveaux'!I127="EPS","Educ. phys. et sportive",IF('EDT-2niveaux'!I127="EM","Educ. musicale",IF('EDT-2niveaux'!I127="AP","Arts plastiques",IF('EDT-2niveaux'!I127="HDA","Hist. des arts",IF('EDT-2niveaux'!I127="QM","Questionner le monde",IF('EDT-2niveaux'!I127="LV","Langue vivante",IF('EDT-2niveaux'!I127="APC","APC",""))))))))))))))))))))))))))</f>
        <v/>
      </c>
      <c r="Y123" s="14" t="str">
        <f t="shared" si="20"/>
        <v/>
      </c>
      <c r="Z123" s="101">
        <f>'EDT-2niveaux'!J127</f>
        <v>0</v>
      </c>
      <c r="AA123" s="14" t="str">
        <f>IF('EDT-2niveaux'!J127="O","FRANCAIS"&amp;CHAR(10)&amp;"Orthographe",IF('EDT-2niveaux'!J127="rec","RECREATION",IF('EDT-2niveaux'!J127="p","Pause méridienne",IF('EDT-2niveaux'!J127="G","FRANCAIS"&amp;CHAR(10)&amp;"Grammaire",IF('EDT-2niveaux'!J127="LC","FRANCAIS"&amp;CHAR(10)&amp;"Lect. et comp.de l'écrit",IF('EDT-2niveaux'!J127="M","MATHEMATIQUES",IF('EDT-2niveaux'!J127="CLA","FRANCAIS"&amp;CHAR(10)&amp;"Culture littéraire et artistiqueCulture litt. et art.",IF('EDT-2niveaux'!J127="F","FRANCAIS",IF('EDT-2niveaux'!J127="E","FRANCAIS"&amp;CHAR(10)&amp;"Ecriture",IF('EDT-2niveaux'!J127="L","FRANCAIS"&amp;CHAR(10)&amp;"Lexique",IF('EDT-2niveaux'!J127="LO","FRANCAIS"&amp;CHAR(10)&amp;"Langage oral",IF('EDT-2niveaux'!J127="CM","MATHEMATIQUES"&amp;CHAR(10)&amp;"Calcul mental",IF('EDT-2niveaux'!J127="EG","MATHEMATIQUES"&amp;CHAR(10)&amp;"Espace et Géométrie",IF('EDT-2niveaux'!J127="NC","MATHEMATIQUES"&amp;CHAR(10)&amp;"Nombres et calculs",IF('EDT-2niveaux'!J127="GM","MATHEMATIQUES"&amp;CHAR(10)&amp;"Grand. et mes.",IF('EDT-2niveaux'!J127="S","Sciences et technologie",IF('EDT-2niveaux'!J127="H","Histoire",IF('EDT-2niveaux'!J127="Geo","Géographie",IF('EDT-2niveaux'!J127="EMC","Enseig. mor. et civ.",IF('EDT-2niveaux'!J127="EPS","Educ. phys. et sportive",IF('EDT-2niveaux'!J127="EM","Educ. musicale",IF('EDT-2niveaux'!J127="AP","Arts plastiques",IF('EDT-2niveaux'!J127="HDA","Hist. des arts",IF('EDT-2niveaux'!J127="QM","Questionner le monde",IF('EDT-2niveaux'!J127="LV","Langue vivante",IF('EDT-2niveaux'!J127="APC","APC",""))))))))))))))))))))))))))</f>
        <v/>
      </c>
      <c r="AB123" s="49" t="str">
        <f t="shared" si="21"/>
        <v/>
      </c>
      <c r="AC123" s="101">
        <f>'EDT-2niveaux'!K127</f>
        <v>0</v>
      </c>
      <c r="AD123" s="14" t="str">
        <f>IF('EDT-2niveaux'!K127="O","FRANCAIS"&amp;CHAR(10)&amp;"Orthographe",IF('EDT-2niveaux'!K127="rec","RECREATION",IF('EDT-2niveaux'!K127="p","Pause méridienne",IF('EDT-2niveaux'!K127="G","FRANCAIS"&amp;CHAR(10)&amp;"Grammaire",IF('EDT-2niveaux'!K127="LC","FRANCAIS"&amp;CHAR(10)&amp;"Lect. et comp.de l'écrit",IF('EDT-2niveaux'!K127="M","MATHEMATIQUES",IF('EDT-2niveaux'!K127="CLA","FRANCAIS"&amp;CHAR(10)&amp;"Culture litt. et art.",IF('EDT-2niveaux'!K127="F","FRANCAIS",IF('EDT-2niveaux'!K127="E","FRANCAIS"&amp;CHAR(10)&amp;"Ecriture",IF('EDT-2niveaux'!K127="L","FRANCAIS"&amp;CHAR(10)&amp;"Lexique",IF('EDT-2niveaux'!K127="LO","FRANCAIS"&amp;CHAR(10)&amp;"Langage oral",IF('EDT-2niveaux'!K127="CM","MATHEMATIQUES"&amp;CHAR(10)&amp;"Calcul mental",IF('EDT-2niveaux'!K127="EG","MATHEMATIQUES"&amp;CHAR(10)&amp;"Espace et Géométrie",IF('EDT-2niveaux'!K127="NC","MATHEMATIQUES"&amp;CHAR(10)&amp;"Nombres et calculs",IF('EDT-2niveaux'!K127="GM","MATHEMATIQUES"&amp;CHAR(10)&amp;"Grand. et mes.",IF('EDT-2niveaux'!K127="S","Sciences et technologie",IF('EDT-2niveaux'!K127="H","Histoire",IF('EDT-2niveaux'!K127="Geo","Géographie",IF('EDT-2niveaux'!K127="EMC","Enseig. mor. et civ.",IF('EDT-2niveaux'!K127="EPS","Educ. phys. et sportive",IF('EDT-2niveaux'!K127="EM","Educ. musicale",IF('EDT-2niveaux'!K127="AP","Arts plastiques",IF('EDT-2niveaux'!K127="HDA","Hist. des arts",IF('EDT-2niveaux'!K127="QM","Questionner le monde",IF('EDT-2niveaux'!K127="LV","Langue vivante",IF('EDT-2niveaux'!K127="APC","APC",""))))))))))))))))))))))))))</f>
        <v/>
      </c>
      <c r="AE123" s="49" t="str">
        <f t="shared" si="22"/>
        <v/>
      </c>
    </row>
    <row r="124" spans="1:31" x14ac:dyDescent="0.3">
      <c r="A124" s="4" t="e">
        <f>IF('POUR COMMENCER'!$E$14&gt;=A123,A123+'POUR COMMENCER'!$H$29,"")</f>
        <v>#VALUE!</v>
      </c>
      <c r="B124" s="101">
        <f>'EDT-2niveaux'!B128</f>
        <v>0</v>
      </c>
      <c r="C124" s="14" t="str">
        <f>IF('EDT-2niveaux'!B128="O","FRANCAIS"&amp;CHAR(10)&amp;"Orthographe",IF('EDT-2niveaux'!B128="rec","RECREATION",IF('EDT-2niveaux'!B128="p","Pause méridienne",IF('EDT-2niveaux'!B128="G","FRANCAIS"&amp;CHAR(10)&amp;"Grammaire",IF('EDT-2niveaux'!B128="LC","FRANCAIS"&amp;CHAR(10)&amp;"Lect. et comp.de l'écrit",IF('EDT-2niveaux'!B128="M","MATHEMATIQUES",IF('EDT-2niveaux'!B128="CLA","FRANCAIS"&amp;CHAR(10)&amp;"Culture litt. et art.",IF('EDT-2niveaux'!B128="F","FRANCAIS",IF('EDT-2niveaux'!B128="E","FRANCAIS"&amp;CHAR(10)&amp;"Ecriture",IF('EDT-2niveaux'!B128="L","FRANCAIS"&amp;CHAR(10)&amp;"Lexique",IF('EDT-2niveaux'!B128="LO","FRANCAIS"&amp;CHAR(10)&amp;"Langage oral",IF('EDT-2niveaux'!B128="CM","MATHEMATIQUES"&amp;CHAR(10)&amp;"Calcul mental",IF('EDT-2niveaux'!B128="EG","MATHEMATIQUES"&amp;CHAR(10)&amp;"Espace et Géométrie",IF('EDT-2niveaux'!B128="NC","MATHEMATIQUES"&amp;CHAR(10)&amp;"Nombres et calculs",IF('EDT-2niveaux'!B128="GM","MATHEMATIQUES"&amp;CHAR(10)&amp;"Grand. et mes.",IF('EDT-2niveaux'!B128="S","Sciences et technologie",IF('EDT-2niveaux'!B128="H","Histoire",IF('EDT-2niveaux'!B128="Geo","Géographie",IF('EDT-2niveaux'!B128="EMC","Enseig. mor. et civ.",IF('EDT-2niveaux'!B128="EPS","Educ. phys. et sportive",IF('EDT-2niveaux'!B128="EM","Educ. musicale",IF('EDT-2niveaux'!B128="AP","Arts plastiques",IF('EDT-2niveaux'!B128="HDA","Hist. des arts",IF('EDT-2niveaux'!B128="QM","Questionner le monde",IF('EDT-2niveaux'!B128="LV","Langue vivante",IF('EDT-2niveaux'!B128="APC","APC",""))))))))))))))))))))))))))</f>
        <v/>
      </c>
      <c r="D124" s="14" t="str">
        <f t="shared" si="13"/>
        <v/>
      </c>
      <c r="E124" s="101">
        <f>'EDT-2niveaux'!C128</f>
        <v>0</v>
      </c>
      <c r="F124" s="14" t="str">
        <f>IF('EDT-2niveaux'!C128="O","FRANCAIS"&amp;CHAR(10)&amp;"Orthographe",IF('EDT-2niveaux'!C128="rec","RECREATION",IF('EDT-2niveaux'!C128="p","Pause méridienne",IF('EDT-2niveaux'!C128="G","FRANCAIS"&amp;CHAR(10)&amp;"Grammaire",IF('EDT-2niveaux'!C128="LC","FRANCAIS"&amp;CHAR(10)&amp;"Lect. et comp.de l'écrit",IF('EDT-2niveaux'!C128="M","MATHEMATIQUES",IF('EDT-2niveaux'!C128="CLA","FRANCAIS"&amp;CHAR(10)&amp;"Culture littéraire et artistiqueCulture litt. et art.",IF('EDT-2niveaux'!C128="F","FRANCAIS",IF('EDT-2niveaux'!C128="E","FRANCAIS"&amp;CHAR(10)&amp;"Ecriture",IF('EDT-2niveaux'!C128="L","FRANCAIS"&amp;CHAR(10)&amp;"Lexique",IF('EDT-2niveaux'!C128="LO","FRANCAIS"&amp;CHAR(10)&amp;"Langage oral",IF('EDT-2niveaux'!C128="CM","MATHEMATIQUES"&amp;CHAR(10)&amp;"Calcul mental",IF('EDT-2niveaux'!C128="EG","MATHEMATIQUES"&amp;CHAR(10)&amp;"Espace et Géométrie",IF('EDT-2niveaux'!C128="NC","MATHEMATIQUES"&amp;CHAR(10)&amp;"Nombres et calculs",IF('EDT-2niveaux'!C128="GM","MATHEMATIQUES"&amp;CHAR(10)&amp;"Grand. et mes.",IF('EDT-2niveaux'!C128="S","Sciences et technologie",IF('EDT-2niveaux'!C128="H","Histoire",IF('EDT-2niveaux'!C128="Geo","Géographie",IF('EDT-2niveaux'!C128="EMC","Enseig. mor. et civ.",IF('EDT-2niveaux'!C128="EPS","Educ. phys. et sportive",IF('EDT-2niveaux'!C128="EM","Educ. musicale",IF('EDT-2niveaux'!C128="AP","Arts plastiques",IF('EDT-2niveaux'!C128="HDA","Hist. des arts",IF('EDT-2niveaux'!C128="QM","Questionner le monde",IF('EDT-2niveaux'!C128="LV","Langue vivante",IF('EDT-2niveaux'!C128="APC","APC",""))))))))))))))))))))))))))</f>
        <v/>
      </c>
      <c r="G124" s="14" t="str">
        <f t="shared" si="14"/>
        <v/>
      </c>
      <c r="H124" s="101">
        <f>'EDT-2niveaux'!D128</f>
        <v>0</v>
      </c>
      <c r="I124" s="14" t="str">
        <f>IF('EDT-2niveaux'!D128="O","FRANCAIS"&amp;CHAR(10)&amp;"Orthographe",IF('EDT-2niveaux'!D128="rec","RECREATION",IF('EDT-2niveaux'!D128="p","Pause méridienne",IF('EDT-2niveaux'!D128="G","FRANCAIS"&amp;CHAR(10)&amp;"Grammaire",IF('EDT-2niveaux'!D128="LC","FRANCAIS"&amp;CHAR(10)&amp;"Lect. et comp.de l'écrit",IF('EDT-2niveaux'!D128="M","MATHEMATIQUES",IF('EDT-2niveaux'!D128="CLA","FRANCAIS"&amp;CHAR(10)&amp;"Culture litt. et art.",IF('EDT-2niveaux'!D128="F","FRANCAIS",IF('EDT-2niveaux'!D128="E","FRANCAIS"&amp;CHAR(10)&amp;"Ecriture",IF('EDT-2niveaux'!D128="L","FRANCAIS"&amp;CHAR(10)&amp;"Lexique",IF('EDT-2niveaux'!D128="LO","FRANCAIS"&amp;CHAR(10)&amp;"Langage oral",IF('EDT-2niveaux'!D128="CM","MATHEMATIQUES"&amp;CHAR(10)&amp;"Calcul mental",IF('EDT-2niveaux'!D128="EG","MATHEMATIQUES"&amp;CHAR(10)&amp;"Espace et Géométrie",IF('EDT-2niveaux'!D128="NC","MATHEMATIQUES"&amp;CHAR(10)&amp;"Nombres et calculs",IF('EDT-2niveaux'!D128="GM","MATHEMATIQUES"&amp;CHAR(10)&amp;"Grand. et mes.",IF('EDT-2niveaux'!D128="S","Sciences et technologie",IF('EDT-2niveaux'!D128="H","Histoire",IF('EDT-2niveaux'!D128="Geo","Géographie",IF('EDT-2niveaux'!D128="EMC","Enseig. mor. et civ.",IF('EDT-2niveaux'!D128="EPS","Educ. phys. et sportive",IF('EDT-2niveaux'!D128="EM","Educ. musicale",IF('EDT-2niveaux'!D128="AP","Arts plastiques",IF('EDT-2niveaux'!D128="HDA","Hist. des arts",IF('EDT-2niveaux'!D128="QM","Questionner le monde",IF('EDT-2niveaux'!D128="LV","Langue vivante",IF('EDT-2niveaux'!D128="APC","APC",""))))))))))))))))))))))))))</f>
        <v/>
      </c>
      <c r="J124" s="14" t="str">
        <f t="shared" si="15"/>
        <v/>
      </c>
      <c r="K124" s="101">
        <f>'EDT-2niveaux'!E128</f>
        <v>0</v>
      </c>
      <c r="L124" s="14" t="str">
        <f>IF('EDT-2niveaux'!E128="O","FRANCAIS"&amp;CHAR(10)&amp;"Orthographe",IF('EDT-2niveaux'!E128="rec","RECREATION",IF('EDT-2niveaux'!E128="p","Pause méridienne",IF('EDT-2niveaux'!E128="G","FRANCAIS"&amp;CHAR(10)&amp;"Grammaire",IF('EDT-2niveaux'!E128="LC","FRANCAIS"&amp;CHAR(10)&amp;"Lect. et comp.de l'écrit",IF('EDT-2niveaux'!E128="M","MATHEMATIQUES",IF('EDT-2niveaux'!E128="CLA","FRANCAIS"&amp;CHAR(10)&amp;"Culture litt. et art.",IF('EDT-2niveaux'!E128="F","FRANCAIS",IF('EDT-2niveaux'!E128="E","FRANCAIS"&amp;CHAR(10)&amp;"Ecriture",IF('EDT-2niveaux'!E128="L","FRANCAIS"&amp;CHAR(10)&amp;"Lexique",IF('EDT-2niveaux'!E128="LO","FRANCAIS"&amp;CHAR(10)&amp;"Langage oral",IF('EDT-2niveaux'!E128="CM","MATHEMATIQUES"&amp;CHAR(10)&amp;"Calcul mental",IF('EDT-2niveaux'!E128="EG","MATHEMATIQUES"&amp;CHAR(10)&amp;"Espace et Géométrie",IF('EDT-2niveaux'!E128="NC","MATHEMATIQUES"&amp;CHAR(10)&amp;"Nombres et calculs",IF('EDT-2niveaux'!E128="GM","MATHEMATIQUES"&amp;CHAR(10)&amp;"Grand. et mes.",IF('EDT-2niveaux'!E128="S","Sciences et technologie",IF('EDT-2niveaux'!E128="H","Histoire",IF('EDT-2niveaux'!E128="Geo","Géographie",IF('EDT-2niveaux'!E128="EMC","Enseig. mor. et civ.",IF('EDT-2niveaux'!E128="EPS","Educ. phys. et sportive",IF('EDT-2niveaux'!E128="EM","Educ. musicale",IF('EDT-2niveaux'!E128="AP","Arts plastiques",IF('EDT-2niveaux'!E128="HDA","Hist. des arts",IF('EDT-2niveaux'!E128="QM","Questionner le monde",IF('EDT-2niveaux'!E128="LV","Langue vivante",IF('EDT-2niveaux'!E128="APC","APC",""))))))))))))))))))))))))))</f>
        <v/>
      </c>
      <c r="M124" s="14" t="str">
        <f t="shared" si="16"/>
        <v/>
      </c>
      <c r="N124" s="101">
        <f>'EDT-2niveaux'!F128</f>
        <v>0</v>
      </c>
      <c r="O124" s="14" t="str">
        <f>IF('EDT-2niveaux'!F128="O","FRANCAIS"&amp;CHAR(10)&amp;"Orthographe",IF('EDT-2niveaux'!F128="rec","RECREATION",IF('EDT-2niveaux'!F128="p","Pause méridienne",IF('EDT-2niveaux'!F128="G","FRANCAIS"&amp;CHAR(10)&amp;"Grammaire",IF('EDT-2niveaux'!F128="LC","FRANCAIS"&amp;CHAR(10)&amp;"Lect. et comp.de l'écrit",IF('EDT-2niveaux'!F128="M","MATHEMATIQUES",IF('EDT-2niveaux'!F128="CLA","FRANCAIS"&amp;CHAR(10)&amp;"Culture litt. et art.",IF('EDT-2niveaux'!F128="F","FRANCAIS",IF('EDT-2niveaux'!F128="E","FRANCAIS"&amp;CHAR(10)&amp;"Ecriture",IF('EDT-2niveaux'!F128="L","FRANCAIS"&amp;CHAR(10)&amp;"Lexique",IF('EDT-2niveaux'!F128="LO","FRANCAIS"&amp;CHAR(10)&amp;"Langage oral",IF('EDT-2niveaux'!F128="CM","MATHEMATIQUES"&amp;CHAR(10)&amp;"Calcul mental",IF('EDT-2niveaux'!F128="EG","MATHEMATIQUES"&amp;CHAR(10)&amp;"Espace et Géométrie",IF('EDT-2niveaux'!F128="NC","MATHEMATIQUES"&amp;CHAR(10)&amp;"Nombres et calculs",IF('EDT-2niveaux'!F128="GM","MATHEMATIQUES"&amp;CHAR(10)&amp;"Grand. et mes.",IF('EDT-2niveaux'!F128="S","Sciences et technologie",IF('EDT-2niveaux'!F128="H","Histoire",IF('EDT-2niveaux'!F128="Geo","Géographie",IF('EDT-2niveaux'!F128="EMC","Enseig. mor. et civ.",IF('EDT-2niveaux'!F128="EPS","Educ. phys. et sportive",IF('EDT-2niveaux'!F128="EM","Educ. musicale",IF('EDT-2niveaux'!F128="AP","Arts plastiques",IF('EDT-2niveaux'!F128="HDA","Hist. des arts",IF('EDT-2niveaux'!F128="QM","Questionner le monde",IF('EDT-2niveaux'!F128="LV","Langue vivante",IF('EDT-2niveaux'!F128="APC","APC",""))))))))))))))))))))))))))</f>
        <v/>
      </c>
      <c r="P124" s="14" t="str">
        <f t="shared" si="17"/>
        <v/>
      </c>
      <c r="Q124" s="101">
        <f>'EDT-2niveaux'!G128</f>
        <v>0</v>
      </c>
      <c r="R124" s="14" t="str">
        <f>IF('EDT-2niveaux'!G128="O","FRANCAIS"&amp;CHAR(10)&amp;"Orthographe",IF('EDT-2niveaux'!G128="rec","RECREATION",IF('EDT-2niveaux'!G128="p","Pause méridienne",IF('EDT-2niveaux'!G128="G","FRANCAIS"&amp;CHAR(10)&amp;"Grammaire",IF('EDT-2niveaux'!G128="LC","FRANCAIS"&amp;CHAR(10)&amp;"Lect. et comp.de l'écrit",IF('EDT-2niveaux'!G128="M","MATHEMATIQUES",IF('EDT-2niveaux'!G128="CLA","FRANCAIS"&amp;CHAR(10)&amp;"Culture litt. et art.",IF('EDT-2niveaux'!G128="F","FRANCAIS",IF('EDT-2niveaux'!G128="E","FRANCAIS"&amp;CHAR(10)&amp;"Ecriture",IF('EDT-2niveaux'!G128="L","FRANCAIS"&amp;CHAR(10)&amp;"Lexique",IF('EDT-2niveaux'!G128="LO","FRANCAIS"&amp;CHAR(10)&amp;"Langage oral",IF('EDT-2niveaux'!G128="CM","MATHEMATIQUES"&amp;CHAR(10)&amp;"Calcul mental",IF('EDT-2niveaux'!G128="EG","MATHEMATIQUES"&amp;CHAR(10)&amp;"Espace et Géométrie",IF('EDT-2niveaux'!G128="NC","MATHEMATIQUES"&amp;CHAR(10)&amp;"Nombres et calculs",IF('EDT-2niveaux'!G128="GM","MATHEMATIQUES"&amp;CHAR(10)&amp;"Grand. et mes.",IF('EDT-2niveaux'!G128="S","Sciences et technologie",IF('EDT-2niveaux'!G128="H","Histoire",IF('EDT-2niveaux'!G128="Geo","Géographie",IF('EDT-2niveaux'!G128="EMC","Enseig. mor. et civ.",IF('EDT-2niveaux'!G128="EPS","Educ. phys. et sportive",IF('EDT-2niveaux'!G128="EM","Educ. musicale",IF('EDT-2niveaux'!G128="AP","Arts plastiques",IF('EDT-2niveaux'!G128="HDA","Hist. des arts",IF('EDT-2niveaux'!G128="QM","Questionner le monde",IF('EDT-2niveaux'!G128="LV","Langue vivante",IF('EDT-2niveaux'!G128="APC","APC",""))))))))))))))))))))))))))</f>
        <v/>
      </c>
      <c r="S124" s="148" t="str">
        <f t="shared" si="18"/>
        <v/>
      </c>
      <c r="T124" s="101">
        <f>'EDT-2niveaux'!H128</f>
        <v>0</v>
      </c>
      <c r="U124" s="14" t="str">
        <f>IF('EDT-2niveaux'!H128="O","FRANCAIS"&amp;CHAR(10)&amp;"Orthographe",IF('EDT-2niveaux'!H128="rec","RECREATION",IF('EDT-2niveaux'!H128="p","Pause méridienne",IF('EDT-2niveaux'!H128="G","FRANCAIS"&amp;CHAR(10)&amp;"Grammaire",IF('EDT-2niveaux'!H128="LC","FRANCAIS"&amp;CHAR(10)&amp;"Lect. et comp.de l'écrit",IF('EDT-2niveaux'!H128="M","MATHEMATIQUES",IF('EDT-2niveaux'!H128="CLA","FRANCAIS"&amp;CHAR(10)&amp;"Culture litt. et art.",IF('EDT-2niveaux'!H128="F","FRANCAIS",IF('EDT-2niveaux'!H128="E","FRANCAIS"&amp;CHAR(10)&amp;"Ecriture",IF('EDT-2niveaux'!H128="L","FRANCAIS"&amp;CHAR(10)&amp;"Lexique",IF('EDT-2niveaux'!H128="LO","FRANCAIS"&amp;CHAR(10)&amp;"Langage oral",IF('EDT-2niveaux'!H128="CM","MATHEMATIQUES"&amp;CHAR(10)&amp;"Calcul mental",IF('EDT-2niveaux'!H128="EG","MATHEMATIQUES"&amp;CHAR(10)&amp;"Espace et Géométrie",IF('EDT-2niveaux'!H128="NC","MATHEMATIQUES"&amp;CHAR(10)&amp;"Nombres et calculs",IF('EDT-2niveaux'!H128="GM","MATHEMATIQUES"&amp;CHAR(10)&amp;"Grand. et mes.",IF('EDT-2niveaux'!H128="S","Sciences et technologie",IF('EDT-2niveaux'!H128="H","Histoire",IF('EDT-2niveaux'!H128="Geo","Géographie",IF('EDT-2niveaux'!H128="EMC","Enseig. mor. et civ.",IF('EDT-2niveaux'!H128="EPS","Educ. phys. et sportive",IF('EDT-2niveaux'!H128="EM","Educ. musicale",IF('EDT-2niveaux'!H128="AP","Arts plastiques",IF('EDT-2niveaux'!H128="HDA","Hist. des arts",IF('EDT-2niveaux'!H128="QM","Questionner le monde",IF('EDT-2niveaux'!H128="LV","Langue vivante",IF('EDT-2niveaux'!H128="APC","APC",""))))))))))))))))))))))))))</f>
        <v/>
      </c>
      <c r="V124" s="14" t="str">
        <f t="shared" si="19"/>
        <v/>
      </c>
      <c r="W124" s="101">
        <f>'EDT-2niveaux'!I128</f>
        <v>0</v>
      </c>
      <c r="X124" s="14" t="str">
        <f>IF('EDT-2niveaux'!I128="O","FRANCAIS"&amp;CHAR(10)&amp;"Orthographe",IF('EDT-2niveaux'!I128="rec","RECREATION",IF('EDT-2niveaux'!I128="p","Pause méridienne",IF('EDT-2niveaux'!I128="G","FRANCAIS"&amp;CHAR(10)&amp;"Grammaire",IF('EDT-2niveaux'!I128="LC","FRANCAIS"&amp;CHAR(10)&amp;"Lect. et comp.de l'écrit",IF('EDT-2niveaux'!I128="M","MATHEMATIQUES",IF('EDT-2niveaux'!I128="CLA","FRANCAIS"&amp;CHAR(10)&amp;"Culture litt. et art.",IF('EDT-2niveaux'!I128="F","FRANCAIS",IF('EDT-2niveaux'!I128="E","FRANCAIS"&amp;CHAR(10)&amp;"Ecriture",IF('EDT-2niveaux'!I128="L","FRANCAIS"&amp;CHAR(10)&amp;"Lexique",IF('EDT-2niveaux'!I128="LO","FRANCAIS"&amp;CHAR(10)&amp;"Langage oral",IF('EDT-2niveaux'!I128="CM","MATHEMATIQUES"&amp;CHAR(10)&amp;"Calcul mental",IF('EDT-2niveaux'!I128="EG","MATHEMATIQUES"&amp;CHAR(10)&amp;"Espace et Géométrie",IF('EDT-2niveaux'!I128="NC","MATHEMATIQUES"&amp;CHAR(10)&amp;"Nombres et calculs",IF('EDT-2niveaux'!I128="GM","MATHEMATIQUES"&amp;CHAR(10)&amp;"Grand. et mes.",IF('EDT-2niveaux'!I128="S","Sciences et technologie",IF('EDT-2niveaux'!I128="H","Histoire",IF('EDT-2niveaux'!I128="Geo","Géographie",IF('EDT-2niveaux'!I128="EMC","Enseig. mor. et civ.",IF('EDT-2niveaux'!I128="EPS","Educ. phys. et sportive",IF('EDT-2niveaux'!I128="EM","Educ. musicale",IF('EDT-2niveaux'!I128="AP","Arts plastiques",IF('EDT-2niveaux'!I128="HDA","Hist. des arts",IF('EDT-2niveaux'!I128="QM","Questionner le monde",IF('EDT-2niveaux'!I128="LV","Langue vivante",IF('EDT-2niveaux'!I128="APC","APC",""))))))))))))))))))))))))))</f>
        <v/>
      </c>
      <c r="Y124" s="14" t="str">
        <f t="shared" si="20"/>
        <v/>
      </c>
      <c r="Z124" s="101">
        <f>'EDT-2niveaux'!J128</f>
        <v>0</v>
      </c>
      <c r="AA124" s="14" t="str">
        <f>IF('EDT-2niveaux'!J128="O","FRANCAIS"&amp;CHAR(10)&amp;"Orthographe",IF('EDT-2niveaux'!J128="rec","RECREATION",IF('EDT-2niveaux'!J128="p","Pause méridienne",IF('EDT-2niveaux'!J128="G","FRANCAIS"&amp;CHAR(10)&amp;"Grammaire",IF('EDT-2niveaux'!J128="LC","FRANCAIS"&amp;CHAR(10)&amp;"Lect. et comp.de l'écrit",IF('EDT-2niveaux'!J128="M","MATHEMATIQUES",IF('EDT-2niveaux'!J128="CLA","FRANCAIS"&amp;CHAR(10)&amp;"Culture littéraire et artistiqueCulture litt. et art.",IF('EDT-2niveaux'!J128="F","FRANCAIS",IF('EDT-2niveaux'!J128="E","FRANCAIS"&amp;CHAR(10)&amp;"Ecriture",IF('EDT-2niveaux'!J128="L","FRANCAIS"&amp;CHAR(10)&amp;"Lexique",IF('EDT-2niveaux'!J128="LO","FRANCAIS"&amp;CHAR(10)&amp;"Langage oral",IF('EDT-2niveaux'!J128="CM","MATHEMATIQUES"&amp;CHAR(10)&amp;"Calcul mental",IF('EDT-2niveaux'!J128="EG","MATHEMATIQUES"&amp;CHAR(10)&amp;"Espace et Géométrie",IF('EDT-2niveaux'!J128="NC","MATHEMATIQUES"&amp;CHAR(10)&amp;"Nombres et calculs",IF('EDT-2niveaux'!J128="GM","MATHEMATIQUES"&amp;CHAR(10)&amp;"Grand. et mes.",IF('EDT-2niveaux'!J128="S","Sciences et technologie",IF('EDT-2niveaux'!J128="H","Histoire",IF('EDT-2niveaux'!J128="Geo","Géographie",IF('EDT-2niveaux'!J128="EMC","Enseig. mor. et civ.",IF('EDT-2niveaux'!J128="EPS","Educ. phys. et sportive",IF('EDT-2niveaux'!J128="EM","Educ. musicale",IF('EDT-2niveaux'!J128="AP","Arts plastiques",IF('EDT-2niveaux'!J128="HDA","Hist. des arts",IF('EDT-2niveaux'!J128="QM","Questionner le monde",IF('EDT-2niveaux'!J128="LV","Langue vivante",IF('EDT-2niveaux'!J128="APC","APC",""))))))))))))))))))))))))))</f>
        <v/>
      </c>
      <c r="AB124" s="49" t="str">
        <f t="shared" si="21"/>
        <v/>
      </c>
      <c r="AC124" s="101">
        <f>'EDT-2niveaux'!K128</f>
        <v>0</v>
      </c>
      <c r="AD124" s="14" t="str">
        <f>IF('EDT-2niveaux'!K128="O","FRANCAIS"&amp;CHAR(10)&amp;"Orthographe",IF('EDT-2niveaux'!K128="rec","RECREATION",IF('EDT-2niveaux'!K128="p","Pause méridienne",IF('EDT-2niveaux'!K128="G","FRANCAIS"&amp;CHAR(10)&amp;"Grammaire",IF('EDT-2niveaux'!K128="LC","FRANCAIS"&amp;CHAR(10)&amp;"Lect. et comp.de l'écrit",IF('EDT-2niveaux'!K128="M","MATHEMATIQUES",IF('EDT-2niveaux'!K128="CLA","FRANCAIS"&amp;CHAR(10)&amp;"Culture litt. et art.",IF('EDT-2niveaux'!K128="F","FRANCAIS",IF('EDT-2niveaux'!K128="E","FRANCAIS"&amp;CHAR(10)&amp;"Ecriture",IF('EDT-2niveaux'!K128="L","FRANCAIS"&amp;CHAR(10)&amp;"Lexique",IF('EDT-2niveaux'!K128="LO","FRANCAIS"&amp;CHAR(10)&amp;"Langage oral",IF('EDT-2niveaux'!K128="CM","MATHEMATIQUES"&amp;CHAR(10)&amp;"Calcul mental",IF('EDT-2niveaux'!K128="EG","MATHEMATIQUES"&amp;CHAR(10)&amp;"Espace et Géométrie",IF('EDT-2niveaux'!K128="NC","MATHEMATIQUES"&amp;CHAR(10)&amp;"Nombres et calculs",IF('EDT-2niveaux'!K128="GM","MATHEMATIQUES"&amp;CHAR(10)&amp;"Grand. et mes.",IF('EDT-2niveaux'!K128="S","Sciences et technologie",IF('EDT-2niveaux'!K128="H","Histoire",IF('EDT-2niveaux'!K128="Geo","Géographie",IF('EDT-2niveaux'!K128="EMC","Enseig. mor. et civ.",IF('EDT-2niveaux'!K128="EPS","Educ. phys. et sportive",IF('EDT-2niveaux'!K128="EM","Educ. musicale",IF('EDT-2niveaux'!K128="AP","Arts plastiques",IF('EDT-2niveaux'!K128="HDA","Hist. des arts",IF('EDT-2niveaux'!K128="QM","Questionner le monde",IF('EDT-2niveaux'!K128="LV","Langue vivante",IF('EDT-2niveaux'!K128="APC","APC",""))))))))))))))))))))))))))</f>
        <v/>
      </c>
      <c r="AE124" s="49" t="str">
        <f t="shared" si="22"/>
        <v/>
      </c>
    </row>
    <row r="125" spans="1:31" x14ac:dyDescent="0.3">
      <c r="A125" s="4" t="e">
        <f>IF('POUR COMMENCER'!$E$14&gt;=A124,A124+'POUR COMMENCER'!$H$29,"")</f>
        <v>#VALUE!</v>
      </c>
      <c r="B125" s="101">
        <f>'EDT-2niveaux'!B129</f>
        <v>0</v>
      </c>
      <c r="C125" s="14" t="str">
        <f>IF('EDT-2niveaux'!B129="O","FRANCAIS"&amp;CHAR(10)&amp;"Orthographe",IF('EDT-2niveaux'!B129="rec","RECREATION",IF('EDT-2niveaux'!B129="p","Pause méridienne",IF('EDT-2niveaux'!B129="G","FRANCAIS"&amp;CHAR(10)&amp;"Grammaire",IF('EDT-2niveaux'!B129="LC","FRANCAIS"&amp;CHAR(10)&amp;"Lect. et comp.de l'écrit",IF('EDT-2niveaux'!B129="M","MATHEMATIQUES",IF('EDT-2niveaux'!B129="CLA","FRANCAIS"&amp;CHAR(10)&amp;"Culture litt. et art.",IF('EDT-2niveaux'!B129="F","FRANCAIS",IF('EDT-2niveaux'!B129="E","FRANCAIS"&amp;CHAR(10)&amp;"Ecriture",IF('EDT-2niveaux'!B129="L","FRANCAIS"&amp;CHAR(10)&amp;"Lexique",IF('EDT-2niveaux'!B129="LO","FRANCAIS"&amp;CHAR(10)&amp;"Langage oral",IF('EDT-2niveaux'!B129="CM","MATHEMATIQUES"&amp;CHAR(10)&amp;"Calcul mental",IF('EDT-2niveaux'!B129="EG","MATHEMATIQUES"&amp;CHAR(10)&amp;"Espace et Géométrie",IF('EDT-2niveaux'!B129="NC","MATHEMATIQUES"&amp;CHAR(10)&amp;"Nombres et calculs",IF('EDT-2niveaux'!B129="GM","MATHEMATIQUES"&amp;CHAR(10)&amp;"Grand. et mes.",IF('EDT-2niveaux'!B129="S","Sciences et technologie",IF('EDT-2niveaux'!B129="H","Histoire",IF('EDT-2niveaux'!B129="Geo","Géographie",IF('EDT-2niveaux'!B129="EMC","Enseig. mor. et civ.",IF('EDT-2niveaux'!B129="EPS","Educ. phys. et sportive",IF('EDT-2niveaux'!B129="EM","Educ. musicale",IF('EDT-2niveaux'!B129="AP","Arts plastiques",IF('EDT-2niveaux'!B129="HDA","Hist. des arts",IF('EDT-2niveaux'!B129="QM","Questionner le monde",IF('EDT-2niveaux'!B129="LV","Langue vivante",IF('EDT-2niveaux'!B129="APC","APC",""))))))))))))))))))))))))))</f>
        <v/>
      </c>
      <c r="D125" s="14" t="str">
        <f t="shared" si="13"/>
        <v/>
      </c>
      <c r="E125" s="101">
        <f>'EDT-2niveaux'!C129</f>
        <v>0</v>
      </c>
      <c r="F125" s="14" t="str">
        <f>IF('EDT-2niveaux'!C129="O","FRANCAIS"&amp;CHAR(10)&amp;"Orthographe",IF('EDT-2niveaux'!C129="rec","RECREATION",IF('EDT-2niveaux'!C129="p","Pause méridienne",IF('EDT-2niveaux'!C129="G","FRANCAIS"&amp;CHAR(10)&amp;"Grammaire",IF('EDT-2niveaux'!C129="LC","FRANCAIS"&amp;CHAR(10)&amp;"Lect. et comp.de l'écrit",IF('EDT-2niveaux'!C129="M","MATHEMATIQUES",IF('EDT-2niveaux'!C129="CLA","FRANCAIS"&amp;CHAR(10)&amp;"Culture littéraire et artistiqueCulture litt. et art.",IF('EDT-2niveaux'!C129="F","FRANCAIS",IF('EDT-2niveaux'!C129="E","FRANCAIS"&amp;CHAR(10)&amp;"Ecriture",IF('EDT-2niveaux'!C129="L","FRANCAIS"&amp;CHAR(10)&amp;"Lexique",IF('EDT-2niveaux'!C129="LO","FRANCAIS"&amp;CHAR(10)&amp;"Langage oral",IF('EDT-2niveaux'!C129="CM","MATHEMATIQUES"&amp;CHAR(10)&amp;"Calcul mental",IF('EDT-2niveaux'!C129="EG","MATHEMATIQUES"&amp;CHAR(10)&amp;"Espace et Géométrie",IF('EDT-2niveaux'!C129="NC","MATHEMATIQUES"&amp;CHAR(10)&amp;"Nombres et calculs",IF('EDT-2niveaux'!C129="GM","MATHEMATIQUES"&amp;CHAR(10)&amp;"Grand. et mes.",IF('EDT-2niveaux'!C129="S","Sciences et technologie",IF('EDT-2niveaux'!C129="H","Histoire",IF('EDT-2niveaux'!C129="Geo","Géographie",IF('EDT-2niveaux'!C129="EMC","Enseig. mor. et civ.",IF('EDT-2niveaux'!C129="EPS","Educ. phys. et sportive",IF('EDT-2niveaux'!C129="EM","Educ. musicale",IF('EDT-2niveaux'!C129="AP","Arts plastiques",IF('EDT-2niveaux'!C129="HDA","Hist. des arts",IF('EDT-2niveaux'!C129="QM","Questionner le monde",IF('EDT-2niveaux'!C129="LV","Langue vivante",IF('EDT-2niveaux'!C129="APC","APC",""))))))))))))))))))))))))))</f>
        <v/>
      </c>
      <c r="G125" s="14" t="str">
        <f t="shared" si="14"/>
        <v/>
      </c>
      <c r="H125" s="101">
        <f>'EDT-2niveaux'!D129</f>
        <v>0</v>
      </c>
      <c r="I125" s="14" t="str">
        <f>IF('EDT-2niveaux'!D129="O","FRANCAIS"&amp;CHAR(10)&amp;"Orthographe",IF('EDT-2niveaux'!D129="rec","RECREATION",IF('EDT-2niveaux'!D129="p","Pause méridienne",IF('EDT-2niveaux'!D129="G","FRANCAIS"&amp;CHAR(10)&amp;"Grammaire",IF('EDT-2niveaux'!D129="LC","FRANCAIS"&amp;CHAR(10)&amp;"Lect. et comp.de l'écrit",IF('EDT-2niveaux'!D129="M","MATHEMATIQUES",IF('EDT-2niveaux'!D129="CLA","FRANCAIS"&amp;CHAR(10)&amp;"Culture litt. et art.",IF('EDT-2niveaux'!D129="F","FRANCAIS",IF('EDT-2niveaux'!D129="E","FRANCAIS"&amp;CHAR(10)&amp;"Ecriture",IF('EDT-2niveaux'!D129="L","FRANCAIS"&amp;CHAR(10)&amp;"Lexique",IF('EDT-2niveaux'!D129="LO","FRANCAIS"&amp;CHAR(10)&amp;"Langage oral",IF('EDT-2niveaux'!D129="CM","MATHEMATIQUES"&amp;CHAR(10)&amp;"Calcul mental",IF('EDT-2niveaux'!D129="EG","MATHEMATIQUES"&amp;CHAR(10)&amp;"Espace et Géométrie",IF('EDT-2niveaux'!D129="NC","MATHEMATIQUES"&amp;CHAR(10)&amp;"Nombres et calculs",IF('EDT-2niveaux'!D129="GM","MATHEMATIQUES"&amp;CHAR(10)&amp;"Grand. et mes.",IF('EDT-2niveaux'!D129="S","Sciences et technologie",IF('EDT-2niveaux'!D129="H","Histoire",IF('EDT-2niveaux'!D129="Geo","Géographie",IF('EDT-2niveaux'!D129="EMC","Enseig. mor. et civ.",IF('EDT-2niveaux'!D129="EPS","Educ. phys. et sportive",IF('EDT-2niveaux'!D129="EM","Educ. musicale",IF('EDT-2niveaux'!D129="AP","Arts plastiques",IF('EDT-2niveaux'!D129="HDA","Hist. des arts",IF('EDT-2niveaux'!D129="QM","Questionner le monde",IF('EDT-2niveaux'!D129="LV","Langue vivante",IF('EDT-2niveaux'!D129="APC","APC",""))))))))))))))))))))))))))</f>
        <v/>
      </c>
      <c r="J125" s="14" t="str">
        <f t="shared" si="15"/>
        <v/>
      </c>
      <c r="K125" s="101">
        <f>'EDT-2niveaux'!E129</f>
        <v>0</v>
      </c>
      <c r="L125" s="14" t="str">
        <f>IF('EDT-2niveaux'!E129="O","FRANCAIS"&amp;CHAR(10)&amp;"Orthographe",IF('EDT-2niveaux'!E129="rec","RECREATION",IF('EDT-2niveaux'!E129="p","Pause méridienne",IF('EDT-2niveaux'!E129="G","FRANCAIS"&amp;CHAR(10)&amp;"Grammaire",IF('EDT-2niveaux'!E129="LC","FRANCAIS"&amp;CHAR(10)&amp;"Lect. et comp.de l'écrit",IF('EDT-2niveaux'!E129="M","MATHEMATIQUES",IF('EDT-2niveaux'!E129="CLA","FRANCAIS"&amp;CHAR(10)&amp;"Culture litt. et art.",IF('EDT-2niveaux'!E129="F","FRANCAIS",IF('EDT-2niveaux'!E129="E","FRANCAIS"&amp;CHAR(10)&amp;"Ecriture",IF('EDT-2niveaux'!E129="L","FRANCAIS"&amp;CHAR(10)&amp;"Lexique",IF('EDT-2niveaux'!E129="LO","FRANCAIS"&amp;CHAR(10)&amp;"Langage oral",IF('EDT-2niveaux'!E129="CM","MATHEMATIQUES"&amp;CHAR(10)&amp;"Calcul mental",IF('EDT-2niveaux'!E129="EG","MATHEMATIQUES"&amp;CHAR(10)&amp;"Espace et Géométrie",IF('EDT-2niveaux'!E129="NC","MATHEMATIQUES"&amp;CHAR(10)&amp;"Nombres et calculs",IF('EDT-2niveaux'!E129="GM","MATHEMATIQUES"&amp;CHAR(10)&amp;"Grand. et mes.",IF('EDT-2niveaux'!E129="S","Sciences et technologie",IF('EDT-2niveaux'!E129="H","Histoire",IF('EDT-2niveaux'!E129="Geo","Géographie",IF('EDT-2niveaux'!E129="EMC","Enseig. mor. et civ.",IF('EDT-2niveaux'!E129="EPS","Educ. phys. et sportive",IF('EDT-2niveaux'!E129="EM","Educ. musicale",IF('EDT-2niveaux'!E129="AP","Arts plastiques",IF('EDT-2niveaux'!E129="HDA","Hist. des arts",IF('EDT-2niveaux'!E129="QM","Questionner le monde",IF('EDT-2niveaux'!E129="LV","Langue vivante",IF('EDT-2niveaux'!E129="APC","APC",""))))))))))))))))))))))))))</f>
        <v/>
      </c>
      <c r="M125" s="14" t="str">
        <f t="shared" si="16"/>
        <v/>
      </c>
      <c r="N125" s="101">
        <f>'EDT-2niveaux'!F129</f>
        <v>0</v>
      </c>
      <c r="O125" s="14" t="str">
        <f>IF('EDT-2niveaux'!F129="O","FRANCAIS"&amp;CHAR(10)&amp;"Orthographe",IF('EDT-2niveaux'!F129="rec","RECREATION",IF('EDT-2niveaux'!F129="p","Pause méridienne",IF('EDT-2niveaux'!F129="G","FRANCAIS"&amp;CHAR(10)&amp;"Grammaire",IF('EDT-2niveaux'!F129="LC","FRANCAIS"&amp;CHAR(10)&amp;"Lect. et comp.de l'écrit",IF('EDT-2niveaux'!F129="M","MATHEMATIQUES",IF('EDT-2niveaux'!F129="CLA","FRANCAIS"&amp;CHAR(10)&amp;"Culture litt. et art.",IF('EDT-2niveaux'!F129="F","FRANCAIS",IF('EDT-2niveaux'!F129="E","FRANCAIS"&amp;CHAR(10)&amp;"Ecriture",IF('EDT-2niveaux'!F129="L","FRANCAIS"&amp;CHAR(10)&amp;"Lexique",IF('EDT-2niveaux'!F129="LO","FRANCAIS"&amp;CHAR(10)&amp;"Langage oral",IF('EDT-2niveaux'!F129="CM","MATHEMATIQUES"&amp;CHAR(10)&amp;"Calcul mental",IF('EDT-2niveaux'!F129="EG","MATHEMATIQUES"&amp;CHAR(10)&amp;"Espace et Géométrie",IF('EDT-2niveaux'!F129="NC","MATHEMATIQUES"&amp;CHAR(10)&amp;"Nombres et calculs",IF('EDT-2niveaux'!F129="GM","MATHEMATIQUES"&amp;CHAR(10)&amp;"Grand. et mes.",IF('EDT-2niveaux'!F129="S","Sciences et technologie",IF('EDT-2niveaux'!F129="H","Histoire",IF('EDT-2niveaux'!F129="Geo","Géographie",IF('EDT-2niveaux'!F129="EMC","Enseig. mor. et civ.",IF('EDT-2niveaux'!F129="EPS","Educ. phys. et sportive",IF('EDT-2niveaux'!F129="EM","Educ. musicale",IF('EDT-2niveaux'!F129="AP","Arts plastiques",IF('EDT-2niveaux'!F129="HDA","Hist. des arts",IF('EDT-2niveaux'!F129="QM","Questionner le monde",IF('EDT-2niveaux'!F129="LV","Langue vivante",IF('EDT-2niveaux'!F129="APC","APC",""))))))))))))))))))))))))))</f>
        <v/>
      </c>
      <c r="P125" s="14" t="str">
        <f t="shared" si="17"/>
        <v/>
      </c>
      <c r="Q125" s="101">
        <f>'EDT-2niveaux'!G129</f>
        <v>0</v>
      </c>
      <c r="R125" s="14" t="str">
        <f>IF('EDT-2niveaux'!G129="O","FRANCAIS"&amp;CHAR(10)&amp;"Orthographe",IF('EDT-2niveaux'!G129="rec","RECREATION",IF('EDT-2niveaux'!G129="p","Pause méridienne",IF('EDT-2niveaux'!G129="G","FRANCAIS"&amp;CHAR(10)&amp;"Grammaire",IF('EDT-2niveaux'!G129="LC","FRANCAIS"&amp;CHAR(10)&amp;"Lect. et comp.de l'écrit",IF('EDT-2niveaux'!G129="M","MATHEMATIQUES",IF('EDT-2niveaux'!G129="CLA","FRANCAIS"&amp;CHAR(10)&amp;"Culture litt. et art.",IF('EDT-2niveaux'!G129="F","FRANCAIS",IF('EDT-2niveaux'!G129="E","FRANCAIS"&amp;CHAR(10)&amp;"Ecriture",IF('EDT-2niveaux'!G129="L","FRANCAIS"&amp;CHAR(10)&amp;"Lexique",IF('EDT-2niveaux'!G129="LO","FRANCAIS"&amp;CHAR(10)&amp;"Langage oral",IF('EDT-2niveaux'!G129="CM","MATHEMATIQUES"&amp;CHAR(10)&amp;"Calcul mental",IF('EDT-2niveaux'!G129="EG","MATHEMATIQUES"&amp;CHAR(10)&amp;"Espace et Géométrie",IF('EDT-2niveaux'!G129="NC","MATHEMATIQUES"&amp;CHAR(10)&amp;"Nombres et calculs",IF('EDT-2niveaux'!G129="GM","MATHEMATIQUES"&amp;CHAR(10)&amp;"Grand. et mes.",IF('EDT-2niveaux'!G129="S","Sciences et technologie",IF('EDT-2niveaux'!G129="H","Histoire",IF('EDT-2niveaux'!G129="Geo","Géographie",IF('EDT-2niveaux'!G129="EMC","Enseig. mor. et civ.",IF('EDT-2niveaux'!G129="EPS","Educ. phys. et sportive",IF('EDT-2niveaux'!G129="EM","Educ. musicale",IF('EDT-2niveaux'!G129="AP","Arts plastiques",IF('EDT-2niveaux'!G129="HDA","Hist. des arts",IF('EDT-2niveaux'!G129="QM","Questionner le monde",IF('EDT-2niveaux'!G129="LV","Langue vivante",IF('EDT-2niveaux'!G129="APC","APC",""))))))))))))))))))))))))))</f>
        <v/>
      </c>
      <c r="S125" s="148" t="str">
        <f t="shared" si="18"/>
        <v/>
      </c>
      <c r="T125" s="101">
        <f>'EDT-2niveaux'!H129</f>
        <v>0</v>
      </c>
      <c r="U125" s="14" t="str">
        <f>IF('EDT-2niveaux'!H129="O","FRANCAIS"&amp;CHAR(10)&amp;"Orthographe",IF('EDT-2niveaux'!H129="rec","RECREATION",IF('EDT-2niveaux'!H129="p","Pause méridienne",IF('EDT-2niveaux'!H129="G","FRANCAIS"&amp;CHAR(10)&amp;"Grammaire",IF('EDT-2niveaux'!H129="LC","FRANCAIS"&amp;CHAR(10)&amp;"Lect. et comp.de l'écrit",IF('EDT-2niveaux'!H129="M","MATHEMATIQUES",IF('EDT-2niveaux'!H129="CLA","FRANCAIS"&amp;CHAR(10)&amp;"Culture litt. et art.",IF('EDT-2niveaux'!H129="F","FRANCAIS",IF('EDT-2niveaux'!H129="E","FRANCAIS"&amp;CHAR(10)&amp;"Ecriture",IF('EDT-2niveaux'!H129="L","FRANCAIS"&amp;CHAR(10)&amp;"Lexique",IF('EDT-2niveaux'!H129="LO","FRANCAIS"&amp;CHAR(10)&amp;"Langage oral",IF('EDT-2niveaux'!H129="CM","MATHEMATIQUES"&amp;CHAR(10)&amp;"Calcul mental",IF('EDT-2niveaux'!H129="EG","MATHEMATIQUES"&amp;CHAR(10)&amp;"Espace et Géométrie",IF('EDT-2niveaux'!H129="NC","MATHEMATIQUES"&amp;CHAR(10)&amp;"Nombres et calculs",IF('EDT-2niveaux'!H129="GM","MATHEMATIQUES"&amp;CHAR(10)&amp;"Grand. et mes.",IF('EDT-2niveaux'!H129="S","Sciences et technologie",IF('EDT-2niveaux'!H129="H","Histoire",IF('EDT-2niveaux'!H129="Geo","Géographie",IF('EDT-2niveaux'!H129="EMC","Enseig. mor. et civ.",IF('EDT-2niveaux'!H129="EPS","Educ. phys. et sportive",IF('EDT-2niveaux'!H129="EM","Educ. musicale",IF('EDT-2niveaux'!H129="AP","Arts plastiques",IF('EDT-2niveaux'!H129="HDA","Hist. des arts",IF('EDT-2niveaux'!H129="QM","Questionner le monde",IF('EDT-2niveaux'!H129="LV","Langue vivante",IF('EDT-2niveaux'!H129="APC","APC",""))))))))))))))))))))))))))</f>
        <v/>
      </c>
      <c r="V125" s="14" t="str">
        <f t="shared" si="19"/>
        <v/>
      </c>
      <c r="W125" s="101">
        <f>'EDT-2niveaux'!I129</f>
        <v>0</v>
      </c>
      <c r="X125" s="14" t="str">
        <f>IF('EDT-2niveaux'!I129="O","FRANCAIS"&amp;CHAR(10)&amp;"Orthographe",IF('EDT-2niveaux'!I129="rec","RECREATION",IF('EDT-2niveaux'!I129="p","Pause méridienne",IF('EDT-2niveaux'!I129="G","FRANCAIS"&amp;CHAR(10)&amp;"Grammaire",IF('EDT-2niveaux'!I129="LC","FRANCAIS"&amp;CHAR(10)&amp;"Lect. et comp.de l'écrit",IF('EDT-2niveaux'!I129="M","MATHEMATIQUES",IF('EDT-2niveaux'!I129="CLA","FRANCAIS"&amp;CHAR(10)&amp;"Culture litt. et art.",IF('EDT-2niveaux'!I129="F","FRANCAIS",IF('EDT-2niveaux'!I129="E","FRANCAIS"&amp;CHAR(10)&amp;"Ecriture",IF('EDT-2niveaux'!I129="L","FRANCAIS"&amp;CHAR(10)&amp;"Lexique",IF('EDT-2niveaux'!I129="LO","FRANCAIS"&amp;CHAR(10)&amp;"Langage oral",IF('EDT-2niveaux'!I129="CM","MATHEMATIQUES"&amp;CHAR(10)&amp;"Calcul mental",IF('EDT-2niveaux'!I129="EG","MATHEMATIQUES"&amp;CHAR(10)&amp;"Espace et Géométrie",IF('EDT-2niveaux'!I129="NC","MATHEMATIQUES"&amp;CHAR(10)&amp;"Nombres et calculs",IF('EDT-2niveaux'!I129="GM","MATHEMATIQUES"&amp;CHAR(10)&amp;"Grand. et mes.",IF('EDT-2niveaux'!I129="S","Sciences et technologie",IF('EDT-2niveaux'!I129="H","Histoire",IF('EDT-2niveaux'!I129="Geo","Géographie",IF('EDT-2niveaux'!I129="EMC","Enseig. mor. et civ.",IF('EDT-2niveaux'!I129="EPS","Educ. phys. et sportive",IF('EDT-2niveaux'!I129="EM","Educ. musicale",IF('EDT-2niveaux'!I129="AP","Arts plastiques",IF('EDT-2niveaux'!I129="HDA","Hist. des arts",IF('EDT-2niveaux'!I129="QM","Questionner le monde",IF('EDT-2niveaux'!I129="LV","Langue vivante",IF('EDT-2niveaux'!I129="APC","APC",""))))))))))))))))))))))))))</f>
        <v/>
      </c>
      <c r="Y125" s="14" t="str">
        <f t="shared" si="20"/>
        <v/>
      </c>
      <c r="Z125" s="101">
        <f>'EDT-2niveaux'!J129</f>
        <v>0</v>
      </c>
      <c r="AA125" s="14" t="str">
        <f>IF('EDT-2niveaux'!J129="O","FRANCAIS"&amp;CHAR(10)&amp;"Orthographe",IF('EDT-2niveaux'!J129="rec","RECREATION",IF('EDT-2niveaux'!J129="p","Pause méridienne",IF('EDT-2niveaux'!J129="G","FRANCAIS"&amp;CHAR(10)&amp;"Grammaire",IF('EDT-2niveaux'!J129="LC","FRANCAIS"&amp;CHAR(10)&amp;"Lect. et comp.de l'écrit",IF('EDT-2niveaux'!J129="M","MATHEMATIQUES",IF('EDT-2niveaux'!J129="CLA","FRANCAIS"&amp;CHAR(10)&amp;"Culture littéraire et artistiqueCulture litt. et art.",IF('EDT-2niveaux'!J129="F","FRANCAIS",IF('EDT-2niveaux'!J129="E","FRANCAIS"&amp;CHAR(10)&amp;"Ecriture",IF('EDT-2niveaux'!J129="L","FRANCAIS"&amp;CHAR(10)&amp;"Lexique",IF('EDT-2niveaux'!J129="LO","FRANCAIS"&amp;CHAR(10)&amp;"Langage oral",IF('EDT-2niveaux'!J129="CM","MATHEMATIQUES"&amp;CHAR(10)&amp;"Calcul mental",IF('EDT-2niveaux'!J129="EG","MATHEMATIQUES"&amp;CHAR(10)&amp;"Espace et Géométrie",IF('EDT-2niveaux'!J129="NC","MATHEMATIQUES"&amp;CHAR(10)&amp;"Nombres et calculs",IF('EDT-2niveaux'!J129="GM","MATHEMATIQUES"&amp;CHAR(10)&amp;"Grand. et mes.",IF('EDT-2niveaux'!J129="S","Sciences et technologie",IF('EDT-2niveaux'!J129="H","Histoire",IF('EDT-2niveaux'!J129="Geo","Géographie",IF('EDT-2niveaux'!J129="EMC","Enseig. mor. et civ.",IF('EDT-2niveaux'!J129="EPS","Educ. phys. et sportive",IF('EDT-2niveaux'!J129="EM","Educ. musicale",IF('EDT-2niveaux'!J129="AP","Arts plastiques",IF('EDT-2niveaux'!J129="HDA","Hist. des arts",IF('EDT-2niveaux'!J129="QM","Questionner le monde",IF('EDT-2niveaux'!J129="LV","Langue vivante",IF('EDT-2niveaux'!J129="APC","APC",""))))))))))))))))))))))))))</f>
        <v/>
      </c>
      <c r="AB125" s="49" t="str">
        <f t="shared" si="21"/>
        <v/>
      </c>
      <c r="AC125" s="101">
        <f>'EDT-2niveaux'!K129</f>
        <v>0</v>
      </c>
      <c r="AD125" s="14" t="str">
        <f>IF('EDT-2niveaux'!K129="O","FRANCAIS"&amp;CHAR(10)&amp;"Orthographe",IF('EDT-2niveaux'!K129="rec","RECREATION",IF('EDT-2niveaux'!K129="p","Pause méridienne",IF('EDT-2niveaux'!K129="G","FRANCAIS"&amp;CHAR(10)&amp;"Grammaire",IF('EDT-2niveaux'!K129="LC","FRANCAIS"&amp;CHAR(10)&amp;"Lect. et comp.de l'écrit",IF('EDT-2niveaux'!K129="M","MATHEMATIQUES",IF('EDT-2niveaux'!K129="CLA","FRANCAIS"&amp;CHAR(10)&amp;"Culture litt. et art.",IF('EDT-2niveaux'!K129="F","FRANCAIS",IF('EDT-2niveaux'!K129="E","FRANCAIS"&amp;CHAR(10)&amp;"Ecriture",IF('EDT-2niveaux'!K129="L","FRANCAIS"&amp;CHAR(10)&amp;"Lexique",IF('EDT-2niveaux'!K129="LO","FRANCAIS"&amp;CHAR(10)&amp;"Langage oral",IF('EDT-2niveaux'!K129="CM","MATHEMATIQUES"&amp;CHAR(10)&amp;"Calcul mental",IF('EDT-2niveaux'!K129="EG","MATHEMATIQUES"&amp;CHAR(10)&amp;"Espace et Géométrie",IF('EDT-2niveaux'!K129="NC","MATHEMATIQUES"&amp;CHAR(10)&amp;"Nombres et calculs",IF('EDT-2niveaux'!K129="GM","MATHEMATIQUES"&amp;CHAR(10)&amp;"Grand. et mes.",IF('EDT-2niveaux'!K129="S","Sciences et technologie",IF('EDT-2niveaux'!K129="H","Histoire",IF('EDT-2niveaux'!K129="Geo","Géographie",IF('EDT-2niveaux'!K129="EMC","Enseig. mor. et civ.",IF('EDT-2niveaux'!K129="EPS","Educ. phys. et sportive",IF('EDT-2niveaux'!K129="EM","Educ. musicale",IF('EDT-2niveaux'!K129="AP","Arts plastiques",IF('EDT-2niveaux'!K129="HDA","Hist. des arts",IF('EDT-2niveaux'!K129="QM","Questionner le monde",IF('EDT-2niveaux'!K129="LV","Langue vivante",IF('EDT-2niveaux'!K129="APC","APC",""))))))))))))))))))))))))))</f>
        <v/>
      </c>
      <c r="AE125" s="49" t="str">
        <f t="shared" si="22"/>
        <v/>
      </c>
    </row>
    <row r="126" spans="1:31" x14ac:dyDescent="0.3">
      <c r="A126" s="4" t="e">
        <f>IF('POUR COMMENCER'!$E$14&gt;=A125,A125+'POUR COMMENCER'!$H$29,"")</f>
        <v>#VALUE!</v>
      </c>
      <c r="B126" s="101">
        <f>'EDT-2niveaux'!B130</f>
        <v>0</v>
      </c>
      <c r="C126" s="14" t="str">
        <f>IF('EDT-2niveaux'!B130="O","FRANCAIS"&amp;CHAR(10)&amp;"Orthographe",IF('EDT-2niveaux'!B130="rec","RECREATION",IF('EDT-2niveaux'!B130="p","Pause méridienne",IF('EDT-2niveaux'!B130="G","FRANCAIS"&amp;CHAR(10)&amp;"Grammaire",IF('EDT-2niveaux'!B130="LC","FRANCAIS"&amp;CHAR(10)&amp;"Lect. et comp.de l'écrit",IF('EDT-2niveaux'!B130="M","MATHEMATIQUES",IF('EDT-2niveaux'!B130="CLA","FRANCAIS"&amp;CHAR(10)&amp;"Culture litt. et art.",IF('EDT-2niveaux'!B130="F","FRANCAIS",IF('EDT-2niveaux'!B130="E","FRANCAIS"&amp;CHAR(10)&amp;"Ecriture",IF('EDT-2niveaux'!B130="L","FRANCAIS"&amp;CHAR(10)&amp;"Lexique",IF('EDT-2niveaux'!B130="LO","FRANCAIS"&amp;CHAR(10)&amp;"Langage oral",IF('EDT-2niveaux'!B130="CM","MATHEMATIQUES"&amp;CHAR(10)&amp;"Calcul mental",IF('EDT-2niveaux'!B130="EG","MATHEMATIQUES"&amp;CHAR(10)&amp;"Espace et Géométrie",IF('EDT-2niveaux'!B130="NC","MATHEMATIQUES"&amp;CHAR(10)&amp;"Nombres et calculs",IF('EDT-2niveaux'!B130="GM","MATHEMATIQUES"&amp;CHAR(10)&amp;"Grand. et mes.",IF('EDT-2niveaux'!B130="S","Sciences et technologie",IF('EDT-2niveaux'!B130="H","Histoire",IF('EDT-2niveaux'!B130="Geo","Géographie",IF('EDT-2niveaux'!B130="EMC","Enseig. mor. et civ.",IF('EDT-2niveaux'!B130="EPS","Educ. phys. et sportive",IF('EDT-2niveaux'!B130="EM","Educ. musicale",IF('EDT-2niveaux'!B130="AP","Arts plastiques",IF('EDT-2niveaux'!B130="HDA","Hist. des arts",IF('EDT-2niveaux'!B130="QM","Questionner le monde",IF('EDT-2niveaux'!B130="LV","Langue vivante",IF('EDT-2niveaux'!B130="APC","APC",""))))))))))))))))))))))))))</f>
        <v/>
      </c>
      <c r="D126" s="14" t="str">
        <f t="shared" si="13"/>
        <v/>
      </c>
      <c r="E126" s="101">
        <f>'EDT-2niveaux'!C130</f>
        <v>0</v>
      </c>
      <c r="F126" s="14" t="str">
        <f>IF('EDT-2niveaux'!C130="O","FRANCAIS"&amp;CHAR(10)&amp;"Orthographe",IF('EDT-2niveaux'!C130="rec","RECREATION",IF('EDT-2niveaux'!C130="p","Pause méridienne",IF('EDT-2niveaux'!C130="G","FRANCAIS"&amp;CHAR(10)&amp;"Grammaire",IF('EDT-2niveaux'!C130="LC","FRANCAIS"&amp;CHAR(10)&amp;"Lect. et comp.de l'écrit",IF('EDT-2niveaux'!C130="M","MATHEMATIQUES",IF('EDT-2niveaux'!C130="CLA","FRANCAIS"&amp;CHAR(10)&amp;"Culture littéraire et artistiqueCulture litt. et art.",IF('EDT-2niveaux'!C130="F","FRANCAIS",IF('EDT-2niveaux'!C130="E","FRANCAIS"&amp;CHAR(10)&amp;"Ecriture",IF('EDT-2niveaux'!C130="L","FRANCAIS"&amp;CHAR(10)&amp;"Lexique",IF('EDT-2niveaux'!C130="LO","FRANCAIS"&amp;CHAR(10)&amp;"Langage oral",IF('EDT-2niveaux'!C130="CM","MATHEMATIQUES"&amp;CHAR(10)&amp;"Calcul mental",IF('EDT-2niveaux'!C130="EG","MATHEMATIQUES"&amp;CHAR(10)&amp;"Espace et Géométrie",IF('EDT-2niveaux'!C130="NC","MATHEMATIQUES"&amp;CHAR(10)&amp;"Nombres et calculs",IF('EDT-2niveaux'!C130="GM","MATHEMATIQUES"&amp;CHAR(10)&amp;"Grand. et mes.",IF('EDT-2niveaux'!C130="S","Sciences et technologie",IF('EDT-2niveaux'!C130="H","Histoire",IF('EDT-2niveaux'!C130="Geo","Géographie",IF('EDT-2niveaux'!C130="EMC","Enseig. mor. et civ.",IF('EDT-2niveaux'!C130="EPS","Educ. phys. et sportive",IF('EDT-2niveaux'!C130="EM","Educ. musicale",IF('EDT-2niveaux'!C130="AP","Arts plastiques",IF('EDT-2niveaux'!C130="HDA","Hist. des arts",IF('EDT-2niveaux'!C130="QM","Questionner le monde",IF('EDT-2niveaux'!C130="LV","Langue vivante",IF('EDT-2niveaux'!C130="APC","APC",""))))))))))))))))))))))))))</f>
        <v/>
      </c>
      <c r="G126" s="14" t="str">
        <f t="shared" si="14"/>
        <v/>
      </c>
      <c r="H126" s="101">
        <f>'EDT-2niveaux'!D130</f>
        <v>0</v>
      </c>
      <c r="I126" s="14" t="str">
        <f>IF('EDT-2niveaux'!D130="O","FRANCAIS"&amp;CHAR(10)&amp;"Orthographe",IF('EDT-2niveaux'!D130="rec","RECREATION",IF('EDT-2niveaux'!D130="p","Pause méridienne",IF('EDT-2niveaux'!D130="G","FRANCAIS"&amp;CHAR(10)&amp;"Grammaire",IF('EDT-2niveaux'!D130="LC","FRANCAIS"&amp;CHAR(10)&amp;"Lect. et comp.de l'écrit",IF('EDT-2niveaux'!D130="M","MATHEMATIQUES",IF('EDT-2niveaux'!D130="CLA","FRANCAIS"&amp;CHAR(10)&amp;"Culture litt. et art.",IF('EDT-2niveaux'!D130="F","FRANCAIS",IF('EDT-2niveaux'!D130="E","FRANCAIS"&amp;CHAR(10)&amp;"Ecriture",IF('EDT-2niveaux'!D130="L","FRANCAIS"&amp;CHAR(10)&amp;"Lexique",IF('EDT-2niveaux'!D130="LO","FRANCAIS"&amp;CHAR(10)&amp;"Langage oral",IF('EDT-2niveaux'!D130="CM","MATHEMATIQUES"&amp;CHAR(10)&amp;"Calcul mental",IF('EDT-2niveaux'!D130="EG","MATHEMATIQUES"&amp;CHAR(10)&amp;"Espace et Géométrie",IF('EDT-2niveaux'!D130="NC","MATHEMATIQUES"&amp;CHAR(10)&amp;"Nombres et calculs",IF('EDT-2niveaux'!D130="GM","MATHEMATIQUES"&amp;CHAR(10)&amp;"Grand. et mes.",IF('EDT-2niveaux'!D130="S","Sciences et technologie",IF('EDT-2niveaux'!D130="H","Histoire",IF('EDT-2niveaux'!D130="Geo","Géographie",IF('EDT-2niveaux'!D130="EMC","Enseig. mor. et civ.",IF('EDT-2niveaux'!D130="EPS","Educ. phys. et sportive",IF('EDT-2niveaux'!D130="EM","Educ. musicale",IF('EDT-2niveaux'!D130="AP","Arts plastiques",IF('EDT-2niveaux'!D130="HDA","Hist. des arts",IF('EDT-2niveaux'!D130="QM","Questionner le monde",IF('EDT-2niveaux'!D130="LV","Langue vivante",IF('EDT-2niveaux'!D130="APC","APC",""))))))))))))))))))))))))))</f>
        <v/>
      </c>
      <c r="J126" s="14" t="str">
        <f t="shared" si="15"/>
        <v/>
      </c>
      <c r="K126" s="101">
        <f>'EDT-2niveaux'!E130</f>
        <v>0</v>
      </c>
      <c r="L126" s="14" t="str">
        <f>IF('EDT-2niveaux'!E130="O","FRANCAIS"&amp;CHAR(10)&amp;"Orthographe",IF('EDT-2niveaux'!E130="rec","RECREATION",IF('EDT-2niveaux'!E130="p","Pause méridienne",IF('EDT-2niveaux'!E130="G","FRANCAIS"&amp;CHAR(10)&amp;"Grammaire",IF('EDT-2niveaux'!E130="LC","FRANCAIS"&amp;CHAR(10)&amp;"Lect. et comp.de l'écrit",IF('EDT-2niveaux'!E130="M","MATHEMATIQUES",IF('EDT-2niveaux'!E130="CLA","FRANCAIS"&amp;CHAR(10)&amp;"Culture litt. et art.",IF('EDT-2niveaux'!E130="F","FRANCAIS",IF('EDT-2niveaux'!E130="E","FRANCAIS"&amp;CHAR(10)&amp;"Ecriture",IF('EDT-2niveaux'!E130="L","FRANCAIS"&amp;CHAR(10)&amp;"Lexique",IF('EDT-2niveaux'!E130="LO","FRANCAIS"&amp;CHAR(10)&amp;"Langage oral",IF('EDT-2niveaux'!E130="CM","MATHEMATIQUES"&amp;CHAR(10)&amp;"Calcul mental",IF('EDT-2niveaux'!E130="EG","MATHEMATIQUES"&amp;CHAR(10)&amp;"Espace et Géométrie",IF('EDT-2niveaux'!E130="NC","MATHEMATIQUES"&amp;CHAR(10)&amp;"Nombres et calculs",IF('EDT-2niveaux'!E130="GM","MATHEMATIQUES"&amp;CHAR(10)&amp;"Grand. et mes.",IF('EDT-2niveaux'!E130="S","Sciences et technologie",IF('EDT-2niveaux'!E130="H","Histoire",IF('EDT-2niveaux'!E130="Geo","Géographie",IF('EDT-2niveaux'!E130="EMC","Enseig. mor. et civ.",IF('EDT-2niveaux'!E130="EPS","Educ. phys. et sportive",IF('EDT-2niveaux'!E130="EM","Educ. musicale",IF('EDT-2niveaux'!E130="AP","Arts plastiques",IF('EDT-2niveaux'!E130="HDA","Hist. des arts",IF('EDT-2niveaux'!E130="QM","Questionner le monde",IF('EDT-2niveaux'!E130="LV","Langue vivante",IF('EDT-2niveaux'!E130="APC","APC",""))))))))))))))))))))))))))</f>
        <v/>
      </c>
      <c r="M126" s="14" t="str">
        <f t="shared" si="16"/>
        <v/>
      </c>
      <c r="N126" s="101">
        <f>'EDT-2niveaux'!F130</f>
        <v>0</v>
      </c>
      <c r="O126" s="14" t="str">
        <f>IF('EDT-2niveaux'!F130="O","FRANCAIS"&amp;CHAR(10)&amp;"Orthographe",IF('EDT-2niveaux'!F130="rec","RECREATION",IF('EDT-2niveaux'!F130="p","Pause méridienne",IF('EDT-2niveaux'!F130="G","FRANCAIS"&amp;CHAR(10)&amp;"Grammaire",IF('EDT-2niveaux'!F130="LC","FRANCAIS"&amp;CHAR(10)&amp;"Lect. et comp.de l'écrit",IF('EDT-2niveaux'!F130="M","MATHEMATIQUES",IF('EDT-2niveaux'!F130="CLA","FRANCAIS"&amp;CHAR(10)&amp;"Culture litt. et art.",IF('EDT-2niveaux'!F130="F","FRANCAIS",IF('EDT-2niveaux'!F130="E","FRANCAIS"&amp;CHAR(10)&amp;"Ecriture",IF('EDT-2niveaux'!F130="L","FRANCAIS"&amp;CHAR(10)&amp;"Lexique",IF('EDT-2niveaux'!F130="LO","FRANCAIS"&amp;CHAR(10)&amp;"Langage oral",IF('EDT-2niveaux'!F130="CM","MATHEMATIQUES"&amp;CHAR(10)&amp;"Calcul mental",IF('EDT-2niveaux'!F130="EG","MATHEMATIQUES"&amp;CHAR(10)&amp;"Espace et Géométrie",IF('EDT-2niveaux'!F130="NC","MATHEMATIQUES"&amp;CHAR(10)&amp;"Nombres et calculs",IF('EDT-2niveaux'!F130="GM","MATHEMATIQUES"&amp;CHAR(10)&amp;"Grand. et mes.",IF('EDT-2niveaux'!F130="S","Sciences et technologie",IF('EDT-2niveaux'!F130="H","Histoire",IF('EDT-2niveaux'!F130="Geo","Géographie",IF('EDT-2niveaux'!F130="EMC","Enseig. mor. et civ.",IF('EDT-2niveaux'!F130="EPS","Educ. phys. et sportive",IF('EDT-2niveaux'!F130="EM","Educ. musicale",IF('EDT-2niveaux'!F130="AP","Arts plastiques",IF('EDT-2niveaux'!F130="HDA","Hist. des arts",IF('EDT-2niveaux'!F130="QM","Questionner le monde",IF('EDT-2niveaux'!F130="LV","Langue vivante",IF('EDT-2niveaux'!F130="APC","APC",""))))))))))))))))))))))))))</f>
        <v/>
      </c>
      <c r="P126" s="14" t="str">
        <f t="shared" si="17"/>
        <v/>
      </c>
      <c r="Q126" s="101">
        <f>'EDT-2niveaux'!G130</f>
        <v>0</v>
      </c>
      <c r="R126" s="14" t="str">
        <f>IF('EDT-2niveaux'!G130="O","FRANCAIS"&amp;CHAR(10)&amp;"Orthographe",IF('EDT-2niveaux'!G130="rec","RECREATION",IF('EDT-2niveaux'!G130="p","Pause méridienne",IF('EDT-2niveaux'!G130="G","FRANCAIS"&amp;CHAR(10)&amp;"Grammaire",IF('EDT-2niveaux'!G130="LC","FRANCAIS"&amp;CHAR(10)&amp;"Lect. et comp.de l'écrit",IF('EDT-2niveaux'!G130="M","MATHEMATIQUES",IF('EDT-2niveaux'!G130="CLA","FRANCAIS"&amp;CHAR(10)&amp;"Culture litt. et art.",IF('EDT-2niveaux'!G130="F","FRANCAIS",IF('EDT-2niveaux'!G130="E","FRANCAIS"&amp;CHAR(10)&amp;"Ecriture",IF('EDT-2niveaux'!G130="L","FRANCAIS"&amp;CHAR(10)&amp;"Lexique",IF('EDT-2niveaux'!G130="LO","FRANCAIS"&amp;CHAR(10)&amp;"Langage oral",IF('EDT-2niveaux'!G130="CM","MATHEMATIQUES"&amp;CHAR(10)&amp;"Calcul mental",IF('EDT-2niveaux'!G130="EG","MATHEMATIQUES"&amp;CHAR(10)&amp;"Espace et Géométrie",IF('EDT-2niveaux'!G130="NC","MATHEMATIQUES"&amp;CHAR(10)&amp;"Nombres et calculs",IF('EDT-2niveaux'!G130="GM","MATHEMATIQUES"&amp;CHAR(10)&amp;"Grand. et mes.",IF('EDT-2niveaux'!G130="S","Sciences et technologie",IF('EDT-2niveaux'!G130="H","Histoire",IF('EDT-2niveaux'!G130="Geo","Géographie",IF('EDT-2niveaux'!G130="EMC","Enseig. mor. et civ.",IF('EDT-2niveaux'!G130="EPS","Educ. phys. et sportive",IF('EDT-2niveaux'!G130="EM","Educ. musicale",IF('EDT-2niveaux'!G130="AP","Arts plastiques",IF('EDT-2niveaux'!G130="HDA","Hist. des arts",IF('EDT-2niveaux'!G130="QM","Questionner le monde",IF('EDT-2niveaux'!G130="LV","Langue vivante",IF('EDT-2niveaux'!G130="APC","APC",""))))))))))))))))))))))))))</f>
        <v/>
      </c>
      <c r="S126" s="148" t="str">
        <f t="shared" si="18"/>
        <v/>
      </c>
      <c r="T126" s="101">
        <f>'EDT-2niveaux'!H130</f>
        <v>0</v>
      </c>
      <c r="U126" s="14" t="str">
        <f>IF('EDT-2niveaux'!H130="O","FRANCAIS"&amp;CHAR(10)&amp;"Orthographe",IF('EDT-2niveaux'!H130="rec","RECREATION",IF('EDT-2niveaux'!H130="p","Pause méridienne",IF('EDT-2niveaux'!H130="G","FRANCAIS"&amp;CHAR(10)&amp;"Grammaire",IF('EDT-2niveaux'!H130="LC","FRANCAIS"&amp;CHAR(10)&amp;"Lect. et comp.de l'écrit",IF('EDT-2niveaux'!H130="M","MATHEMATIQUES",IF('EDT-2niveaux'!H130="CLA","FRANCAIS"&amp;CHAR(10)&amp;"Culture litt. et art.",IF('EDT-2niveaux'!H130="F","FRANCAIS",IF('EDT-2niveaux'!H130="E","FRANCAIS"&amp;CHAR(10)&amp;"Ecriture",IF('EDT-2niveaux'!H130="L","FRANCAIS"&amp;CHAR(10)&amp;"Lexique",IF('EDT-2niveaux'!H130="LO","FRANCAIS"&amp;CHAR(10)&amp;"Langage oral",IF('EDT-2niveaux'!H130="CM","MATHEMATIQUES"&amp;CHAR(10)&amp;"Calcul mental",IF('EDT-2niveaux'!H130="EG","MATHEMATIQUES"&amp;CHAR(10)&amp;"Espace et Géométrie",IF('EDT-2niveaux'!H130="NC","MATHEMATIQUES"&amp;CHAR(10)&amp;"Nombres et calculs",IF('EDT-2niveaux'!H130="GM","MATHEMATIQUES"&amp;CHAR(10)&amp;"Grand. et mes.",IF('EDT-2niveaux'!H130="S","Sciences et technologie",IF('EDT-2niveaux'!H130="H","Histoire",IF('EDT-2niveaux'!H130="Geo","Géographie",IF('EDT-2niveaux'!H130="EMC","Enseig. mor. et civ.",IF('EDT-2niveaux'!H130="EPS","Educ. phys. et sportive",IF('EDT-2niveaux'!H130="EM","Educ. musicale",IF('EDT-2niveaux'!H130="AP","Arts plastiques",IF('EDT-2niveaux'!H130="HDA","Hist. des arts",IF('EDT-2niveaux'!H130="QM","Questionner le monde",IF('EDT-2niveaux'!H130="LV","Langue vivante",IF('EDT-2niveaux'!H130="APC","APC",""))))))))))))))))))))))))))</f>
        <v/>
      </c>
      <c r="V126" s="14" t="str">
        <f t="shared" si="19"/>
        <v/>
      </c>
      <c r="W126" s="101">
        <f>'EDT-2niveaux'!I130</f>
        <v>0</v>
      </c>
      <c r="X126" s="14" t="str">
        <f>IF('EDT-2niveaux'!I130="O","FRANCAIS"&amp;CHAR(10)&amp;"Orthographe",IF('EDT-2niveaux'!I130="rec","RECREATION",IF('EDT-2niveaux'!I130="p","Pause méridienne",IF('EDT-2niveaux'!I130="G","FRANCAIS"&amp;CHAR(10)&amp;"Grammaire",IF('EDT-2niveaux'!I130="LC","FRANCAIS"&amp;CHAR(10)&amp;"Lect. et comp.de l'écrit",IF('EDT-2niveaux'!I130="M","MATHEMATIQUES",IF('EDT-2niveaux'!I130="CLA","FRANCAIS"&amp;CHAR(10)&amp;"Culture litt. et art.",IF('EDT-2niveaux'!I130="F","FRANCAIS",IF('EDT-2niveaux'!I130="E","FRANCAIS"&amp;CHAR(10)&amp;"Ecriture",IF('EDT-2niveaux'!I130="L","FRANCAIS"&amp;CHAR(10)&amp;"Lexique",IF('EDT-2niveaux'!I130="LO","FRANCAIS"&amp;CHAR(10)&amp;"Langage oral",IF('EDT-2niveaux'!I130="CM","MATHEMATIQUES"&amp;CHAR(10)&amp;"Calcul mental",IF('EDT-2niveaux'!I130="EG","MATHEMATIQUES"&amp;CHAR(10)&amp;"Espace et Géométrie",IF('EDT-2niveaux'!I130="NC","MATHEMATIQUES"&amp;CHAR(10)&amp;"Nombres et calculs",IF('EDT-2niveaux'!I130="GM","MATHEMATIQUES"&amp;CHAR(10)&amp;"Grand. et mes.",IF('EDT-2niveaux'!I130="S","Sciences et technologie",IF('EDT-2niveaux'!I130="H","Histoire",IF('EDT-2niveaux'!I130="Geo","Géographie",IF('EDT-2niveaux'!I130="EMC","Enseig. mor. et civ.",IF('EDT-2niveaux'!I130="EPS","Educ. phys. et sportive",IF('EDT-2niveaux'!I130="EM","Educ. musicale",IF('EDT-2niveaux'!I130="AP","Arts plastiques",IF('EDT-2niveaux'!I130="HDA","Hist. des arts",IF('EDT-2niveaux'!I130="QM","Questionner le monde",IF('EDT-2niveaux'!I130="LV","Langue vivante",IF('EDT-2niveaux'!I130="APC","APC",""))))))))))))))))))))))))))</f>
        <v/>
      </c>
      <c r="Y126" s="14" t="str">
        <f t="shared" si="20"/>
        <v/>
      </c>
      <c r="Z126" s="101">
        <f>'EDT-2niveaux'!J130</f>
        <v>0</v>
      </c>
      <c r="AA126" s="14" t="str">
        <f>IF('EDT-2niveaux'!J130="O","FRANCAIS"&amp;CHAR(10)&amp;"Orthographe",IF('EDT-2niveaux'!J130="rec","RECREATION",IF('EDT-2niveaux'!J130="p","Pause méridienne",IF('EDT-2niveaux'!J130="G","FRANCAIS"&amp;CHAR(10)&amp;"Grammaire",IF('EDT-2niveaux'!J130="LC","FRANCAIS"&amp;CHAR(10)&amp;"Lect. et comp.de l'écrit",IF('EDT-2niveaux'!J130="M","MATHEMATIQUES",IF('EDT-2niveaux'!J130="CLA","FRANCAIS"&amp;CHAR(10)&amp;"Culture littéraire et artistiqueCulture litt. et art.",IF('EDT-2niveaux'!J130="F","FRANCAIS",IF('EDT-2niveaux'!J130="E","FRANCAIS"&amp;CHAR(10)&amp;"Ecriture",IF('EDT-2niveaux'!J130="L","FRANCAIS"&amp;CHAR(10)&amp;"Lexique",IF('EDT-2niveaux'!J130="LO","FRANCAIS"&amp;CHAR(10)&amp;"Langage oral",IF('EDT-2niveaux'!J130="CM","MATHEMATIQUES"&amp;CHAR(10)&amp;"Calcul mental",IF('EDT-2niveaux'!J130="EG","MATHEMATIQUES"&amp;CHAR(10)&amp;"Espace et Géométrie",IF('EDT-2niveaux'!J130="NC","MATHEMATIQUES"&amp;CHAR(10)&amp;"Nombres et calculs",IF('EDT-2niveaux'!J130="GM","MATHEMATIQUES"&amp;CHAR(10)&amp;"Grand. et mes.",IF('EDT-2niveaux'!J130="S","Sciences et technologie",IF('EDT-2niveaux'!J130="H","Histoire",IF('EDT-2niveaux'!J130="Geo","Géographie",IF('EDT-2niveaux'!J130="EMC","Enseig. mor. et civ.",IF('EDT-2niveaux'!J130="EPS","Educ. phys. et sportive",IF('EDT-2niveaux'!J130="EM","Educ. musicale",IF('EDT-2niveaux'!J130="AP","Arts plastiques",IF('EDT-2niveaux'!J130="HDA","Hist. des arts",IF('EDT-2niveaux'!J130="QM","Questionner le monde",IF('EDT-2niveaux'!J130="LV","Langue vivante",IF('EDT-2niveaux'!J130="APC","APC",""))))))))))))))))))))))))))</f>
        <v/>
      </c>
      <c r="AB126" s="49" t="str">
        <f t="shared" si="21"/>
        <v/>
      </c>
      <c r="AC126" s="101">
        <f>'EDT-2niveaux'!K130</f>
        <v>0</v>
      </c>
      <c r="AD126" s="14" t="str">
        <f>IF('EDT-2niveaux'!K130="O","FRANCAIS"&amp;CHAR(10)&amp;"Orthographe",IF('EDT-2niveaux'!K130="rec","RECREATION",IF('EDT-2niveaux'!K130="p","Pause méridienne",IF('EDT-2niveaux'!K130="G","FRANCAIS"&amp;CHAR(10)&amp;"Grammaire",IF('EDT-2niveaux'!K130="LC","FRANCAIS"&amp;CHAR(10)&amp;"Lect. et comp.de l'écrit",IF('EDT-2niveaux'!K130="M","MATHEMATIQUES",IF('EDT-2niveaux'!K130="CLA","FRANCAIS"&amp;CHAR(10)&amp;"Culture litt. et art.",IF('EDT-2niveaux'!K130="F","FRANCAIS",IF('EDT-2niveaux'!K130="E","FRANCAIS"&amp;CHAR(10)&amp;"Ecriture",IF('EDT-2niveaux'!K130="L","FRANCAIS"&amp;CHAR(10)&amp;"Lexique",IF('EDT-2niveaux'!K130="LO","FRANCAIS"&amp;CHAR(10)&amp;"Langage oral",IF('EDT-2niveaux'!K130="CM","MATHEMATIQUES"&amp;CHAR(10)&amp;"Calcul mental",IF('EDT-2niveaux'!K130="EG","MATHEMATIQUES"&amp;CHAR(10)&amp;"Espace et Géométrie",IF('EDT-2niveaux'!K130="NC","MATHEMATIQUES"&amp;CHAR(10)&amp;"Nombres et calculs",IF('EDT-2niveaux'!K130="GM","MATHEMATIQUES"&amp;CHAR(10)&amp;"Grand. et mes.",IF('EDT-2niveaux'!K130="S","Sciences et technologie",IF('EDT-2niveaux'!K130="H","Histoire",IF('EDT-2niveaux'!K130="Geo","Géographie",IF('EDT-2niveaux'!K130="EMC","Enseig. mor. et civ.",IF('EDT-2niveaux'!K130="EPS","Educ. phys. et sportive",IF('EDT-2niveaux'!K130="EM","Educ. musicale",IF('EDT-2niveaux'!K130="AP","Arts plastiques",IF('EDT-2niveaux'!K130="HDA","Hist. des arts",IF('EDT-2niveaux'!K130="QM","Questionner le monde",IF('EDT-2niveaux'!K130="LV","Langue vivante",IF('EDT-2niveaux'!K130="APC","APC",""))))))))))))))))))))))))))</f>
        <v/>
      </c>
      <c r="AE126" s="49" t="str">
        <f t="shared" si="22"/>
        <v/>
      </c>
    </row>
    <row r="127" spans="1:31" x14ac:dyDescent="0.3">
      <c r="A127" s="4" t="e">
        <f>IF('POUR COMMENCER'!$E$14&gt;=A126,A126+'POUR COMMENCER'!$H$29,"")</f>
        <v>#VALUE!</v>
      </c>
      <c r="B127" s="101">
        <f>'EDT-2niveaux'!B131</f>
        <v>0</v>
      </c>
      <c r="C127" s="14" t="str">
        <f>IF('EDT-2niveaux'!B131="O","FRANCAIS"&amp;CHAR(10)&amp;"Orthographe",IF('EDT-2niveaux'!B131="rec","RECREATION",IF('EDT-2niveaux'!B131="p","Pause méridienne",IF('EDT-2niveaux'!B131="G","FRANCAIS"&amp;CHAR(10)&amp;"Grammaire",IF('EDT-2niveaux'!B131="LC","FRANCAIS"&amp;CHAR(10)&amp;"Lect. et comp.de l'écrit",IF('EDT-2niveaux'!B131="M","MATHEMATIQUES",IF('EDT-2niveaux'!B131="CLA","FRANCAIS"&amp;CHAR(10)&amp;"Culture litt. et art.",IF('EDT-2niveaux'!B131="F","FRANCAIS",IF('EDT-2niveaux'!B131="E","FRANCAIS"&amp;CHAR(10)&amp;"Ecriture",IF('EDT-2niveaux'!B131="L","FRANCAIS"&amp;CHAR(10)&amp;"Lexique",IF('EDT-2niveaux'!B131="LO","FRANCAIS"&amp;CHAR(10)&amp;"Langage oral",IF('EDT-2niveaux'!B131="CM","MATHEMATIQUES"&amp;CHAR(10)&amp;"Calcul mental",IF('EDT-2niveaux'!B131="EG","MATHEMATIQUES"&amp;CHAR(10)&amp;"Espace et Géométrie",IF('EDT-2niveaux'!B131="NC","MATHEMATIQUES"&amp;CHAR(10)&amp;"Nombres et calculs",IF('EDT-2niveaux'!B131="GM","MATHEMATIQUES"&amp;CHAR(10)&amp;"Grand. et mes.",IF('EDT-2niveaux'!B131="S","Sciences et technologie",IF('EDT-2niveaux'!B131="H","Histoire",IF('EDT-2niveaux'!B131="Geo","Géographie",IF('EDT-2niveaux'!B131="EMC","Enseig. mor. et civ.",IF('EDT-2niveaux'!B131="EPS","Educ. phys. et sportive",IF('EDT-2niveaux'!B131="EM","Educ. musicale",IF('EDT-2niveaux'!B131="AP","Arts plastiques",IF('EDT-2niveaux'!B131="HDA","Hist. des arts",IF('EDT-2niveaux'!B131="QM","Questionner le monde",IF('EDT-2niveaux'!B131="LV","Langue vivante",IF('EDT-2niveaux'!B131="APC","APC",""))))))))))))))))))))))))))</f>
        <v/>
      </c>
      <c r="D127" s="14" t="str">
        <f t="shared" si="13"/>
        <v/>
      </c>
      <c r="E127" s="101">
        <f>'EDT-2niveaux'!C131</f>
        <v>0</v>
      </c>
      <c r="F127" s="14" t="str">
        <f>IF('EDT-2niveaux'!C131="O","FRANCAIS"&amp;CHAR(10)&amp;"Orthographe",IF('EDT-2niveaux'!C131="rec","RECREATION",IF('EDT-2niveaux'!C131="p","Pause méridienne",IF('EDT-2niveaux'!C131="G","FRANCAIS"&amp;CHAR(10)&amp;"Grammaire",IF('EDT-2niveaux'!C131="LC","FRANCAIS"&amp;CHAR(10)&amp;"Lect. et comp.de l'écrit",IF('EDT-2niveaux'!C131="M","MATHEMATIQUES",IF('EDT-2niveaux'!C131="CLA","FRANCAIS"&amp;CHAR(10)&amp;"Culture littéraire et artistiqueCulture litt. et art.",IF('EDT-2niveaux'!C131="F","FRANCAIS",IF('EDT-2niveaux'!C131="E","FRANCAIS"&amp;CHAR(10)&amp;"Ecriture",IF('EDT-2niveaux'!C131="L","FRANCAIS"&amp;CHAR(10)&amp;"Lexique",IF('EDT-2niveaux'!C131="LO","FRANCAIS"&amp;CHAR(10)&amp;"Langage oral",IF('EDT-2niveaux'!C131="CM","MATHEMATIQUES"&amp;CHAR(10)&amp;"Calcul mental",IF('EDT-2niveaux'!C131="EG","MATHEMATIQUES"&amp;CHAR(10)&amp;"Espace et Géométrie",IF('EDT-2niveaux'!C131="NC","MATHEMATIQUES"&amp;CHAR(10)&amp;"Nombres et calculs",IF('EDT-2niveaux'!C131="GM","MATHEMATIQUES"&amp;CHAR(10)&amp;"Grand. et mes.",IF('EDT-2niveaux'!C131="S","Sciences et technologie",IF('EDT-2niveaux'!C131="H","Histoire",IF('EDT-2niveaux'!C131="Geo","Géographie",IF('EDT-2niveaux'!C131="EMC","Enseig. mor. et civ.",IF('EDT-2niveaux'!C131="EPS","Educ. phys. et sportive",IF('EDT-2niveaux'!C131="EM","Educ. musicale",IF('EDT-2niveaux'!C131="AP","Arts plastiques",IF('EDT-2niveaux'!C131="HDA","Hist. des arts",IF('EDT-2niveaux'!C131="QM","Questionner le monde",IF('EDT-2niveaux'!C131="LV","Langue vivante",IF('EDT-2niveaux'!C131="APC","APC",""))))))))))))))))))))))))))</f>
        <v/>
      </c>
      <c r="G127" s="14" t="str">
        <f t="shared" si="14"/>
        <v/>
      </c>
      <c r="H127" s="101">
        <f>'EDT-2niveaux'!D131</f>
        <v>0</v>
      </c>
      <c r="I127" s="14" t="str">
        <f>IF('EDT-2niveaux'!D131="O","FRANCAIS"&amp;CHAR(10)&amp;"Orthographe",IF('EDT-2niveaux'!D131="rec","RECREATION",IF('EDT-2niveaux'!D131="p","Pause méridienne",IF('EDT-2niveaux'!D131="G","FRANCAIS"&amp;CHAR(10)&amp;"Grammaire",IF('EDT-2niveaux'!D131="LC","FRANCAIS"&amp;CHAR(10)&amp;"Lect. et comp.de l'écrit",IF('EDT-2niveaux'!D131="M","MATHEMATIQUES",IF('EDT-2niveaux'!D131="CLA","FRANCAIS"&amp;CHAR(10)&amp;"Culture litt. et art.",IF('EDT-2niveaux'!D131="F","FRANCAIS",IF('EDT-2niveaux'!D131="E","FRANCAIS"&amp;CHAR(10)&amp;"Ecriture",IF('EDT-2niveaux'!D131="L","FRANCAIS"&amp;CHAR(10)&amp;"Lexique",IF('EDT-2niveaux'!D131="LO","FRANCAIS"&amp;CHAR(10)&amp;"Langage oral",IF('EDT-2niveaux'!D131="CM","MATHEMATIQUES"&amp;CHAR(10)&amp;"Calcul mental",IF('EDT-2niveaux'!D131="EG","MATHEMATIQUES"&amp;CHAR(10)&amp;"Espace et Géométrie",IF('EDT-2niveaux'!D131="NC","MATHEMATIQUES"&amp;CHAR(10)&amp;"Nombres et calculs",IF('EDT-2niveaux'!D131="GM","MATHEMATIQUES"&amp;CHAR(10)&amp;"Grand. et mes.",IF('EDT-2niveaux'!D131="S","Sciences et technologie",IF('EDT-2niveaux'!D131="H","Histoire",IF('EDT-2niveaux'!D131="Geo","Géographie",IF('EDT-2niveaux'!D131="EMC","Enseig. mor. et civ.",IF('EDT-2niveaux'!D131="EPS","Educ. phys. et sportive",IF('EDT-2niveaux'!D131="EM","Educ. musicale",IF('EDT-2niveaux'!D131="AP","Arts plastiques",IF('EDT-2niveaux'!D131="HDA","Hist. des arts",IF('EDT-2niveaux'!D131="QM","Questionner le monde",IF('EDT-2niveaux'!D131="LV","Langue vivante",IF('EDT-2niveaux'!D131="APC","APC",""))))))))))))))))))))))))))</f>
        <v/>
      </c>
      <c r="J127" s="14" t="str">
        <f t="shared" si="15"/>
        <v/>
      </c>
      <c r="K127" s="101">
        <f>'EDT-2niveaux'!E131</f>
        <v>0</v>
      </c>
      <c r="L127" s="14" t="str">
        <f>IF('EDT-2niveaux'!E131="O","FRANCAIS"&amp;CHAR(10)&amp;"Orthographe",IF('EDT-2niveaux'!E131="rec","RECREATION",IF('EDT-2niveaux'!E131="p","Pause méridienne",IF('EDT-2niveaux'!E131="G","FRANCAIS"&amp;CHAR(10)&amp;"Grammaire",IF('EDT-2niveaux'!E131="LC","FRANCAIS"&amp;CHAR(10)&amp;"Lect. et comp.de l'écrit",IF('EDT-2niveaux'!E131="M","MATHEMATIQUES",IF('EDT-2niveaux'!E131="CLA","FRANCAIS"&amp;CHAR(10)&amp;"Culture litt. et art.",IF('EDT-2niveaux'!E131="F","FRANCAIS",IF('EDT-2niveaux'!E131="E","FRANCAIS"&amp;CHAR(10)&amp;"Ecriture",IF('EDT-2niveaux'!E131="L","FRANCAIS"&amp;CHAR(10)&amp;"Lexique",IF('EDT-2niveaux'!E131="LO","FRANCAIS"&amp;CHAR(10)&amp;"Langage oral",IF('EDT-2niveaux'!E131="CM","MATHEMATIQUES"&amp;CHAR(10)&amp;"Calcul mental",IF('EDT-2niveaux'!E131="EG","MATHEMATIQUES"&amp;CHAR(10)&amp;"Espace et Géométrie",IF('EDT-2niveaux'!E131="NC","MATHEMATIQUES"&amp;CHAR(10)&amp;"Nombres et calculs",IF('EDT-2niveaux'!E131="GM","MATHEMATIQUES"&amp;CHAR(10)&amp;"Grand. et mes.",IF('EDT-2niveaux'!E131="S","Sciences et technologie",IF('EDT-2niveaux'!E131="H","Histoire",IF('EDT-2niveaux'!E131="Geo","Géographie",IF('EDT-2niveaux'!E131="EMC","Enseig. mor. et civ.",IF('EDT-2niveaux'!E131="EPS","Educ. phys. et sportive",IF('EDT-2niveaux'!E131="EM","Educ. musicale",IF('EDT-2niveaux'!E131="AP","Arts plastiques",IF('EDT-2niveaux'!E131="HDA","Hist. des arts",IF('EDT-2niveaux'!E131="QM","Questionner le monde",IF('EDT-2niveaux'!E131="LV","Langue vivante",IF('EDT-2niveaux'!E131="APC","APC",""))))))))))))))))))))))))))</f>
        <v/>
      </c>
      <c r="M127" s="14" t="str">
        <f t="shared" si="16"/>
        <v/>
      </c>
      <c r="N127" s="101">
        <f>'EDT-2niveaux'!F131</f>
        <v>0</v>
      </c>
      <c r="O127" s="14" t="str">
        <f>IF('EDT-2niveaux'!F131="O","FRANCAIS"&amp;CHAR(10)&amp;"Orthographe",IF('EDT-2niveaux'!F131="rec","RECREATION",IF('EDT-2niveaux'!F131="p","Pause méridienne",IF('EDT-2niveaux'!F131="G","FRANCAIS"&amp;CHAR(10)&amp;"Grammaire",IF('EDT-2niveaux'!F131="LC","FRANCAIS"&amp;CHAR(10)&amp;"Lect. et comp.de l'écrit",IF('EDT-2niveaux'!F131="M","MATHEMATIQUES",IF('EDT-2niveaux'!F131="CLA","FRANCAIS"&amp;CHAR(10)&amp;"Culture litt. et art.",IF('EDT-2niveaux'!F131="F","FRANCAIS",IF('EDT-2niveaux'!F131="E","FRANCAIS"&amp;CHAR(10)&amp;"Ecriture",IF('EDT-2niveaux'!F131="L","FRANCAIS"&amp;CHAR(10)&amp;"Lexique",IF('EDT-2niveaux'!F131="LO","FRANCAIS"&amp;CHAR(10)&amp;"Langage oral",IF('EDT-2niveaux'!F131="CM","MATHEMATIQUES"&amp;CHAR(10)&amp;"Calcul mental",IF('EDT-2niveaux'!F131="EG","MATHEMATIQUES"&amp;CHAR(10)&amp;"Espace et Géométrie",IF('EDT-2niveaux'!F131="NC","MATHEMATIQUES"&amp;CHAR(10)&amp;"Nombres et calculs",IF('EDT-2niveaux'!F131="GM","MATHEMATIQUES"&amp;CHAR(10)&amp;"Grand. et mes.",IF('EDT-2niveaux'!F131="S","Sciences et technologie",IF('EDT-2niveaux'!F131="H","Histoire",IF('EDT-2niveaux'!F131="Geo","Géographie",IF('EDT-2niveaux'!F131="EMC","Enseig. mor. et civ.",IF('EDT-2niveaux'!F131="EPS","Educ. phys. et sportive",IF('EDT-2niveaux'!F131="EM","Educ. musicale",IF('EDT-2niveaux'!F131="AP","Arts plastiques",IF('EDT-2niveaux'!F131="HDA","Hist. des arts",IF('EDT-2niveaux'!F131="QM","Questionner le monde",IF('EDT-2niveaux'!F131="LV","Langue vivante",IF('EDT-2niveaux'!F131="APC","APC",""))))))))))))))))))))))))))</f>
        <v/>
      </c>
      <c r="P127" s="14" t="str">
        <f t="shared" si="17"/>
        <v/>
      </c>
      <c r="Q127" s="101">
        <f>'EDT-2niveaux'!G131</f>
        <v>0</v>
      </c>
      <c r="R127" s="14" t="str">
        <f>IF('EDT-2niveaux'!G131="O","FRANCAIS"&amp;CHAR(10)&amp;"Orthographe",IF('EDT-2niveaux'!G131="rec","RECREATION",IF('EDT-2niveaux'!G131="p","Pause méridienne",IF('EDT-2niveaux'!G131="G","FRANCAIS"&amp;CHAR(10)&amp;"Grammaire",IF('EDT-2niveaux'!G131="LC","FRANCAIS"&amp;CHAR(10)&amp;"Lect. et comp.de l'écrit",IF('EDT-2niveaux'!G131="M","MATHEMATIQUES",IF('EDT-2niveaux'!G131="CLA","FRANCAIS"&amp;CHAR(10)&amp;"Culture litt. et art.",IF('EDT-2niveaux'!G131="F","FRANCAIS",IF('EDT-2niveaux'!G131="E","FRANCAIS"&amp;CHAR(10)&amp;"Ecriture",IF('EDT-2niveaux'!G131="L","FRANCAIS"&amp;CHAR(10)&amp;"Lexique",IF('EDT-2niveaux'!G131="LO","FRANCAIS"&amp;CHAR(10)&amp;"Langage oral",IF('EDT-2niveaux'!G131="CM","MATHEMATIQUES"&amp;CHAR(10)&amp;"Calcul mental",IF('EDT-2niveaux'!G131="EG","MATHEMATIQUES"&amp;CHAR(10)&amp;"Espace et Géométrie",IF('EDT-2niveaux'!G131="NC","MATHEMATIQUES"&amp;CHAR(10)&amp;"Nombres et calculs",IF('EDT-2niveaux'!G131="GM","MATHEMATIQUES"&amp;CHAR(10)&amp;"Grand. et mes.",IF('EDT-2niveaux'!G131="S","Sciences et technologie",IF('EDT-2niveaux'!G131="H","Histoire",IF('EDT-2niveaux'!G131="Geo","Géographie",IF('EDT-2niveaux'!G131="EMC","Enseig. mor. et civ.",IF('EDT-2niveaux'!G131="EPS","Educ. phys. et sportive",IF('EDT-2niveaux'!G131="EM","Educ. musicale",IF('EDT-2niveaux'!G131="AP","Arts plastiques",IF('EDT-2niveaux'!G131="HDA","Hist. des arts",IF('EDT-2niveaux'!G131="QM","Questionner le monde",IF('EDT-2niveaux'!G131="LV","Langue vivante",IF('EDT-2niveaux'!G131="APC","APC",""))))))))))))))))))))))))))</f>
        <v/>
      </c>
      <c r="S127" s="148" t="str">
        <f t="shared" si="18"/>
        <v/>
      </c>
      <c r="T127" s="101">
        <f>'EDT-2niveaux'!H131</f>
        <v>0</v>
      </c>
      <c r="U127" s="14" t="str">
        <f>IF('EDT-2niveaux'!H131="O","FRANCAIS"&amp;CHAR(10)&amp;"Orthographe",IF('EDT-2niveaux'!H131="rec","RECREATION",IF('EDT-2niveaux'!H131="p","Pause méridienne",IF('EDT-2niveaux'!H131="G","FRANCAIS"&amp;CHAR(10)&amp;"Grammaire",IF('EDT-2niveaux'!H131="LC","FRANCAIS"&amp;CHAR(10)&amp;"Lect. et comp.de l'écrit",IF('EDT-2niveaux'!H131="M","MATHEMATIQUES",IF('EDT-2niveaux'!H131="CLA","FRANCAIS"&amp;CHAR(10)&amp;"Culture litt. et art.",IF('EDT-2niveaux'!H131="F","FRANCAIS",IF('EDT-2niveaux'!H131="E","FRANCAIS"&amp;CHAR(10)&amp;"Ecriture",IF('EDT-2niveaux'!H131="L","FRANCAIS"&amp;CHAR(10)&amp;"Lexique",IF('EDT-2niveaux'!H131="LO","FRANCAIS"&amp;CHAR(10)&amp;"Langage oral",IF('EDT-2niveaux'!H131="CM","MATHEMATIQUES"&amp;CHAR(10)&amp;"Calcul mental",IF('EDT-2niveaux'!H131="EG","MATHEMATIQUES"&amp;CHAR(10)&amp;"Espace et Géométrie",IF('EDT-2niveaux'!H131="NC","MATHEMATIQUES"&amp;CHAR(10)&amp;"Nombres et calculs",IF('EDT-2niveaux'!H131="GM","MATHEMATIQUES"&amp;CHAR(10)&amp;"Grand. et mes.",IF('EDT-2niveaux'!H131="S","Sciences et technologie",IF('EDT-2niveaux'!H131="H","Histoire",IF('EDT-2niveaux'!H131="Geo","Géographie",IF('EDT-2niveaux'!H131="EMC","Enseig. mor. et civ.",IF('EDT-2niveaux'!H131="EPS","Educ. phys. et sportive",IF('EDT-2niveaux'!H131="EM","Educ. musicale",IF('EDT-2niveaux'!H131="AP","Arts plastiques",IF('EDT-2niveaux'!H131="HDA","Hist. des arts",IF('EDT-2niveaux'!H131="QM","Questionner le monde",IF('EDT-2niveaux'!H131="LV","Langue vivante",IF('EDT-2niveaux'!H131="APC","APC",""))))))))))))))))))))))))))</f>
        <v/>
      </c>
      <c r="V127" s="14" t="str">
        <f t="shared" si="19"/>
        <v/>
      </c>
      <c r="W127" s="101">
        <f>'EDT-2niveaux'!I131</f>
        <v>0</v>
      </c>
      <c r="X127" s="14" t="str">
        <f>IF('EDT-2niveaux'!I131="O","FRANCAIS"&amp;CHAR(10)&amp;"Orthographe",IF('EDT-2niveaux'!I131="rec","RECREATION",IF('EDT-2niveaux'!I131="p","Pause méridienne",IF('EDT-2niveaux'!I131="G","FRANCAIS"&amp;CHAR(10)&amp;"Grammaire",IF('EDT-2niveaux'!I131="LC","FRANCAIS"&amp;CHAR(10)&amp;"Lect. et comp.de l'écrit",IF('EDT-2niveaux'!I131="M","MATHEMATIQUES",IF('EDT-2niveaux'!I131="CLA","FRANCAIS"&amp;CHAR(10)&amp;"Culture litt. et art.",IF('EDT-2niveaux'!I131="F","FRANCAIS",IF('EDT-2niveaux'!I131="E","FRANCAIS"&amp;CHAR(10)&amp;"Ecriture",IF('EDT-2niveaux'!I131="L","FRANCAIS"&amp;CHAR(10)&amp;"Lexique",IF('EDT-2niveaux'!I131="LO","FRANCAIS"&amp;CHAR(10)&amp;"Langage oral",IF('EDT-2niveaux'!I131="CM","MATHEMATIQUES"&amp;CHAR(10)&amp;"Calcul mental",IF('EDT-2niveaux'!I131="EG","MATHEMATIQUES"&amp;CHAR(10)&amp;"Espace et Géométrie",IF('EDT-2niveaux'!I131="NC","MATHEMATIQUES"&amp;CHAR(10)&amp;"Nombres et calculs",IF('EDT-2niveaux'!I131="GM","MATHEMATIQUES"&amp;CHAR(10)&amp;"Grand. et mes.",IF('EDT-2niveaux'!I131="S","Sciences et technologie",IF('EDT-2niveaux'!I131="H","Histoire",IF('EDT-2niveaux'!I131="Geo","Géographie",IF('EDT-2niveaux'!I131="EMC","Enseig. mor. et civ.",IF('EDT-2niveaux'!I131="EPS","Educ. phys. et sportive",IF('EDT-2niveaux'!I131="EM","Educ. musicale",IF('EDT-2niveaux'!I131="AP","Arts plastiques",IF('EDT-2niveaux'!I131="HDA","Hist. des arts",IF('EDT-2niveaux'!I131="QM","Questionner le monde",IF('EDT-2niveaux'!I131="LV","Langue vivante",IF('EDT-2niveaux'!I131="APC","APC",""))))))))))))))))))))))))))</f>
        <v/>
      </c>
      <c r="Y127" s="14" t="str">
        <f t="shared" si="20"/>
        <v/>
      </c>
      <c r="Z127" s="101">
        <f>'EDT-2niveaux'!J131</f>
        <v>0</v>
      </c>
      <c r="AA127" s="14" t="str">
        <f>IF('EDT-2niveaux'!J131="O","FRANCAIS"&amp;CHAR(10)&amp;"Orthographe",IF('EDT-2niveaux'!J131="rec","RECREATION",IF('EDT-2niveaux'!J131="p","Pause méridienne",IF('EDT-2niveaux'!J131="G","FRANCAIS"&amp;CHAR(10)&amp;"Grammaire",IF('EDT-2niveaux'!J131="LC","FRANCAIS"&amp;CHAR(10)&amp;"Lect. et comp.de l'écrit",IF('EDT-2niveaux'!J131="M","MATHEMATIQUES",IF('EDT-2niveaux'!J131="CLA","FRANCAIS"&amp;CHAR(10)&amp;"Culture littéraire et artistiqueCulture litt. et art.",IF('EDT-2niveaux'!J131="F","FRANCAIS",IF('EDT-2niveaux'!J131="E","FRANCAIS"&amp;CHAR(10)&amp;"Ecriture",IF('EDT-2niveaux'!J131="L","FRANCAIS"&amp;CHAR(10)&amp;"Lexique",IF('EDT-2niveaux'!J131="LO","FRANCAIS"&amp;CHAR(10)&amp;"Langage oral",IF('EDT-2niveaux'!J131="CM","MATHEMATIQUES"&amp;CHAR(10)&amp;"Calcul mental",IF('EDT-2niveaux'!J131="EG","MATHEMATIQUES"&amp;CHAR(10)&amp;"Espace et Géométrie",IF('EDT-2niveaux'!J131="NC","MATHEMATIQUES"&amp;CHAR(10)&amp;"Nombres et calculs",IF('EDT-2niveaux'!J131="GM","MATHEMATIQUES"&amp;CHAR(10)&amp;"Grand. et mes.",IF('EDT-2niveaux'!J131="S","Sciences et technologie",IF('EDT-2niveaux'!J131="H","Histoire",IF('EDT-2niveaux'!J131="Geo","Géographie",IF('EDT-2niveaux'!J131="EMC","Enseig. mor. et civ.",IF('EDT-2niveaux'!J131="EPS","Educ. phys. et sportive",IF('EDT-2niveaux'!J131="EM","Educ. musicale",IF('EDT-2niveaux'!J131="AP","Arts plastiques",IF('EDT-2niveaux'!J131="HDA","Hist. des arts",IF('EDT-2niveaux'!J131="QM","Questionner le monde",IF('EDT-2niveaux'!J131="LV","Langue vivante",IF('EDT-2niveaux'!J131="APC","APC",""))))))))))))))))))))))))))</f>
        <v/>
      </c>
      <c r="AB127" s="49" t="str">
        <f t="shared" si="21"/>
        <v/>
      </c>
      <c r="AC127" s="101">
        <f>'EDT-2niveaux'!K131</f>
        <v>0</v>
      </c>
      <c r="AD127" s="14" t="str">
        <f>IF('EDT-2niveaux'!K131="O","FRANCAIS"&amp;CHAR(10)&amp;"Orthographe",IF('EDT-2niveaux'!K131="rec","RECREATION",IF('EDT-2niveaux'!K131="p","Pause méridienne",IF('EDT-2niveaux'!K131="G","FRANCAIS"&amp;CHAR(10)&amp;"Grammaire",IF('EDT-2niveaux'!K131="LC","FRANCAIS"&amp;CHAR(10)&amp;"Lect. et comp.de l'écrit",IF('EDT-2niveaux'!K131="M","MATHEMATIQUES",IF('EDT-2niveaux'!K131="CLA","FRANCAIS"&amp;CHAR(10)&amp;"Culture litt. et art.",IF('EDT-2niveaux'!K131="F","FRANCAIS",IF('EDT-2niveaux'!K131="E","FRANCAIS"&amp;CHAR(10)&amp;"Ecriture",IF('EDT-2niveaux'!K131="L","FRANCAIS"&amp;CHAR(10)&amp;"Lexique",IF('EDT-2niveaux'!K131="LO","FRANCAIS"&amp;CHAR(10)&amp;"Langage oral",IF('EDT-2niveaux'!K131="CM","MATHEMATIQUES"&amp;CHAR(10)&amp;"Calcul mental",IF('EDT-2niveaux'!K131="EG","MATHEMATIQUES"&amp;CHAR(10)&amp;"Espace et Géométrie",IF('EDT-2niveaux'!K131="NC","MATHEMATIQUES"&amp;CHAR(10)&amp;"Nombres et calculs",IF('EDT-2niveaux'!K131="GM","MATHEMATIQUES"&amp;CHAR(10)&amp;"Grand. et mes.",IF('EDT-2niveaux'!K131="S","Sciences et technologie",IF('EDT-2niveaux'!K131="H","Histoire",IF('EDT-2niveaux'!K131="Geo","Géographie",IF('EDT-2niveaux'!K131="EMC","Enseig. mor. et civ.",IF('EDT-2niveaux'!K131="EPS","Educ. phys. et sportive",IF('EDT-2niveaux'!K131="EM","Educ. musicale",IF('EDT-2niveaux'!K131="AP","Arts plastiques",IF('EDT-2niveaux'!K131="HDA","Hist. des arts",IF('EDT-2niveaux'!K131="QM","Questionner le monde",IF('EDT-2niveaux'!K131="LV","Langue vivante",IF('EDT-2niveaux'!K131="APC","APC",""))))))))))))))))))))))))))</f>
        <v/>
      </c>
      <c r="AE127" s="49" t="str">
        <f t="shared" si="22"/>
        <v/>
      </c>
    </row>
    <row r="128" spans="1:31" x14ac:dyDescent="0.3">
      <c r="A128" s="4" t="e">
        <f>IF('POUR COMMENCER'!$E$14&gt;=A127,A127+'POUR COMMENCER'!$H$29,"")</f>
        <v>#VALUE!</v>
      </c>
      <c r="B128" s="101">
        <f>'EDT-2niveaux'!B132</f>
        <v>0</v>
      </c>
      <c r="C128" s="14" t="str">
        <f>IF('EDT-2niveaux'!B132="O","FRANCAIS"&amp;CHAR(10)&amp;"Orthographe",IF('EDT-2niveaux'!B132="rec","RECREATION",IF('EDT-2niveaux'!B132="p","Pause méridienne",IF('EDT-2niveaux'!B132="G","FRANCAIS"&amp;CHAR(10)&amp;"Grammaire",IF('EDT-2niveaux'!B132="LC","FRANCAIS"&amp;CHAR(10)&amp;"Lect. et comp.de l'écrit",IF('EDT-2niveaux'!B132="M","MATHEMATIQUES",IF('EDT-2niveaux'!B132="CLA","FRANCAIS"&amp;CHAR(10)&amp;"Culture litt. et art.",IF('EDT-2niveaux'!B132="F","FRANCAIS",IF('EDT-2niveaux'!B132="E","FRANCAIS"&amp;CHAR(10)&amp;"Ecriture",IF('EDT-2niveaux'!B132="L","FRANCAIS"&amp;CHAR(10)&amp;"Lexique",IF('EDT-2niveaux'!B132="LO","FRANCAIS"&amp;CHAR(10)&amp;"Langage oral",IF('EDT-2niveaux'!B132="CM","MATHEMATIQUES"&amp;CHAR(10)&amp;"Calcul mental",IF('EDT-2niveaux'!B132="EG","MATHEMATIQUES"&amp;CHAR(10)&amp;"Espace et Géométrie",IF('EDT-2niveaux'!B132="NC","MATHEMATIQUES"&amp;CHAR(10)&amp;"Nombres et calculs",IF('EDT-2niveaux'!B132="GM","MATHEMATIQUES"&amp;CHAR(10)&amp;"Grand. et mes.",IF('EDT-2niveaux'!B132="S","Sciences et technologie",IF('EDT-2niveaux'!B132="H","Histoire",IF('EDT-2niveaux'!B132="Geo","Géographie",IF('EDT-2niveaux'!B132="EMC","Enseig. mor. et civ.",IF('EDT-2niveaux'!B132="EPS","Educ. phys. et sportive",IF('EDT-2niveaux'!B132="EM","Educ. musicale",IF('EDT-2niveaux'!B132="AP","Arts plastiques",IF('EDT-2niveaux'!B132="HDA","Hist. des arts",IF('EDT-2niveaux'!B132="QM","Questionner le monde",IF('EDT-2niveaux'!B132="LV","Langue vivante",IF('EDT-2niveaux'!B132="APC","APC",""))))))))))))))))))))))))))</f>
        <v/>
      </c>
      <c r="D128" s="14" t="str">
        <f t="shared" si="13"/>
        <v/>
      </c>
      <c r="E128" s="101">
        <f>'EDT-2niveaux'!C132</f>
        <v>0</v>
      </c>
      <c r="F128" s="14" t="str">
        <f>IF('EDT-2niveaux'!C132="O","FRANCAIS"&amp;CHAR(10)&amp;"Orthographe",IF('EDT-2niveaux'!C132="rec","RECREATION",IF('EDT-2niveaux'!C132="p","Pause méridienne",IF('EDT-2niveaux'!C132="G","FRANCAIS"&amp;CHAR(10)&amp;"Grammaire",IF('EDT-2niveaux'!C132="LC","FRANCAIS"&amp;CHAR(10)&amp;"Lect. et comp.de l'écrit",IF('EDT-2niveaux'!C132="M","MATHEMATIQUES",IF('EDT-2niveaux'!C132="CLA","FRANCAIS"&amp;CHAR(10)&amp;"Culture littéraire et artistiqueCulture litt. et art.",IF('EDT-2niveaux'!C132="F","FRANCAIS",IF('EDT-2niveaux'!C132="E","FRANCAIS"&amp;CHAR(10)&amp;"Ecriture",IF('EDT-2niveaux'!C132="L","FRANCAIS"&amp;CHAR(10)&amp;"Lexique",IF('EDT-2niveaux'!C132="LO","FRANCAIS"&amp;CHAR(10)&amp;"Langage oral",IF('EDT-2niveaux'!C132="CM","MATHEMATIQUES"&amp;CHAR(10)&amp;"Calcul mental",IF('EDT-2niveaux'!C132="EG","MATHEMATIQUES"&amp;CHAR(10)&amp;"Espace et Géométrie",IF('EDT-2niveaux'!C132="NC","MATHEMATIQUES"&amp;CHAR(10)&amp;"Nombres et calculs",IF('EDT-2niveaux'!C132="GM","MATHEMATIQUES"&amp;CHAR(10)&amp;"Grand. et mes.",IF('EDT-2niveaux'!C132="S","Sciences et technologie",IF('EDT-2niveaux'!C132="H","Histoire",IF('EDT-2niveaux'!C132="Geo","Géographie",IF('EDT-2niveaux'!C132="EMC","Enseig. mor. et civ.",IF('EDT-2niveaux'!C132="EPS","Educ. phys. et sportive",IF('EDT-2niveaux'!C132="EM","Educ. musicale",IF('EDT-2niveaux'!C132="AP","Arts plastiques",IF('EDT-2niveaux'!C132="HDA","Hist. des arts",IF('EDT-2niveaux'!C132="QM","Questionner le monde",IF('EDT-2niveaux'!C132="LV","Langue vivante",IF('EDT-2niveaux'!C132="APC","APC",""))))))))))))))))))))))))))</f>
        <v/>
      </c>
      <c r="G128" s="14" t="str">
        <f t="shared" si="14"/>
        <v/>
      </c>
      <c r="H128" s="101">
        <f>'EDT-2niveaux'!D132</f>
        <v>0</v>
      </c>
      <c r="I128" s="14" t="str">
        <f>IF('EDT-2niveaux'!D132="O","FRANCAIS"&amp;CHAR(10)&amp;"Orthographe",IF('EDT-2niveaux'!D132="rec","RECREATION",IF('EDT-2niveaux'!D132="p","Pause méridienne",IF('EDT-2niveaux'!D132="G","FRANCAIS"&amp;CHAR(10)&amp;"Grammaire",IF('EDT-2niveaux'!D132="LC","FRANCAIS"&amp;CHAR(10)&amp;"Lect. et comp.de l'écrit",IF('EDT-2niveaux'!D132="M","MATHEMATIQUES",IF('EDT-2niveaux'!D132="CLA","FRANCAIS"&amp;CHAR(10)&amp;"Culture litt. et art.",IF('EDT-2niveaux'!D132="F","FRANCAIS",IF('EDT-2niveaux'!D132="E","FRANCAIS"&amp;CHAR(10)&amp;"Ecriture",IF('EDT-2niveaux'!D132="L","FRANCAIS"&amp;CHAR(10)&amp;"Lexique",IF('EDT-2niveaux'!D132="LO","FRANCAIS"&amp;CHAR(10)&amp;"Langage oral",IF('EDT-2niveaux'!D132="CM","MATHEMATIQUES"&amp;CHAR(10)&amp;"Calcul mental",IF('EDT-2niveaux'!D132="EG","MATHEMATIQUES"&amp;CHAR(10)&amp;"Espace et Géométrie",IF('EDT-2niveaux'!D132="NC","MATHEMATIQUES"&amp;CHAR(10)&amp;"Nombres et calculs",IF('EDT-2niveaux'!D132="GM","MATHEMATIQUES"&amp;CHAR(10)&amp;"Grand. et mes.",IF('EDT-2niveaux'!D132="S","Sciences et technologie",IF('EDT-2niveaux'!D132="H","Histoire",IF('EDT-2niveaux'!D132="Geo","Géographie",IF('EDT-2niveaux'!D132="EMC","Enseig. mor. et civ.",IF('EDT-2niveaux'!D132="EPS","Educ. phys. et sportive",IF('EDT-2niveaux'!D132="EM","Educ. musicale",IF('EDT-2niveaux'!D132="AP","Arts plastiques",IF('EDT-2niveaux'!D132="HDA","Hist. des arts",IF('EDT-2niveaux'!D132="QM","Questionner le monde",IF('EDT-2niveaux'!D132="LV","Langue vivante",IF('EDT-2niveaux'!D132="APC","APC",""))))))))))))))))))))))))))</f>
        <v/>
      </c>
      <c r="J128" s="14" t="str">
        <f t="shared" si="15"/>
        <v/>
      </c>
      <c r="K128" s="101">
        <f>'EDT-2niveaux'!E132</f>
        <v>0</v>
      </c>
      <c r="L128" s="14" t="str">
        <f>IF('EDT-2niveaux'!E132="O","FRANCAIS"&amp;CHAR(10)&amp;"Orthographe",IF('EDT-2niveaux'!E132="rec","RECREATION",IF('EDT-2niveaux'!E132="p","Pause méridienne",IF('EDT-2niveaux'!E132="G","FRANCAIS"&amp;CHAR(10)&amp;"Grammaire",IF('EDT-2niveaux'!E132="LC","FRANCAIS"&amp;CHAR(10)&amp;"Lect. et comp.de l'écrit",IF('EDT-2niveaux'!E132="M","MATHEMATIQUES",IF('EDT-2niveaux'!E132="CLA","FRANCAIS"&amp;CHAR(10)&amp;"Culture litt. et art.",IF('EDT-2niveaux'!E132="F","FRANCAIS",IF('EDT-2niveaux'!E132="E","FRANCAIS"&amp;CHAR(10)&amp;"Ecriture",IF('EDT-2niveaux'!E132="L","FRANCAIS"&amp;CHAR(10)&amp;"Lexique",IF('EDT-2niveaux'!E132="LO","FRANCAIS"&amp;CHAR(10)&amp;"Langage oral",IF('EDT-2niveaux'!E132="CM","MATHEMATIQUES"&amp;CHAR(10)&amp;"Calcul mental",IF('EDT-2niveaux'!E132="EG","MATHEMATIQUES"&amp;CHAR(10)&amp;"Espace et Géométrie",IF('EDT-2niveaux'!E132="NC","MATHEMATIQUES"&amp;CHAR(10)&amp;"Nombres et calculs",IF('EDT-2niveaux'!E132="GM","MATHEMATIQUES"&amp;CHAR(10)&amp;"Grand. et mes.",IF('EDT-2niveaux'!E132="S","Sciences et technologie",IF('EDT-2niveaux'!E132="H","Histoire",IF('EDT-2niveaux'!E132="Geo","Géographie",IF('EDT-2niveaux'!E132="EMC","Enseig. mor. et civ.",IF('EDT-2niveaux'!E132="EPS","Educ. phys. et sportive",IF('EDT-2niveaux'!E132="EM","Educ. musicale",IF('EDT-2niveaux'!E132="AP","Arts plastiques",IF('EDT-2niveaux'!E132="HDA","Hist. des arts",IF('EDT-2niveaux'!E132="QM","Questionner le monde",IF('EDT-2niveaux'!E132="LV","Langue vivante",IF('EDT-2niveaux'!E132="APC","APC",""))))))))))))))))))))))))))</f>
        <v/>
      </c>
      <c r="M128" s="14" t="str">
        <f t="shared" si="16"/>
        <v/>
      </c>
      <c r="N128" s="101">
        <f>'EDT-2niveaux'!F132</f>
        <v>0</v>
      </c>
      <c r="O128" s="14" t="str">
        <f>IF('EDT-2niveaux'!F132="O","FRANCAIS"&amp;CHAR(10)&amp;"Orthographe",IF('EDT-2niveaux'!F132="rec","RECREATION",IF('EDT-2niveaux'!F132="p","Pause méridienne",IF('EDT-2niveaux'!F132="G","FRANCAIS"&amp;CHAR(10)&amp;"Grammaire",IF('EDT-2niveaux'!F132="LC","FRANCAIS"&amp;CHAR(10)&amp;"Lect. et comp.de l'écrit",IF('EDT-2niveaux'!F132="M","MATHEMATIQUES",IF('EDT-2niveaux'!F132="CLA","FRANCAIS"&amp;CHAR(10)&amp;"Culture litt. et art.",IF('EDT-2niveaux'!F132="F","FRANCAIS",IF('EDT-2niveaux'!F132="E","FRANCAIS"&amp;CHAR(10)&amp;"Ecriture",IF('EDT-2niveaux'!F132="L","FRANCAIS"&amp;CHAR(10)&amp;"Lexique",IF('EDT-2niveaux'!F132="LO","FRANCAIS"&amp;CHAR(10)&amp;"Langage oral",IF('EDT-2niveaux'!F132="CM","MATHEMATIQUES"&amp;CHAR(10)&amp;"Calcul mental",IF('EDT-2niveaux'!F132="EG","MATHEMATIQUES"&amp;CHAR(10)&amp;"Espace et Géométrie",IF('EDT-2niveaux'!F132="NC","MATHEMATIQUES"&amp;CHAR(10)&amp;"Nombres et calculs",IF('EDT-2niveaux'!F132="GM","MATHEMATIQUES"&amp;CHAR(10)&amp;"Grand. et mes.",IF('EDT-2niveaux'!F132="S","Sciences et technologie",IF('EDT-2niveaux'!F132="H","Histoire",IF('EDT-2niveaux'!F132="Geo","Géographie",IF('EDT-2niveaux'!F132="EMC","Enseig. mor. et civ.",IF('EDT-2niveaux'!F132="EPS","Educ. phys. et sportive",IF('EDT-2niveaux'!F132="EM","Educ. musicale",IF('EDT-2niveaux'!F132="AP","Arts plastiques",IF('EDT-2niveaux'!F132="HDA","Hist. des arts",IF('EDT-2niveaux'!F132="QM","Questionner le monde",IF('EDT-2niveaux'!F132="LV","Langue vivante",IF('EDT-2niveaux'!F132="APC","APC",""))))))))))))))))))))))))))</f>
        <v/>
      </c>
      <c r="P128" s="14" t="str">
        <f t="shared" si="17"/>
        <v/>
      </c>
      <c r="Q128" s="101">
        <f>'EDT-2niveaux'!G132</f>
        <v>0</v>
      </c>
      <c r="R128" s="14" t="str">
        <f>IF('EDT-2niveaux'!G132="O","FRANCAIS"&amp;CHAR(10)&amp;"Orthographe",IF('EDT-2niveaux'!G132="rec","RECREATION",IF('EDT-2niveaux'!G132="p","Pause méridienne",IF('EDT-2niveaux'!G132="G","FRANCAIS"&amp;CHAR(10)&amp;"Grammaire",IF('EDT-2niveaux'!G132="LC","FRANCAIS"&amp;CHAR(10)&amp;"Lect. et comp.de l'écrit",IF('EDT-2niveaux'!G132="M","MATHEMATIQUES",IF('EDT-2niveaux'!G132="CLA","FRANCAIS"&amp;CHAR(10)&amp;"Culture litt. et art.",IF('EDT-2niveaux'!G132="F","FRANCAIS",IF('EDT-2niveaux'!G132="E","FRANCAIS"&amp;CHAR(10)&amp;"Ecriture",IF('EDT-2niveaux'!G132="L","FRANCAIS"&amp;CHAR(10)&amp;"Lexique",IF('EDT-2niveaux'!G132="LO","FRANCAIS"&amp;CHAR(10)&amp;"Langage oral",IF('EDT-2niveaux'!G132="CM","MATHEMATIQUES"&amp;CHAR(10)&amp;"Calcul mental",IF('EDT-2niveaux'!G132="EG","MATHEMATIQUES"&amp;CHAR(10)&amp;"Espace et Géométrie",IF('EDT-2niveaux'!G132="NC","MATHEMATIQUES"&amp;CHAR(10)&amp;"Nombres et calculs",IF('EDT-2niveaux'!G132="GM","MATHEMATIQUES"&amp;CHAR(10)&amp;"Grand. et mes.",IF('EDT-2niveaux'!G132="S","Sciences et technologie",IF('EDT-2niveaux'!G132="H","Histoire",IF('EDT-2niveaux'!G132="Geo","Géographie",IF('EDT-2niveaux'!G132="EMC","Enseig. mor. et civ.",IF('EDT-2niveaux'!G132="EPS","Educ. phys. et sportive",IF('EDT-2niveaux'!G132="EM","Educ. musicale",IF('EDT-2niveaux'!G132="AP","Arts plastiques",IF('EDT-2niveaux'!G132="HDA","Hist. des arts",IF('EDT-2niveaux'!G132="QM","Questionner le monde",IF('EDT-2niveaux'!G132="LV","Langue vivante",IF('EDT-2niveaux'!G132="APC","APC",""))))))))))))))))))))))))))</f>
        <v/>
      </c>
      <c r="S128" s="148" t="str">
        <f t="shared" si="18"/>
        <v/>
      </c>
      <c r="T128" s="101">
        <f>'EDT-2niveaux'!H132</f>
        <v>0</v>
      </c>
      <c r="U128" s="14" t="str">
        <f>IF('EDT-2niveaux'!H132="O","FRANCAIS"&amp;CHAR(10)&amp;"Orthographe",IF('EDT-2niveaux'!H132="rec","RECREATION",IF('EDT-2niveaux'!H132="p","Pause méridienne",IF('EDT-2niveaux'!H132="G","FRANCAIS"&amp;CHAR(10)&amp;"Grammaire",IF('EDT-2niveaux'!H132="LC","FRANCAIS"&amp;CHAR(10)&amp;"Lect. et comp.de l'écrit",IF('EDT-2niveaux'!H132="M","MATHEMATIQUES",IF('EDT-2niveaux'!H132="CLA","FRANCAIS"&amp;CHAR(10)&amp;"Culture litt. et art.",IF('EDT-2niveaux'!H132="F","FRANCAIS",IF('EDT-2niveaux'!H132="E","FRANCAIS"&amp;CHAR(10)&amp;"Ecriture",IF('EDT-2niveaux'!H132="L","FRANCAIS"&amp;CHAR(10)&amp;"Lexique",IF('EDT-2niveaux'!H132="LO","FRANCAIS"&amp;CHAR(10)&amp;"Langage oral",IF('EDT-2niveaux'!H132="CM","MATHEMATIQUES"&amp;CHAR(10)&amp;"Calcul mental",IF('EDT-2niveaux'!H132="EG","MATHEMATIQUES"&amp;CHAR(10)&amp;"Espace et Géométrie",IF('EDT-2niveaux'!H132="NC","MATHEMATIQUES"&amp;CHAR(10)&amp;"Nombres et calculs",IF('EDT-2niveaux'!H132="GM","MATHEMATIQUES"&amp;CHAR(10)&amp;"Grand. et mes.",IF('EDT-2niveaux'!H132="S","Sciences et technologie",IF('EDT-2niveaux'!H132="H","Histoire",IF('EDT-2niveaux'!H132="Geo","Géographie",IF('EDT-2niveaux'!H132="EMC","Enseig. mor. et civ.",IF('EDT-2niveaux'!H132="EPS","Educ. phys. et sportive",IF('EDT-2niveaux'!H132="EM","Educ. musicale",IF('EDT-2niveaux'!H132="AP","Arts plastiques",IF('EDT-2niveaux'!H132="HDA","Hist. des arts",IF('EDT-2niveaux'!H132="QM","Questionner le monde",IF('EDT-2niveaux'!H132="LV","Langue vivante",IF('EDT-2niveaux'!H132="APC","APC",""))))))))))))))))))))))))))</f>
        <v/>
      </c>
      <c r="V128" s="14" t="str">
        <f t="shared" si="19"/>
        <v/>
      </c>
      <c r="W128" s="101">
        <f>'EDT-2niveaux'!I132</f>
        <v>0</v>
      </c>
      <c r="X128" s="14" t="str">
        <f>IF('EDT-2niveaux'!I132="O","FRANCAIS"&amp;CHAR(10)&amp;"Orthographe",IF('EDT-2niveaux'!I132="rec","RECREATION",IF('EDT-2niveaux'!I132="p","Pause méridienne",IF('EDT-2niveaux'!I132="G","FRANCAIS"&amp;CHAR(10)&amp;"Grammaire",IF('EDT-2niveaux'!I132="LC","FRANCAIS"&amp;CHAR(10)&amp;"Lect. et comp.de l'écrit",IF('EDT-2niveaux'!I132="M","MATHEMATIQUES",IF('EDT-2niveaux'!I132="CLA","FRANCAIS"&amp;CHAR(10)&amp;"Culture litt. et art.",IF('EDT-2niveaux'!I132="F","FRANCAIS",IF('EDT-2niveaux'!I132="E","FRANCAIS"&amp;CHAR(10)&amp;"Ecriture",IF('EDT-2niveaux'!I132="L","FRANCAIS"&amp;CHAR(10)&amp;"Lexique",IF('EDT-2niveaux'!I132="LO","FRANCAIS"&amp;CHAR(10)&amp;"Langage oral",IF('EDT-2niveaux'!I132="CM","MATHEMATIQUES"&amp;CHAR(10)&amp;"Calcul mental",IF('EDT-2niveaux'!I132="EG","MATHEMATIQUES"&amp;CHAR(10)&amp;"Espace et Géométrie",IF('EDT-2niveaux'!I132="NC","MATHEMATIQUES"&amp;CHAR(10)&amp;"Nombres et calculs",IF('EDT-2niveaux'!I132="GM","MATHEMATIQUES"&amp;CHAR(10)&amp;"Grand. et mes.",IF('EDT-2niveaux'!I132="S","Sciences et technologie",IF('EDT-2niveaux'!I132="H","Histoire",IF('EDT-2niveaux'!I132="Geo","Géographie",IF('EDT-2niveaux'!I132="EMC","Enseig. mor. et civ.",IF('EDT-2niveaux'!I132="EPS","Educ. phys. et sportive",IF('EDT-2niveaux'!I132="EM","Educ. musicale",IF('EDT-2niveaux'!I132="AP","Arts plastiques",IF('EDT-2niveaux'!I132="HDA","Hist. des arts",IF('EDT-2niveaux'!I132="QM","Questionner le monde",IF('EDT-2niveaux'!I132="LV","Langue vivante",IF('EDT-2niveaux'!I132="APC","APC",""))))))))))))))))))))))))))</f>
        <v/>
      </c>
      <c r="Y128" s="14" t="str">
        <f t="shared" si="20"/>
        <v/>
      </c>
      <c r="Z128" s="101">
        <f>'EDT-2niveaux'!J132</f>
        <v>0</v>
      </c>
      <c r="AA128" s="14" t="str">
        <f>IF('EDT-2niveaux'!J132="O","FRANCAIS"&amp;CHAR(10)&amp;"Orthographe",IF('EDT-2niveaux'!J132="rec","RECREATION",IF('EDT-2niveaux'!J132="p","Pause méridienne",IF('EDT-2niveaux'!J132="G","FRANCAIS"&amp;CHAR(10)&amp;"Grammaire",IF('EDT-2niveaux'!J132="LC","FRANCAIS"&amp;CHAR(10)&amp;"Lect. et comp.de l'écrit",IF('EDT-2niveaux'!J132="M","MATHEMATIQUES",IF('EDT-2niveaux'!J132="CLA","FRANCAIS"&amp;CHAR(10)&amp;"Culture littéraire et artistiqueCulture litt. et art.",IF('EDT-2niveaux'!J132="F","FRANCAIS",IF('EDT-2niveaux'!J132="E","FRANCAIS"&amp;CHAR(10)&amp;"Ecriture",IF('EDT-2niveaux'!J132="L","FRANCAIS"&amp;CHAR(10)&amp;"Lexique",IF('EDT-2niveaux'!J132="LO","FRANCAIS"&amp;CHAR(10)&amp;"Langage oral",IF('EDT-2niveaux'!J132="CM","MATHEMATIQUES"&amp;CHAR(10)&amp;"Calcul mental",IF('EDT-2niveaux'!J132="EG","MATHEMATIQUES"&amp;CHAR(10)&amp;"Espace et Géométrie",IF('EDT-2niveaux'!J132="NC","MATHEMATIQUES"&amp;CHAR(10)&amp;"Nombres et calculs",IF('EDT-2niveaux'!J132="GM","MATHEMATIQUES"&amp;CHAR(10)&amp;"Grand. et mes.",IF('EDT-2niveaux'!J132="S","Sciences et technologie",IF('EDT-2niveaux'!J132="H","Histoire",IF('EDT-2niveaux'!J132="Geo","Géographie",IF('EDT-2niveaux'!J132="EMC","Enseig. mor. et civ.",IF('EDT-2niveaux'!J132="EPS","Educ. phys. et sportive",IF('EDT-2niveaux'!J132="EM","Educ. musicale",IF('EDT-2niveaux'!J132="AP","Arts plastiques",IF('EDT-2niveaux'!J132="HDA","Hist. des arts",IF('EDT-2niveaux'!J132="QM","Questionner le monde",IF('EDT-2niveaux'!J132="LV","Langue vivante",IF('EDT-2niveaux'!J132="APC","APC",""))))))))))))))))))))))))))</f>
        <v/>
      </c>
      <c r="AB128" s="49" t="str">
        <f t="shared" si="21"/>
        <v/>
      </c>
      <c r="AC128" s="101">
        <f>'EDT-2niveaux'!K132</f>
        <v>0</v>
      </c>
      <c r="AD128" s="14" t="str">
        <f>IF('EDT-2niveaux'!K132="O","FRANCAIS"&amp;CHAR(10)&amp;"Orthographe",IF('EDT-2niveaux'!K132="rec","RECREATION",IF('EDT-2niveaux'!K132="p","Pause méridienne",IF('EDT-2niveaux'!K132="G","FRANCAIS"&amp;CHAR(10)&amp;"Grammaire",IF('EDT-2niveaux'!K132="LC","FRANCAIS"&amp;CHAR(10)&amp;"Lect. et comp.de l'écrit",IF('EDT-2niveaux'!K132="M","MATHEMATIQUES",IF('EDT-2niveaux'!K132="CLA","FRANCAIS"&amp;CHAR(10)&amp;"Culture litt. et art.",IF('EDT-2niveaux'!K132="F","FRANCAIS",IF('EDT-2niveaux'!K132="E","FRANCAIS"&amp;CHAR(10)&amp;"Ecriture",IF('EDT-2niveaux'!K132="L","FRANCAIS"&amp;CHAR(10)&amp;"Lexique",IF('EDT-2niveaux'!K132="LO","FRANCAIS"&amp;CHAR(10)&amp;"Langage oral",IF('EDT-2niveaux'!K132="CM","MATHEMATIQUES"&amp;CHAR(10)&amp;"Calcul mental",IF('EDT-2niveaux'!K132="EG","MATHEMATIQUES"&amp;CHAR(10)&amp;"Espace et Géométrie",IF('EDT-2niveaux'!K132="NC","MATHEMATIQUES"&amp;CHAR(10)&amp;"Nombres et calculs",IF('EDT-2niveaux'!K132="GM","MATHEMATIQUES"&amp;CHAR(10)&amp;"Grand. et mes.",IF('EDT-2niveaux'!K132="S","Sciences et technologie",IF('EDT-2niveaux'!K132="H","Histoire",IF('EDT-2niveaux'!K132="Geo","Géographie",IF('EDT-2niveaux'!K132="EMC","Enseig. mor. et civ.",IF('EDT-2niveaux'!K132="EPS","Educ. phys. et sportive",IF('EDT-2niveaux'!K132="EM","Educ. musicale",IF('EDT-2niveaux'!K132="AP","Arts plastiques",IF('EDT-2niveaux'!K132="HDA","Hist. des arts",IF('EDT-2niveaux'!K132="QM","Questionner le monde",IF('EDT-2niveaux'!K132="LV","Langue vivante",IF('EDT-2niveaux'!K132="APC","APC",""))))))))))))))))))))))))))</f>
        <v/>
      </c>
      <c r="AE128" s="49" t="str">
        <f t="shared" si="22"/>
        <v/>
      </c>
    </row>
    <row r="129" spans="1:31" x14ac:dyDescent="0.3">
      <c r="A129" s="4" t="e">
        <f>IF('POUR COMMENCER'!$E$14&gt;=A128,A128+'POUR COMMENCER'!$H$29,"")</f>
        <v>#VALUE!</v>
      </c>
      <c r="B129" s="101">
        <f>'EDT-2niveaux'!B133</f>
        <v>0</v>
      </c>
      <c r="C129" s="14" t="str">
        <f>IF('EDT-2niveaux'!B133="O","FRANCAIS"&amp;CHAR(10)&amp;"Orthographe",IF('EDT-2niveaux'!B133="rec","RECREATION",IF('EDT-2niveaux'!B133="p","Pause méridienne",IF('EDT-2niveaux'!B133="G","FRANCAIS"&amp;CHAR(10)&amp;"Grammaire",IF('EDT-2niveaux'!B133="LC","FRANCAIS"&amp;CHAR(10)&amp;"Lect. et comp.de l'écrit",IF('EDT-2niveaux'!B133="M","MATHEMATIQUES",IF('EDT-2niveaux'!B133="CLA","FRANCAIS"&amp;CHAR(10)&amp;"Culture litt. et art.",IF('EDT-2niveaux'!B133="F","FRANCAIS",IF('EDT-2niveaux'!B133="E","FRANCAIS"&amp;CHAR(10)&amp;"Ecriture",IF('EDT-2niveaux'!B133="L","FRANCAIS"&amp;CHAR(10)&amp;"Lexique",IF('EDT-2niveaux'!B133="LO","FRANCAIS"&amp;CHAR(10)&amp;"Langage oral",IF('EDT-2niveaux'!B133="CM","MATHEMATIQUES"&amp;CHAR(10)&amp;"Calcul mental",IF('EDT-2niveaux'!B133="EG","MATHEMATIQUES"&amp;CHAR(10)&amp;"Espace et Géométrie",IF('EDT-2niveaux'!B133="NC","MATHEMATIQUES"&amp;CHAR(10)&amp;"Nombres et calculs",IF('EDT-2niveaux'!B133="GM","MATHEMATIQUES"&amp;CHAR(10)&amp;"Grand. et mes.",IF('EDT-2niveaux'!B133="S","Sciences et technologie",IF('EDT-2niveaux'!B133="H","Histoire",IF('EDT-2niveaux'!B133="Geo","Géographie",IF('EDT-2niveaux'!B133="EMC","Enseig. mor. et civ.",IF('EDT-2niveaux'!B133="EPS","Educ. phys. et sportive",IF('EDT-2niveaux'!B133="EM","Educ. musicale",IF('EDT-2niveaux'!B133="AP","Arts plastiques",IF('EDT-2niveaux'!B133="HDA","Hist. des arts",IF('EDT-2niveaux'!B133="QM","Questionner le monde",IF('EDT-2niveaux'!B133="LV","Langue vivante",IF('EDT-2niveaux'!B133="APC","APC",""))))))))))))))))))))))))))</f>
        <v/>
      </c>
      <c r="D129" s="14" t="str">
        <f t="shared" si="13"/>
        <v/>
      </c>
      <c r="E129" s="101">
        <f>'EDT-2niveaux'!C133</f>
        <v>0</v>
      </c>
      <c r="F129" s="14" t="str">
        <f>IF('EDT-2niveaux'!C133="O","FRANCAIS"&amp;CHAR(10)&amp;"Orthographe",IF('EDT-2niveaux'!C133="rec","RECREATION",IF('EDT-2niveaux'!C133="p","Pause méridienne",IF('EDT-2niveaux'!C133="G","FRANCAIS"&amp;CHAR(10)&amp;"Grammaire",IF('EDT-2niveaux'!C133="LC","FRANCAIS"&amp;CHAR(10)&amp;"Lect. et comp.de l'écrit",IF('EDT-2niveaux'!C133="M","MATHEMATIQUES",IF('EDT-2niveaux'!C133="CLA","FRANCAIS"&amp;CHAR(10)&amp;"Culture littéraire et artistiqueCulture litt. et art.",IF('EDT-2niveaux'!C133="F","FRANCAIS",IF('EDT-2niveaux'!C133="E","FRANCAIS"&amp;CHAR(10)&amp;"Ecriture",IF('EDT-2niveaux'!C133="L","FRANCAIS"&amp;CHAR(10)&amp;"Lexique",IF('EDT-2niveaux'!C133="LO","FRANCAIS"&amp;CHAR(10)&amp;"Langage oral",IF('EDT-2niveaux'!C133="CM","MATHEMATIQUES"&amp;CHAR(10)&amp;"Calcul mental",IF('EDT-2niveaux'!C133="EG","MATHEMATIQUES"&amp;CHAR(10)&amp;"Espace et Géométrie",IF('EDT-2niveaux'!C133="NC","MATHEMATIQUES"&amp;CHAR(10)&amp;"Nombres et calculs",IF('EDT-2niveaux'!C133="GM","MATHEMATIQUES"&amp;CHAR(10)&amp;"Grand. et mes.",IF('EDT-2niveaux'!C133="S","Sciences et technologie",IF('EDT-2niveaux'!C133="H","Histoire",IF('EDT-2niveaux'!C133="Geo","Géographie",IF('EDT-2niveaux'!C133="EMC","Enseig. mor. et civ.",IF('EDT-2niveaux'!C133="EPS","Educ. phys. et sportive",IF('EDT-2niveaux'!C133="EM","Educ. musicale",IF('EDT-2niveaux'!C133="AP","Arts plastiques",IF('EDT-2niveaux'!C133="HDA","Hist. des arts",IF('EDT-2niveaux'!C133="QM","Questionner le monde",IF('EDT-2niveaux'!C133="LV","Langue vivante",IF('EDT-2niveaux'!C133="APC","APC",""))))))))))))))))))))))))))</f>
        <v/>
      </c>
      <c r="G129" s="14" t="str">
        <f t="shared" si="14"/>
        <v/>
      </c>
      <c r="H129" s="101">
        <f>'EDT-2niveaux'!D133</f>
        <v>0</v>
      </c>
      <c r="I129" s="14" t="str">
        <f>IF('EDT-2niveaux'!D133="O","FRANCAIS"&amp;CHAR(10)&amp;"Orthographe",IF('EDT-2niveaux'!D133="rec","RECREATION",IF('EDT-2niveaux'!D133="p","Pause méridienne",IF('EDT-2niveaux'!D133="G","FRANCAIS"&amp;CHAR(10)&amp;"Grammaire",IF('EDT-2niveaux'!D133="LC","FRANCAIS"&amp;CHAR(10)&amp;"Lect. et comp.de l'écrit",IF('EDT-2niveaux'!D133="M","MATHEMATIQUES",IF('EDT-2niveaux'!D133="CLA","FRANCAIS"&amp;CHAR(10)&amp;"Culture litt. et art.",IF('EDT-2niveaux'!D133="F","FRANCAIS",IF('EDT-2niveaux'!D133="E","FRANCAIS"&amp;CHAR(10)&amp;"Ecriture",IF('EDT-2niveaux'!D133="L","FRANCAIS"&amp;CHAR(10)&amp;"Lexique",IF('EDT-2niveaux'!D133="LO","FRANCAIS"&amp;CHAR(10)&amp;"Langage oral",IF('EDT-2niveaux'!D133="CM","MATHEMATIQUES"&amp;CHAR(10)&amp;"Calcul mental",IF('EDT-2niveaux'!D133="EG","MATHEMATIQUES"&amp;CHAR(10)&amp;"Espace et Géométrie",IF('EDT-2niveaux'!D133="NC","MATHEMATIQUES"&amp;CHAR(10)&amp;"Nombres et calculs",IF('EDT-2niveaux'!D133="GM","MATHEMATIQUES"&amp;CHAR(10)&amp;"Grand. et mes.",IF('EDT-2niveaux'!D133="S","Sciences et technologie",IF('EDT-2niveaux'!D133="H","Histoire",IF('EDT-2niveaux'!D133="Geo","Géographie",IF('EDT-2niveaux'!D133="EMC","Enseig. mor. et civ.",IF('EDT-2niveaux'!D133="EPS","Educ. phys. et sportive",IF('EDT-2niveaux'!D133="EM","Educ. musicale",IF('EDT-2niveaux'!D133="AP","Arts plastiques",IF('EDT-2niveaux'!D133="HDA","Hist. des arts",IF('EDT-2niveaux'!D133="QM","Questionner le monde",IF('EDT-2niveaux'!D133="LV","Langue vivante",IF('EDT-2niveaux'!D133="APC","APC",""))))))))))))))))))))))))))</f>
        <v/>
      </c>
      <c r="J129" s="14" t="str">
        <f t="shared" si="15"/>
        <v/>
      </c>
      <c r="K129" s="101">
        <f>'EDT-2niveaux'!E133</f>
        <v>0</v>
      </c>
      <c r="L129" s="14" t="str">
        <f>IF('EDT-2niveaux'!E133="O","FRANCAIS"&amp;CHAR(10)&amp;"Orthographe",IF('EDT-2niveaux'!E133="rec","RECREATION",IF('EDT-2niveaux'!E133="p","Pause méridienne",IF('EDT-2niveaux'!E133="G","FRANCAIS"&amp;CHAR(10)&amp;"Grammaire",IF('EDT-2niveaux'!E133="LC","FRANCAIS"&amp;CHAR(10)&amp;"Lect. et comp.de l'écrit",IF('EDT-2niveaux'!E133="M","MATHEMATIQUES",IF('EDT-2niveaux'!E133="CLA","FRANCAIS"&amp;CHAR(10)&amp;"Culture litt. et art.",IF('EDT-2niveaux'!E133="F","FRANCAIS",IF('EDT-2niveaux'!E133="E","FRANCAIS"&amp;CHAR(10)&amp;"Ecriture",IF('EDT-2niveaux'!E133="L","FRANCAIS"&amp;CHAR(10)&amp;"Lexique",IF('EDT-2niveaux'!E133="LO","FRANCAIS"&amp;CHAR(10)&amp;"Langage oral",IF('EDT-2niveaux'!E133="CM","MATHEMATIQUES"&amp;CHAR(10)&amp;"Calcul mental",IF('EDT-2niveaux'!E133="EG","MATHEMATIQUES"&amp;CHAR(10)&amp;"Espace et Géométrie",IF('EDT-2niveaux'!E133="NC","MATHEMATIQUES"&amp;CHAR(10)&amp;"Nombres et calculs",IF('EDT-2niveaux'!E133="GM","MATHEMATIQUES"&amp;CHAR(10)&amp;"Grand. et mes.",IF('EDT-2niveaux'!E133="S","Sciences et technologie",IF('EDT-2niveaux'!E133="H","Histoire",IF('EDT-2niveaux'!E133="Geo","Géographie",IF('EDT-2niveaux'!E133="EMC","Enseig. mor. et civ.",IF('EDT-2niveaux'!E133="EPS","Educ. phys. et sportive",IF('EDT-2niveaux'!E133="EM","Educ. musicale",IF('EDT-2niveaux'!E133="AP","Arts plastiques",IF('EDT-2niveaux'!E133="HDA","Hist. des arts",IF('EDT-2niveaux'!E133="QM","Questionner le monde",IF('EDT-2niveaux'!E133="LV","Langue vivante",IF('EDT-2niveaux'!E133="APC","APC",""))))))))))))))))))))))))))</f>
        <v/>
      </c>
      <c r="M129" s="14" t="str">
        <f t="shared" si="16"/>
        <v/>
      </c>
      <c r="N129" s="101">
        <f>'EDT-2niveaux'!F133</f>
        <v>0</v>
      </c>
      <c r="O129" s="14" t="str">
        <f>IF('EDT-2niveaux'!F133="O","FRANCAIS"&amp;CHAR(10)&amp;"Orthographe",IF('EDT-2niveaux'!F133="rec","RECREATION",IF('EDT-2niveaux'!F133="p","Pause méridienne",IF('EDT-2niveaux'!F133="G","FRANCAIS"&amp;CHAR(10)&amp;"Grammaire",IF('EDT-2niveaux'!F133="LC","FRANCAIS"&amp;CHAR(10)&amp;"Lect. et comp.de l'écrit",IF('EDT-2niveaux'!F133="M","MATHEMATIQUES",IF('EDT-2niveaux'!F133="CLA","FRANCAIS"&amp;CHAR(10)&amp;"Culture litt. et art.",IF('EDT-2niveaux'!F133="F","FRANCAIS",IF('EDT-2niveaux'!F133="E","FRANCAIS"&amp;CHAR(10)&amp;"Ecriture",IF('EDT-2niveaux'!F133="L","FRANCAIS"&amp;CHAR(10)&amp;"Lexique",IF('EDT-2niveaux'!F133="LO","FRANCAIS"&amp;CHAR(10)&amp;"Langage oral",IF('EDT-2niveaux'!F133="CM","MATHEMATIQUES"&amp;CHAR(10)&amp;"Calcul mental",IF('EDT-2niveaux'!F133="EG","MATHEMATIQUES"&amp;CHAR(10)&amp;"Espace et Géométrie",IF('EDT-2niveaux'!F133="NC","MATHEMATIQUES"&amp;CHAR(10)&amp;"Nombres et calculs",IF('EDT-2niveaux'!F133="GM","MATHEMATIQUES"&amp;CHAR(10)&amp;"Grand. et mes.",IF('EDT-2niveaux'!F133="S","Sciences et technologie",IF('EDT-2niveaux'!F133="H","Histoire",IF('EDT-2niveaux'!F133="Geo","Géographie",IF('EDT-2niveaux'!F133="EMC","Enseig. mor. et civ.",IF('EDT-2niveaux'!F133="EPS","Educ. phys. et sportive",IF('EDT-2niveaux'!F133="EM","Educ. musicale",IF('EDT-2niveaux'!F133="AP","Arts plastiques",IF('EDT-2niveaux'!F133="HDA","Hist. des arts",IF('EDT-2niveaux'!F133="QM","Questionner le monde",IF('EDT-2niveaux'!F133="LV","Langue vivante",IF('EDT-2niveaux'!F133="APC","APC",""))))))))))))))))))))))))))</f>
        <v/>
      </c>
      <c r="P129" s="14" t="str">
        <f t="shared" si="17"/>
        <v/>
      </c>
      <c r="Q129" s="101">
        <f>'EDT-2niveaux'!G133</f>
        <v>0</v>
      </c>
      <c r="R129" s="14" t="str">
        <f>IF('EDT-2niveaux'!G133="O","FRANCAIS"&amp;CHAR(10)&amp;"Orthographe",IF('EDT-2niveaux'!G133="rec","RECREATION",IF('EDT-2niveaux'!G133="p","Pause méridienne",IF('EDT-2niveaux'!G133="G","FRANCAIS"&amp;CHAR(10)&amp;"Grammaire",IF('EDT-2niveaux'!G133="LC","FRANCAIS"&amp;CHAR(10)&amp;"Lect. et comp.de l'écrit",IF('EDT-2niveaux'!G133="M","MATHEMATIQUES",IF('EDT-2niveaux'!G133="CLA","FRANCAIS"&amp;CHAR(10)&amp;"Culture litt. et art.",IF('EDT-2niveaux'!G133="F","FRANCAIS",IF('EDT-2niveaux'!G133="E","FRANCAIS"&amp;CHAR(10)&amp;"Ecriture",IF('EDT-2niveaux'!G133="L","FRANCAIS"&amp;CHAR(10)&amp;"Lexique",IF('EDT-2niveaux'!G133="LO","FRANCAIS"&amp;CHAR(10)&amp;"Langage oral",IF('EDT-2niveaux'!G133="CM","MATHEMATIQUES"&amp;CHAR(10)&amp;"Calcul mental",IF('EDT-2niveaux'!G133="EG","MATHEMATIQUES"&amp;CHAR(10)&amp;"Espace et Géométrie",IF('EDT-2niveaux'!G133="NC","MATHEMATIQUES"&amp;CHAR(10)&amp;"Nombres et calculs",IF('EDT-2niveaux'!G133="GM","MATHEMATIQUES"&amp;CHAR(10)&amp;"Grand. et mes.",IF('EDT-2niveaux'!G133="S","Sciences et technologie",IF('EDT-2niveaux'!G133="H","Histoire",IF('EDT-2niveaux'!G133="Geo","Géographie",IF('EDT-2niveaux'!G133="EMC","Enseig. mor. et civ.",IF('EDT-2niveaux'!G133="EPS","Educ. phys. et sportive",IF('EDT-2niveaux'!G133="EM","Educ. musicale",IF('EDT-2niveaux'!G133="AP","Arts plastiques",IF('EDT-2niveaux'!G133="HDA","Hist. des arts",IF('EDT-2niveaux'!G133="QM","Questionner le monde",IF('EDT-2niveaux'!G133="LV","Langue vivante",IF('EDT-2niveaux'!G133="APC","APC",""))))))))))))))))))))))))))</f>
        <v/>
      </c>
      <c r="S129" s="148" t="str">
        <f t="shared" si="18"/>
        <v/>
      </c>
      <c r="T129" s="101">
        <f>'EDT-2niveaux'!H133</f>
        <v>0</v>
      </c>
      <c r="U129" s="14" t="str">
        <f>IF('EDT-2niveaux'!H133="O","FRANCAIS"&amp;CHAR(10)&amp;"Orthographe",IF('EDT-2niveaux'!H133="rec","RECREATION",IF('EDT-2niveaux'!H133="p","Pause méridienne",IF('EDT-2niveaux'!H133="G","FRANCAIS"&amp;CHAR(10)&amp;"Grammaire",IF('EDT-2niveaux'!H133="LC","FRANCAIS"&amp;CHAR(10)&amp;"Lect. et comp.de l'écrit",IF('EDT-2niveaux'!H133="M","MATHEMATIQUES",IF('EDT-2niveaux'!H133="CLA","FRANCAIS"&amp;CHAR(10)&amp;"Culture litt. et art.",IF('EDT-2niveaux'!H133="F","FRANCAIS",IF('EDT-2niveaux'!H133="E","FRANCAIS"&amp;CHAR(10)&amp;"Ecriture",IF('EDT-2niveaux'!H133="L","FRANCAIS"&amp;CHAR(10)&amp;"Lexique",IF('EDT-2niveaux'!H133="LO","FRANCAIS"&amp;CHAR(10)&amp;"Langage oral",IF('EDT-2niveaux'!H133="CM","MATHEMATIQUES"&amp;CHAR(10)&amp;"Calcul mental",IF('EDT-2niveaux'!H133="EG","MATHEMATIQUES"&amp;CHAR(10)&amp;"Espace et Géométrie",IF('EDT-2niveaux'!H133="NC","MATHEMATIQUES"&amp;CHAR(10)&amp;"Nombres et calculs",IF('EDT-2niveaux'!H133="GM","MATHEMATIQUES"&amp;CHAR(10)&amp;"Grand. et mes.",IF('EDT-2niveaux'!H133="S","Sciences et technologie",IF('EDT-2niveaux'!H133="H","Histoire",IF('EDT-2niveaux'!H133="Geo","Géographie",IF('EDT-2niveaux'!H133="EMC","Enseig. mor. et civ.",IF('EDT-2niveaux'!H133="EPS","Educ. phys. et sportive",IF('EDT-2niveaux'!H133="EM","Educ. musicale",IF('EDT-2niveaux'!H133="AP","Arts plastiques",IF('EDT-2niveaux'!H133="HDA","Hist. des arts",IF('EDT-2niveaux'!H133="QM","Questionner le monde",IF('EDT-2niveaux'!H133="LV","Langue vivante",IF('EDT-2niveaux'!H133="APC","APC",""))))))))))))))))))))))))))</f>
        <v/>
      </c>
      <c r="V129" s="14" t="str">
        <f t="shared" si="19"/>
        <v/>
      </c>
      <c r="W129" s="101">
        <f>'EDT-2niveaux'!I133</f>
        <v>0</v>
      </c>
      <c r="X129" s="14" t="str">
        <f>IF('EDT-2niveaux'!I133="O","FRANCAIS"&amp;CHAR(10)&amp;"Orthographe",IF('EDT-2niveaux'!I133="rec","RECREATION",IF('EDT-2niveaux'!I133="p","Pause méridienne",IF('EDT-2niveaux'!I133="G","FRANCAIS"&amp;CHAR(10)&amp;"Grammaire",IF('EDT-2niveaux'!I133="LC","FRANCAIS"&amp;CHAR(10)&amp;"Lect. et comp.de l'écrit",IF('EDT-2niveaux'!I133="M","MATHEMATIQUES",IF('EDT-2niveaux'!I133="CLA","FRANCAIS"&amp;CHAR(10)&amp;"Culture litt. et art.",IF('EDT-2niveaux'!I133="F","FRANCAIS",IF('EDT-2niveaux'!I133="E","FRANCAIS"&amp;CHAR(10)&amp;"Ecriture",IF('EDT-2niveaux'!I133="L","FRANCAIS"&amp;CHAR(10)&amp;"Lexique",IF('EDT-2niveaux'!I133="LO","FRANCAIS"&amp;CHAR(10)&amp;"Langage oral",IF('EDT-2niveaux'!I133="CM","MATHEMATIQUES"&amp;CHAR(10)&amp;"Calcul mental",IF('EDT-2niveaux'!I133="EG","MATHEMATIQUES"&amp;CHAR(10)&amp;"Espace et Géométrie",IF('EDT-2niveaux'!I133="NC","MATHEMATIQUES"&amp;CHAR(10)&amp;"Nombres et calculs",IF('EDT-2niveaux'!I133="GM","MATHEMATIQUES"&amp;CHAR(10)&amp;"Grand. et mes.",IF('EDT-2niveaux'!I133="S","Sciences et technologie",IF('EDT-2niveaux'!I133="H","Histoire",IF('EDT-2niveaux'!I133="Geo","Géographie",IF('EDT-2niveaux'!I133="EMC","Enseig. mor. et civ.",IF('EDT-2niveaux'!I133="EPS","Educ. phys. et sportive",IF('EDT-2niveaux'!I133="EM","Educ. musicale",IF('EDT-2niveaux'!I133="AP","Arts plastiques",IF('EDT-2niveaux'!I133="HDA","Hist. des arts",IF('EDT-2niveaux'!I133="QM","Questionner le monde",IF('EDT-2niveaux'!I133="LV","Langue vivante",IF('EDT-2niveaux'!I133="APC","APC",""))))))))))))))))))))))))))</f>
        <v/>
      </c>
      <c r="Y129" s="14" t="str">
        <f t="shared" si="20"/>
        <v/>
      </c>
      <c r="Z129" s="101">
        <f>'EDT-2niveaux'!J133</f>
        <v>0</v>
      </c>
      <c r="AA129" s="14" t="str">
        <f>IF('EDT-2niveaux'!J133="O","FRANCAIS"&amp;CHAR(10)&amp;"Orthographe",IF('EDT-2niveaux'!J133="rec","RECREATION",IF('EDT-2niveaux'!J133="p","Pause méridienne",IF('EDT-2niveaux'!J133="G","FRANCAIS"&amp;CHAR(10)&amp;"Grammaire",IF('EDT-2niveaux'!J133="LC","FRANCAIS"&amp;CHAR(10)&amp;"Lect. et comp.de l'écrit",IF('EDT-2niveaux'!J133="M","MATHEMATIQUES",IF('EDT-2niveaux'!J133="CLA","FRANCAIS"&amp;CHAR(10)&amp;"Culture littéraire et artistiqueCulture litt. et art.",IF('EDT-2niveaux'!J133="F","FRANCAIS",IF('EDT-2niveaux'!J133="E","FRANCAIS"&amp;CHAR(10)&amp;"Ecriture",IF('EDT-2niveaux'!J133="L","FRANCAIS"&amp;CHAR(10)&amp;"Lexique",IF('EDT-2niveaux'!J133="LO","FRANCAIS"&amp;CHAR(10)&amp;"Langage oral",IF('EDT-2niveaux'!J133="CM","MATHEMATIQUES"&amp;CHAR(10)&amp;"Calcul mental",IF('EDT-2niveaux'!J133="EG","MATHEMATIQUES"&amp;CHAR(10)&amp;"Espace et Géométrie",IF('EDT-2niveaux'!J133="NC","MATHEMATIQUES"&amp;CHAR(10)&amp;"Nombres et calculs",IF('EDT-2niveaux'!J133="GM","MATHEMATIQUES"&amp;CHAR(10)&amp;"Grand. et mes.",IF('EDT-2niveaux'!J133="S","Sciences et technologie",IF('EDT-2niveaux'!J133="H","Histoire",IF('EDT-2niveaux'!J133="Geo","Géographie",IF('EDT-2niveaux'!J133="EMC","Enseig. mor. et civ.",IF('EDT-2niveaux'!J133="EPS","Educ. phys. et sportive",IF('EDT-2niveaux'!J133="EM","Educ. musicale",IF('EDT-2niveaux'!J133="AP","Arts plastiques",IF('EDT-2niveaux'!J133="HDA","Hist. des arts",IF('EDT-2niveaux'!J133="QM","Questionner le monde",IF('EDT-2niveaux'!J133="LV","Langue vivante",IF('EDT-2niveaux'!J133="APC","APC",""))))))))))))))))))))))))))</f>
        <v/>
      </c>
      <c r="AB129" s="49" t="str">
        <f t="shared" si="21"/>
        <v/>
      </c>
      <c r="AC129" s="101">
        <f>'EDT-2niveaux'!K133</f>
        <v>0</v>
      </c>
      <c r="AD129" s="14" t="str">
        <f>IF('EDT-2niveaux'!K133="O","FRANCAIS"&amp;CHAR(10)&amp;"Orthographe",IF('EDT-2niveaux'!K133="rec","RECREATION",IF('EDT-2niveaux'!K133="p","Pause méridienne",IF('EDT-2niveaux'!K133="G","FRANCAIS"&amp;CHAR(10)&amp;"Grammaire",IF('EDT-2niveaux'!K133="LC","FRANCAIS"&amp;CHAR(10)&amp;"Lect. et comp.de l'écrit",IF('EDT-2niveaux'!K133="M","MATHEMATIQUES",IF('EDT-2niveaux'!K133="CLA","FRANCAIS"&amp;CHAR(10)&amp;"Culture litt. et art.",IF('EDT-2niveaux'!K133="F","FRANCAIS",IF('EDT-2niveaux'!K133="E","FRANCAIS"&amp;CHAR(10)&amp;"Ecriture",IF('EDT-2niveaux'!K133="L","FRANCAIS"&amp;CHAR(10)&amp;"Lexique",IF('EDT-2niveaux'!K133="LO","FRANCAIS"&amp;CHAR(10)&amp;"Langage oral",IF('EDT-2niveaux'!K133="CM","MATHEMATIQUES"&amp;CHAR(10)&amp;"Calcul mental",IF('EDT-2niveaux'!K133="EG","MATHEMATIQUES"&amp;CHAR(10)&amp;"Espace et Géométrie",IF('EDT-2niveaux'!K133="NC","MATHEMATIQUES"&amp;CHAR(10)&amp;"Nombres et calculs",IF('EDT-2niveaux'!K133="GM","MATHEMATIQUES"&amp;CHAR(10)&amp;"Grand. et mes.",IF('EDT-2niveaux'!K133="S","Sciences et technologie",IF('EDT-2niveaux'!K133="H","Histoire",IF('EDT-2niveaux'!K133="Geo","Géographie",IF('EDT-2niveaux'!K133="EMC","Enseig. mor. et civ.",IF('EDT-2niveaux'!K133="EPS","Educ. phys. et sportive",IF('EDT-2niveaux'!K133="EM","Educ. musicale",IF('EDT-2niveaux'!K133="AP","Arts plastiques",IF('EDT-2niveaux'!K133="HDA","Hist. des arts",IF('EDT-2niveaux'!K133="QM","Questionner le monde",IF('EDT-2niveaux'!K133="LV","Langue vivante",IF('EDT-2niveaux'!K133="APC","APC",""))))))))))))))))))))))))))</f>
        <v/>
      </c>
      <c r="AE129" s="49" t="str">
        <f t="shared" si="22"/>
        <v/>
      </c>
    </row>
    <row r="130" spans="1:31" x14ac:dyDescent="0.3">
      <c r="A130" s="4" t="e">
        <f>IF('POUR COMMENCER'!$E$14&gt;=A129,A129+'POUR COMMENCER'!$H$29,"")</f>
        <v>#VALUE!</v>
      </c>
      <c r="B130" s="101">
        <f>'EDT-2niveaux'!B134</f>
        <v>0</v>
      </c>
      <c r="C130" s="14" t="str">
        <f>IF('EDT-2niveaux'!B134="O","FRANCAIS"&amp;CHAR(10)&amp;"Orthographe",IF('EDT-2niveaux'!B134="rec","RECREATION",IF('EDT-2niveaux'!B134="p","Pause méridienne",IF('EDT-2niveaux'!B134="G","FRANCAIS"&amp;CHAR(10)&amp;"Grammaire",IF('EDT-2niveaux'!B134="LC","FRANCAIS"&amp;CHAR(10)&amp;"Lect. et comp.de l'écrit",IF('EDT-2niveaux'!B134="M","MATHEMATIQUES",IF('EDT-2niveaux'!B134="CLA","FRANCAIS"&amp;CHAR(10)&amp;"Culture litt. et art.",IF('EDT-2niveaux'!B134="F","FRANCAIS",IF('EDT-2niveaux'!B134="E","FRANCAIS"&amp;CHAR(10)&amp;"Ecriture",IF('EDT-2niveaux'!B134="L","FRANCAIS"&amp;CHAR(10)&amp;"Lexique",IF('EDT-2niveaux'!B134="LO","FRANCAIS"&amp;CHAR(10)&amp;"Langage oral",IF('EDT-2niveaux'!B134="CM","MATHEMATIQUES"&amp;CHAR(10)&amp;"Calcul mental",IF('EDT-2niveaux'!B134="EG","MATHEMATIQUES"&amp;CHAR(10)&amp;"Espace et Géométrie",IF('EDT-2niveaux'!B134="NC","MATHEMATIQUES"&amp;CHAR(10)&amp;"Nombres et calculs",IF('EDT-2niveaux'!B134="GM","MATHEMATIQUES"&amp;CHAR(10)&amp;"Grand. et mes.",IF('EDT-2niveaux'!B134="S","Sciences et technologie",IF('EDT-2niveaux'!B134="H","Histoire",IF('EDT-2niveaux'!B134="Geo","Géographie",IF('EDT-2niveaux'!B134="EMC","Enseig. mor. et civ.",IF('EDT-2niveaux'!B134="EPS","Educ. phys. et sportive",IF('EDT-2niveaux'!B134="EM","Educ. musicale",IF('EDT-2niveaux'!B134="AP","Arts plastiques",IF('EDT-2niveaux'!B134="HDA","Hist. des arts",IF('EDT-2niveaux'!B134="QM","Questionner le monde",IF('EDT-2niveaux'!B134="LV","Langue vivante",IF('EDT-2niveaux'!B134="APC","APC",""))))))))))))))))))))))))))</f>
        <v/>
      </c>
      <c r="D130" s="14" t="str">
        <f t="shared" si="13"/>
        <v/>
      </c>
      <c r="E130" s="101">
        <f>'EDT-2niveaux'!C134</f>
        <v>0</v>
      </c>
      <c r="F130" s="14" t="str">
        <f>IF('EDT-2niveaux'!C134="O","FRANCAIS"&amp;CHAR(10)&amp;"Orthographe",IF('EDT-2niveaux'!C134="rec","RECREATION",IF('EDT-2niveaux'!C134="p","Pause méridienne",IF('EDT-2niveaux'!C134="G","FRANCAIS"&amp;CHAR(10)&amp;"Grammaire",IF('EDT-2niveaux'!C134="LC","FRANCAIS"&amp;CHAR(10)&amp;"Lect. et comp.de l'écrit",IF('EDT-2niveaux'!C134="M","MATHEMATIQUES",IF('EDT-2niveaux'!C134="CLA","FRANCAIS"&amp;CHAR(10)&amp;"Culture littéraire et artistiqueCulture litt. et art.",IF('EDT-2niveaux'!C134="F","FRANCAIS",IF('EDT-2niveaux'!C134="E","FRANCAIS"&amp;CHAR(10)&amp;"Ecriture",IF('EDT-2niveaux'!C134="L","FRANCAIS"&amp;CHAR(10)&amp;"Lexique",IF('EDT-2niveaux'!C134="LO","FRANCAIS"&amp;CHAR(10)&amp;"Langage oral",IF('EDT-2niveaux'!C134="CM","MATHEMATIQUES"&amp;CHAR(10)&amp;"Calcul mental",IF('EDT-2niveaux'!C134="EG","MATHEMATIQUES"&amp;CHAR(10)&amp;"Espace et Géométrie",IF('EDT-2niveaux'!C134="NC","MATHEMATIQUES"&amp;CHAR(10)&amp;"Nombres et calculs",IF('EDT-2niveaux'!C134="GM","MATHEMATIQUES"&amp;CHAR(10)&amp;"Grand. et mes.",IF('EDT-2niveaux'!C134="S","Sciences et technologie",IF('EDT-2niveaux'!C134="H","Histoire",IF('EDT-2niveaux'!C134="Geo","Géographie",IF('EDT-2niveaux'!C134="EMC","Enseig. mor. et civ.",IF('EDT-2niveaux'!C134="EPS","Educ. phys. et sportive",IF('EDT-2niveaux'!C134="EM","Educ. musicale",IF('EDT-2niveaux'!C134="AP","Arts plastiques",IF('EDT-2niveaux'!C134="HDA","Hist. des arts",IF('EDT-2niveaux'!C134="QM","Questionner le monde",IF('EDT-2niveaux'!C134="LV","Langue vivante",IF('EDT-2niveaux'!C134="APC","APC",""))))))))))))))))))))))))))</f>
        <v/>
      </c>
      <c r="G130" s="14" t="str">
        <f t="shared" si="14"/>
        <v/>
      </c>
      <c r="H130" s="101">
        <f>'EDT-2niveaux'!D134</f>
        <v>0</v>
      </c>
      <c r="I130" s="14" t="str">
        <f>IF('EDT-2niveaux'!D134="O","FRANCAIS"&amp;CHAR(10)&amp;"Orthographe",IF('EDT-2niveaux'!D134="rec","RECREATION",IF('EDT-2niveaux'!D134="p","Pause méridienne",IF('EDT-2niveaux'!D134="G","FRANCAIS"&amp;CHAR(10)&amp;"Grammaire",IF('EDT-2niveaux'!D134="LC","FRANCAIS"&amp;CHAR(10)&amp;"Lect. et comp.de l'écrit",IF('EDT-2niveaux'!D134="M","MATHEMATIQUES",IF('EDT-2niveaux'!D134="CLA","FRANCAIS"&amp;CHAR(10)&amp;"Culture litt. et art.",IF('EDT-2niveaux'!D134="F","FRANCAIS",IF('EDT-2niveaux'!D134="E","FRANCAIS"&amp;CHAR(10)&amp;"Ecriture",IF('EDT-2niveaux'!D134="L","FRANCAIS"&amp;CHAR(10)&amp;"Lexique",IF('EDT-2niveaux'!D134="LO","FRANCAIS"&amp;CHAR(10)&amp;"Langage oral",IF('EDT-2niveaux'!D134="CM","MATHEMATIQUES"&amp;CHAR(10)&amp;"Calcul mental",IF('EDT-2niveaux'!D134="EG","MATHEMATIQUES"&amp;CHAR(10)&amp;"Espace et Géométrie",IF('EDT-2niveaux'!D134="NC","MATHEMATIQUES"&amp;CHAR(10)&amp;"Nombres et calculs",IF('EDT-2niveaux'!D134="GM","MATHEMATIQUES"&amp;CHAR(10)&amp;"Grand. et mes.",IF('EDT-2niveaux'!D134="S","Sciences et technologie",IF('EDT-2niveaux'!D134="H","Histoire",IF('EDT-2niveaux'!D134="Geo","Géographie",IF('EDT-2niveaux'!D134="EMC","Enseig. mor. et civ.",IF('EDT-2niveaux'!D134="EPS","Educ. phys. et sportive",IF('EDT-2niveaux'!D134="EM","Educ. musicale",IF('EDT-2niveaux'!D134="AP","Arts plastiques",IF('EDT-2niveaux'!D134="HDA","Hist. des arts",IF('EDT-2niveaux'!D134="QM","Questionner le monde",IF('EDT-2niveaux'!D134="LV","Langue vivante",IF('EDT-2niveaux'!D134="APC","APC",""))))))))))))))))))))))))))</f>
        <v/>
      </c>
      <c r="J130" s="14" t="str">
        <f t="shared" si="15"/>
        <v/>
      </c>
      <c r="K130" s="101">
        <f>'EDT-2niveaux'!E134</f>
        <v>0</v>
      </c>
      <c r="L130" s="14" t="str">
        <f>IF('EDT-2niveaux'!E134="O","FRANCAIS"&amp;CHAR(10)&amp;"Orthographe",IF('EDT-2niveaux'!E134="rec","RECREATION",IF('EDT-2niveaux'!E134="p","Pause méridienne",IF('EDT-2niveaux'!E134="G","FRANCAIS"&amp;CHAR(10)&amp;"Grammaire",IF('EDT-2niveaux'!E134="LC","FRANCAIS"&amp;CHAR(10)&amp;"Lect. et comp.de l'écrit",IF('EDT-2niveaux'!E134="M","MATHEMATIQUES",IF('EDT-2niveaux'!E134="CLA","FRANCAIS"&amp;CHAR(10)&amp;"Culture litt. et art.",IF('EDT-2niveaux'!E134="F","FRANCAIS",IF('EDT-2niveaux'!E134="E","FRANCAIS"&amp;CHAR(10)&amp;"Ecriture",IF('EDT-2niveaux'!E134="L","FRANCAIS"&amp;CHAR(10)&amp;"Lexique",IF('EDT-2niveaux'!E134="LO","FRANCAIS"&amp;CHAR(10)&amp;"Langage oral",IF('EDT-2niveaux'!E134="CM","MATHEMATIQUES"&amp;CHAR(10)&amp;"Calcul mental",IF('EDT-2niveaux'!E134="EG","MATHEMATIQUES"&amp;CHAR(10)&amp;"Espace et Géométrie",IF('EDT-2niveaux'!E134="NC","MATHEMATIQUES"&amp;CHAR(10)&amp;"Nombres et calculs",IF('EDT-2niveaux'!E134="GM","MATHEMATIQUES"&amp;CHAR(10)&amp;"Grand. et mes.",IF('EDT-2niveaux'!E134="S","Sciences et technologie",IF('EDT-2niveaux'!E134="H","Histoire",IF('EDT-2niveaux'!E134="Geo","Géographie",IF('EDT-2niveaux'!E134="EMC","Enseig. mor. et civ.",IF('EDT-2niveaux'!E134="EPS","Educ. phys. et sportive",IF('EDT-2niveaux'!E134="EM","Educ. musicale",IF('EDT-2niveaux'!E134="AP","Arts plastiques",IF('EDT-2niveaux'!E134="HDA","Hist. des arts",IF('EDT-2niveaux'!E134="QM","Questionner le monde",IF('EDT-2niveaux'!E134="LV","Langue vivante",IF('EDT-2niveaux'!E134="APC","APC",""))))))))))))))))))))))))))</f>
        <v/>
      </c>
      <c r="M130" s="14" t="str">
        <f t="shared" si="16"/>
        <v/>
      </c>
      <c r="N130" s="101">
        <f>'EDT-2niveaux'!F134</f>
        <v>0</v>
      </c>
      <c r="O130" s="14" t="str">
        <f>IF('EDT-2niveaux'!F134="O","FRANCAIS"&amp;CHAR(10)&amp;"Orthographe",IF('EDT-2niveaux'!F134="rec","RECREATION",IF('EDT-2niveaux'!F134="p","Pause méridienne",IF('EDT-2niveaux'!F134="G","FRANCAIS"&amp;CHAR(10)&amp;"Grammaire",IF('EDT-2niveaux'!F134="LC","FRANCAIS"&amp;CHAR(10)&amp;"Lect. et comp.de l'écrit",IF('EDT-2niveaux'!F134="M","MATHEMATIQUES",IF('EDT-2niveaux'!F134="CLA","FRANCAIS"&amp;CHAR(10)&amp;"Culture litt. et art.",IF('EDT-2niveaux'!F134="F","FRANCAIS",IF('EDT-2niveaux'!F134="E","FRANCAIS"&amp;CHAR(10)&amp;"Ecriture",IF('EDT-2niveaux'!F134="L","FRANCAIS"&amp;CHAR(10)&amp;"Lexique",IF('EDT-2niveaux'!F134="LO","FRANCAIS"&amp;CHAR(10)&amp;"Langage oral",IF('EDT-2niveaux'!F134="CM","MATHEMATIQUES"&amp;CHAR(10)&amp;"Calcul mental",IF('EDT-2niveaux'!F134="EG","MATHEMATIQUES"&amp;CHAR(10)&amp;"Espace et Géométrie",IF('EDT-2niveaux'!F134="NC","MATHEMATIQUES"&amp;CHAR(10)&amp;"Nombres et calculs",IF('EDT-2niveaux'!F134="GM","MATHEMATIQUES"&amp;CHAR(10)&amp;"Grand. et mes.",IF('EDT-2niveaux'!F134="S","Sciences et technologie",IF('EDT-2niveaux'!F134="H","Histoire",IF('EDT-2niveaux'!F134="Geo","Géographie",IF('EDT-2niveaux'!F134="EMC","Enseig. mor. et civ.",IF('EDT-2niveaux'!F134="EPS","Educ. phys. et sportive",IF('EDT-2niveaux'!F134="EM","Educ. musicale",IF('EDT-2niveaux'!F134="AP","Arts plastiques",IF('EDT-2niveaux'!F134="HDA","Hist. des arts",IF('EDT-2niveaux'!F134="QM","Questionner le monde",IF('EDT-2niveaux'!F134="LV","Langue vivante",IF('EDT-2niveaux'!F134="APC","APC",""))))))))))))))))))))))))))</f>
        <v/>
      </c>
      <c r="P130" s="14" t="str">
        <f t="shared" si="17"/>
        <v/>
      </c>
      <c r="Q130" s="101">
        <f>'EDT-2niveaux'!G134</f>
        <v>0</v>
      </c>
      <c r="R130" s="14" t="str">
        <f>IF('EDT-2niveaux'!G134="O","FRANCAIS"&amp;CHAR(10)&amp;"Orthographe",IF('EDT-2niveaux'!G134="rec","RECREATION",IF('EDT-2niveaux'!G134="p","Pause méridienne",IF('EDT-2niveaux'!G134="G","FRANCAIS"&amp;CHAR(10)&amp;"Grammaire",IF('EDT-2niveaux'!G134="LC","FRANCAIS"&amp;CHAR(10)&amp;"Lect. et comp.de l'écrit",IF('EDT-2niveaux'!G134="M","MATHEMATIQUES",IF('EDT-2niveaux'!G134="CLA","FRANCAIS"&amp;CHAR(10)&amp;"Culture litt. et art.",IF('EDT-2niveaux'!G134="F","FRANCAIS",IF('EDT-2niveaux'!G134="E","FRANCAIS"&amp;CHAR(10)&amp;"Ecriture",IF('EDT-2niveaux'!G134="L","FRANCAIS"&amp;CHAR(10)&amp;"Lexique",IF('EDT-2niveaux'!G134="LO","FRANCAIS"&amp;CHAR(10)&amp;"Langage oral",IF('EDT-2niveaux'!G134="CM","MATHEMATIQUES"&amp;CHAR(10)&amp;"Calcul mental",IF('EDT-2niveaux'!G134="EG","MATHEMATIQUES"&amp;CHAR(10)&amp;"Espace et Géométrie",IF('EDT-2niveaux'!G134="NC","MATHEMATIQUES"&amp;CHAR(10)&amp;"Nombres et calculs",IF('EDT-2niveaux'!G134="GM","MATHEMATIQUES"&amp;CHAR(10)&amp;"Grand. et mes.",IF('EDT-2niveaux'!G134="S","Sciences et technologie",IF('EDT-2niveaux'!G134="H","Histoire",IF('EDT-2niveaux'!G134="Geo","Géographie",IF('EDT-2niveaux'!G134="EMC","Enseig. mor. et civ.",IF('EDT-2niveaux'!G134="EPS","Educ. phys. et sportive",IF('EDT-2niveaux'!G134="EM","Educ. musicale",IF('EDT-2niveaux'!G134="AP","Arts plastiques",IF('EDT-2niveaux'!G134="HDA","Hist. des arts",IF('EDT-2niveaux'!G134="QM","Questionner le monde",IF('EDT-2niveaux'!G134="LV","Langue vivante",IF('EDT-2niveaux'!G134="APC","APC",""))))))))))))))))))))))))))</f>
        <v/>
      </c>
      <c r="S130" s="148" t="str">
        <f t="shared" si="18"/>
        <v/>
      </c>
      <c r="T130" s="101">
        <f>'EDT-2niveaux'!H134</f>
        <v>0</v>
      </c>
      <c r="U130" s="14" t="str">
        <f>IF('EDT-2niveaux'!H134="O","FRANCAIS"&amp;CHAR(10)&amp;"Orthographe",IF('EDT-2niveaux'!H134="rec","RECREATION",IF('EDT-2niveaux'!H134="p","Pause méridienne",IF('EDT-2niveaux'!H134="G","FRANCAIS"&amp;CHAR(10)&amp;"Grammaire",IF('EDT-2niveaux'!H134="LC","FRANCAIS"&amp;CHAR(10)&amp;"Lect. et comp.de l'écrit",IF('EDT-2niveaux'!H134="M","MATHEMATIQUES",IF('EDT-2niveaux'!H134="CLA","FRANCAIS"&amp;CHAR(10)&amp;"Culture litt. et art.",IF('EDT-2niveaux'!H134="F","FRANCAIS",IF('EDT-2niveaux'!H134="E","FRANCAIS"&amp;CHAR(10)&amp;"Ecriture",IF('EDT-2niveaux'!H134="L","FRANCAIS"&amp;CHAR(10)&amp;"Lexique",IF('EDT-2niveaux'!H134="LO","FRANCAIS"&amp;CHAR(10)&amp;"Langage oral",IF('EDT-2niveaux'!H134="CM","MATHEMATIQUES"&amp;CHAR(10)&amp;"Calcul mental",IF('EDT-2niveaux'!H134="EG","MATHEMATIQUES"&amp;CHAR(10)&amp;"Espace et Géométrie",IF('EDT-2niveaux'!H134="NC","MATHEMATIQUES"&amp;CHAR(10)&amp;"Nombres et calculs",IF('EDT-2niveaux'!H134="GM","MATHEMATIQUES"&amp;CHAR(10)&amp;"Grand. et mes.",IF('EDT-2niveaux'!H134="S","Sciences et technologie",IF('EDT-2niveaux'!H134="H","Histoire",IF('EDT-2niveaux'!H134="Geo","Géographie",IF('EDT-2niveaux'!H134="EMC","Enseig. mor. et civ.",IF('EDT-2niveaux'!H134="EPS","Educ. phys. et sportive",IF('EDT-2niveaux'!H134="EM","Educ. musicale",IF('EDT-2niveaux'!H134="AP","Arts plastiques",IF('EDT-2niveaux'!H134="HDA","Hist. des arts",IF('EDT-2niveaux'!H134="QM","Questionner le monde",IF('EDT-2niveaux'!H134="LV","Langue vivante",IF('EDT-2niveaux'!H134="APC","APC",""))))))))))))))))))))))))))</f>
        <v/>
      </c>
      <c r="V130" s="14" t="str">
        <f t="shared" si="19"/>
        <v/>
      </c>
      <c r="W130" s="101">
        <f>'EDT-2niveaux'!I134</f>
        <v>0</v>
      </c>
      <c r="X130" s="14" t="str">
        <f>IF('EDT-2niveaux'!I134="O","FRANCAIS"&amp;CHAR(10)&amp;"Orthographe",IF('EDT-2niveaux'!I134="rec","RECREATION",IF('EDT-2niveaux'!I134="p","Pause méridienne",IF('EDT-2niveaux'!I134="G","FRANCAIS"&amp;CHAR(10)&amp;"Grammaire",IF('EDT-2niveaux'!I134="LC","FRANCAIS"&amp;CHAR(10)&amp;"Lect. et comp.de l'écrit",IF('EDT-2niveaux'!I134="M","MATHEMATIQUES",IF('EDT-2niveaux'!I134="CLA","FRANCAIS"&amp;CHAR(10)&amp;"Culture litt. et art.",IF('EDT-2niveaux'!I134="F","FRANCAIS",IF('EDT-2niveaux'!I134="E","FRANCAIS"&amp;CHAR(10)&amp;"Ecriture",IF('EDT-2niveaux'!I134="L","FRANCAIS"&amp;CHAR(10)&amp;"Lexique",IF('EDT-2niveaux'!I134="LO","FRANCAIS"&amp;CHAR(10)&amp;"Langage oral",IF('EDT-2niveaux'!I134="CM","MATHEMATIQUES"&amp;CHAR(10)&amp;"Calcul mental",IF('EDT-2niveaux'!I134="EG","MATHEMATIQUES"&amp;CHAR(10)&amp;"Espace et Géométrie",IF('EDT-2niveaux'!I134="NC","MATHEMATIQUES"&amp;CHAR(10)&amp;"Nombres et calculs",IF('EDT-2niveaux'!I134="GM","MATHEMATIQUES"&amp;CHAR(10)&amp;"Grand. et mes.",IF('EDT-2niveaux'!I134="S","Sciences et technologie",IF('EDT-2niveaux'!I134="H","Histoire",IF('EDT-2niveaux'!I134="Geo","Géographie",IF('EDT-2niveaux'!I134="EMC","Enseig. mor. et civ.",IF('EDT-2niveaux'!I134="EPS","Educ. phys. et sportive",IF('EDT-2niveaux'!I134="EM","Educ. musicale",IF('EDT-2niveaux'!I134="AP","Arts plastiques",IF('EDT-2niveaux'!I134="HDA","Hist. des arts",IF('EDT-2niveaux'!I134="QM","Questionner le monde",IF('EDT-2niveaux'!I134="LV","Langue vivante",IF('EDT-2niveaux'!I134="APC","APC",""))))))))))))))))))))))))))</f>
        <v/>
      </c>
      <c r="Y130" s="14" t="str">
        <f t="shared" si="20"/>
        <v/>
      </c>
      <c r="Z130" s="101">
        <f>'EDT-2niveaux'!J134</f>
        <v>0</v>
      </c>
      <c r="AA130" s="14" t="str">
        <f>IF('EDT-2niveaux'!J134="O","FRANCAIS"&amp;CHAR(10)&amp;"Orthographe",IF('EDT-2niveaux'!J134="rec","RECREATION",IF('EDT-2niveaux'!J134="p","Pause méridienne",IF('EDT-2niveaux'!J134="G","FRANCAIS"&amp;CHAR(10)&amp;"Grammaire",IF('EDT-2niveaux'!J134="LC","FRANCAIS"&amp;CHAR(10)&amp;"Lect. et comp.de l'écrit",IF('EDT-2niveaux'!J134="M","MATHEMATIQUES",IF('EDT-2niveaux'!J134="CLA","FRANCAIS"&amp;CHAR(10)&amp;"Culture littéraire et artistiqueCulture litt. et art.",IF('EDT-2niveaux'!J134="F","FRANCAIS",IF('EDT-2niveaux'!J134="E","FRANCAIS"&amp;CHAR(10)&amp;"Ecriture",IF('EDT-2niveaux'!J134="L","FRANCAIS"&amp;CHAR(10)&amp;"Lexique",IF('EDT-2niveaux'!J134="LO","FRANCAIS"&amp;CHAR(10)&amp;"Langage oral",IF('EDT-2niveaux'!J134="CM","MATHEMATIQUES"&amp;CHAR(10)&amp;"Calcul mental",IF('EDT-2niveaux'!J134="EG","MATHEMATIQUES"&amp;CHAR(10)&amp;"Espace et Géométrie",IF('EDT-2niveaux'!J134="NC","MATHEMATIQUES"&amp;CHAR(10)&amp;"Nombres et calculs",IF('EDT-2niveaux'!J134="GM","MATHEMATIQUES"&amp;CHAR(10)&amp;"Grand. et mes.",IF('EDT-2niveaux'!J134="S","Sciences et technologie",IF('EDT-2niveaux'!J134="H","Histoire",IF('EDT-2niveaux'!J134="Geo","Géographie",IF('EDT-2niveaux'!J134="EMC","Enseig. mor. et civ.",IF('EDT-2niveaux'!J134="EPS","Educ. phys. et sportive",IF('EDT-2niveaux'!J134="EM","Educ. musicale",IF('EDT-2niveaux'!J134="AP","Arts plastiques",IF('EDT-2niveaux'!J134="HDA","Hist. des arts",IF('EDT-2niveaux'!J134="QM","Questionner le monde",IF('EDT-2niveaux'!J134="LV","Langue vivante",IF('EDT-2niveaux'!J134="APC","APC",""))))))))))))))))))))))))))</f>
        <v/>
      </c>
      <c r="AB130" s="49" t="str">
        <f t="shared" si="21"/>
        <v/>
      </c>
      <c r="AC130" s="101">
        <f>'EDT-2niveaux'!K134</f>
        <v>0</v>
      </c>
      <c r="AD130" s="14" t="str">
        <f>IF('EDT-2niveaux'!K134="O","FRANCAIS"&amp;CHAR(10)&amp;"Orthographe",IF('EDT-2niveaux'!K134="rec","RECREATION",IF('EDT-2niveaux'!K134="p","Pause méridienne",IF('EDT-2niveaux'!K134="G","FRANCAIS"&amp;CHAR(10)&amp;"Grammaire",IF('EDT-2niveaux'!K134="LC","FRANCAIS"&amp;CHAR(10)&amp;"Lect. et comp.de l'écrit",IF('EDT-2niveaux'!K134="M","MATHEMATIQUES",IF('EDT-2niveaux'!K134="CLA","FRANCAIS"&amp;CHAR(10)&amp;"Culture litt. et art.",IF('EDT-2niveaux'!K134="F","FRANCAIS",IF('EDT-2niveaux'!K134="E","FRANCAIS"&amp;CHAR(10)&amp;"Ecriture",IF('EDT-2niveaux'!K134="L","FRANCAIS"&amp;CHAR(10)&amp;"Lexique",IF('EDT-2niveaux'!K134="LO","FRANCAIS"&amp;CHAR(10)&amp;"Langage oral",IF('EDT-2niveaux'!K134="CM","MATHEMATIQUES"&amp;CHAR(10)&amp;"Calcul mental",IF('EDT-2niveaux'!K134="EG","MATHEMATIQUES"&amp;CHAR(10)&amp;"Espace et Géométrie",IF('EDT-2niveaux'!K134="NC","MATHEMATIQUES"&amp;CHAR(10)&amp;"Nombres et calculs",IF('EDT-2niveaux'!K134="GM","MATHEMATIQUES"&amp;CHAR(10)&amp;"Grand. et mes.",IF('EDT-2niveaux'!K134="S","Sciences et technologie",IF('EDT-2niveaux'!K134="H","Histoire",IF('EDT-2niveaux'!K134="Geo","Géographie",IF('EDT-2niveaux'!K134="EMC","Enseig. mor. et civ.",IF('EDT-2niveaux'!K134="EPS","Educ. phys. et sportive",IF('EDT-2niveaux'!K134="EM","Educ. musicale",IF('EDT-2niveaux'!K134="AP","Arts plastiques",IF('EDT-2niveaux'!K134="HDA","Hist. des arts",IF('EDT-2niveaux'!K134="QM","Questionner le monde",IF('EDT-2niveaux'!K134="LV","Langue vivante",IF('EDT-2niveaux'!K134="APC","APC",""))))))))))))))))))))))))))</f>
        <v/>
      </c>
      <c r="AE130" s="49" t="str">
        <f t="shared" si="22"/>
        <v/>
      </c>
    </row>
    <row r="131" spans="1:31" x14ac:dyDescent="0.3">
      <c r="A131" s="4" t="e">
        <f>IF('POUR COMMENCER'!$E$14&gt;=A130,A130+'POUR COMMENCER'!$H$29,"")</f>
        <v>#VALUE!</v>
      </c>
      <c r="B131" s="101">
        <f>'EDT-2niveaux'!B135</f>
        <v>0</v>
      </c>
      <c r="C131" s="14" t="str">
        <f>IF('EDT-2niveaux'!B135="O","FRANCAIS"&amp;CHAR(10)&amp;"Orthographe",IF('EDT-2niveaux'!B135="rec","RECREATION",IF('EDT-2niveaux'!B135="p","Pause méridienne",IF('EDT-2niveaux'!B135="G","FRANCAIS"&amp;CHAR(10)&amp;"Grammaire",IF('EDT-2niveaux'!B135="LC","FRANCAIS"&amp;CHAR(10)&amp;"Lect. et comp.de l'écrit",IF('EDT-2niveaux'!B135="M","MATHEMATIQUES",IF('EDT-2niveaux'!B135="CLA","FRANCAIS"&amp;CHAR(10)&amp;"Culture litt. et art.",IF('EDT-2niveaux'!B135="F","FRANCAIS",IF('EDT-2niveaux'!B135="E","FRANCAIS"&amp;CHAR(10)&amp;"Ecriture",IF('EDT-2niveaux'!B135="L","FRANCAIS"&amp;CHAR(10)&amp;"Lexique",IF('EDT-2niveaux'!B135="LO","FRANCAIS"&amp;CHAR(10)&amp;"Langage oral",IF('EDT-2niveaux'!B135="CM","MATHEMATIQUES"&amp;CHAR(10)&amp;"Calcul mental",IF('EDT-2niveaux'!B135="EG","MATHEMATIQUES"&amp;CHAR(10)&amp;"Espace et Géométrie",IF('EDT-2niveaux'!B135="NC","MATHEMATIQUES"&amp;CHAR(10)&amp;"Nombres et calculs",IF('EDT-2niveaux'!B135="GM","MATHEMATIQUES"&amp;CHAR(10)&amp;"Grand. et mes.",IF('EDT-2niveaux'!B135="S","Sciences et technologie",IF('EDT-2niveaux'!B135="H","Histoire",IF('EDT-2niveaux'!B135="Geo","Géographie",IF('EDT-2niveaux'!B135="EMC","Enseig. mor. et civ.",IF('EDT-2niveaux'!B135="EPS","Educ. phys. et sportive",IF('EDT-2niveaux'!B135="EM","Educ. musicale",IF('EDT-2niveaux'!B135="AP","Arts plastiques",IF('EDT-2niveaux'!B135="HDA","Hist. des arts",IF('EDT-2niveaux'!B135="QM","Questionner le monde",IF('EDT-2niveaux'!B135="LV","Langue vivante",IF('EDT-2niveaux'!B135="APC","APC",""))))))))))))))))))))))))))</f>
        <v/>
      </c>
      <c r="D131" s="14" t="str">
        <f t="shared" si="13"/>
        <v/>
      </c>
      <c r="E131" s="101">
        <f>'EDT-2niveaux'!C135</f>
        <v>0</v>
      </c>
      <c r="F131" s="14" t="str">
        <f>IF('EDT-2niveaux'!C135="O","FRANCAIS"&amp;CHAR(10)&amp;"Orthographe",IF('EDT-2niveaux'!C135="rec","RECREATION",IF('EDT-2niveaux'!C135="p","Pause méridienne",IF('EDT-2niveaux'!C135="G","FRANCAIS"&amp;CHAR(10)&amp;"Grammaire",IF('EDT-2niveaux'!C135="LC","FRANCAIS"&amp;CHAR(10)&amp;"Lect. et comp.de l'écrit",IF('EDT-2niveaux'!C135="M","MATHEMATIQUES",IF('EDT-2niveaux'!C135="CLA","FRANCAIS"&amp;CHAR(10)&amp;"Culture littéraire et artistiqueCulture litt. et art.",IF('EDT-2niveaux'!C135="F","FRANCAIS",IF('EDT-2niveaux'!C135="E","FRANCAIS"&amp;CHAR(10)&amp;"Ecriture",IF('EDT-2niveaux'!C135="L","FRANCAIS"&amp;CHAR(10)&amp;"Lexique",IF('EDT-2niveaux'!C135="LO","FRANCAIS"&amp;CHAR(10)&amp;"Langage oral",IF('EDT-2niveaux'!C135="CM","MATHEMATIQUES"&amp;CHAR(10)&amp;"Calcul mental",IF('EDT-2niveaux'!C135="EG","MATHEMATIQUES"&amp;CHAR(10)&amp;"Espace et Géométrie",IF('EDT-2niveaux'!C135="NC","MATHEMATIQUES"&amp;CHAR(10)&amp;"Nombres et calculs",IF('EDT-2niveaux'!C135="GM","MATHEMATIQUES"&amp;CHAR(10)&amp;"Grand. et mes.",IF('EDT-2niveaux'!C135="S","Sciences et technologie",IF('EDT-2niveaux'!C135="H","Histoire",IF('EDT-2niveaux'!C135="Geo","Géographie",IF('EDT-2niveaux'!C135="EMC","Enseig. mor. et civ.",IF('EDT-2niveaux'!C135="EPS","Educ. phys. et sportive",IF('EDT-2niveaux'!C135="EM","Educ. musicale",IF('EDT-2niveaux'!C135="AP","Arts plastiques",IF('EDT-2niveaux'!C135="HDA","Hist. des arts",IF('EDT-2niveaux'!C135="QM","Questionner le monde",IF('EDT-2niveaux'!C135="LV","Langue vivante",IF('EDT-2niveaux'!C135="APC","APC",""))))))))))))))))))))))))))</f>
        <v/>
      </c>
      <c r="G131" s="14" t="str">
        <f t="shared" si="14"/>
        <v/>
      </c>
      <c r="H131" s="101">
        <f>'EDT-2niveaux'!D135</f>
        <v>0</v>
      </c>
      <c r="I131" s="14" t="str">
        <f>IF('EDT-2niveaux'!D135="O","FRANCAIS"&amp;CHAR(10)&amp;"Orthographe",IF('EDT-2niveaux'!D135="rec","RECREATION",IF('EDT-2niveaux'!D135="p","Pause méridienne",IF('EDT-2niveaux'!D135="G","FRANCAIS"&amp;CHAR(10)&amp;"Grammaire",IF('EDT-2niveaux'!D135="LC","FRANCAIS"&amp;CHAR(10)&amp;"Lect. et comp.de l'écrit",IF('EDT-2niveaux'!D135="M","MATHEMATIQUES",IF('EDT-2niveaux'!D135="CLA","FRANCAIS"&amp;CHAR(10)&amp;"Culture litt. et art.",IF('EDT-2niveaux'!D135="F","FRANCAIS",IF('EDT-2niveaux'!D135="E","FRANCAIS"&amp;CHAR(10)&amp;"Ecriture",IF('EDT-2niveaux'!D135="L","FRANCAIS"&amp;CHAR(10)&amp;"Lexique",IF('EDT-2niveaux'!D135="LO","FRANCAIS"&amp;CHAR(10)&amp;"Langage oral",IF('EDT-2niveaux'!D135="CM","MATHEMATIQUES"&amp;CHAR(10)&amp;"Calcul mental",IF('EDT-2niveaux'!D135="EG","MATHEMATIQUES"&amp;CHAR(10)&amp;"Espace et Géométrie",IF('EDT-2niveaux'!D135="NC","MATHEMATIQUES"&amp;CHAR(10)&amp;"Nombres et calculs",IF('EDT-2niveaux'!D135="GM","MATHEMATIQUES"&amp;CHAR(10)&amp;"Grand. et mes.",IF('EDT-2niveaux'!D135="S","Sciences et technologie",IF('EDT-2niveaux'!D135="H","Histoire",IF('EDT-2niveaux'!D135="Geo","Géographie",IF('EDT-2niveaux'!D135="EMC","Enseig. mor. et civ.",IF('EDT-2niveaux'!D135="EPS","Educ. phys. et sportive",IF('EDT-2niveaux'!D135="EM","Educ. musicale",IF('EDT-2niveaux'!D135="AP","Arts plastiques",IF('EDT-2niveaux'!D135="HDA","Hist. des arts",IF('EDT-2niveaux'!D135="QM","Questionner le monde",IF('EDT-2niveaux'!D135="LV","Langue vivante",IF('EDT-2niveaux'!D135="APC","APC",""))))))))))))))))))))))))))</f>
        <v/>
      </c>
      <c r="J131" s="14" t="str">
        <f t="shared" si="15"/>
        <v/>
      </c>
      <c r="K131" s="101">
        <f>'EDT-2niveaux'!E135</f>
        <v>0</v>
      </c>
      <c r="L131" s="14" t="str">
        <f>IF('EDT-2niveaux'!E135="O","FRANCAIS"&amp;CHAR(10)&amp;"Orthographe",IF('EDT-2niveaux'!E135="rec","RECREATION",IF('EDT-2niveaux'!E135="p","Pause méridienne",IF('EDT-2niveaux'!E135="G","FRANCAIS"&amp;CHAR(10)&amp;"Grammaire",IF('EDT-2niveaux'!E135="LC","FRANCAIS"&amp;CHAR(10)&amp;"Lect. et comp.de l'écrit",IF('EDT-2niveaux'!E135="M","MATHEMATIQUES",IF('EDT-2niveaux'!E135="CLA","FRANCAIS"&amp;CHAR(10)&amp;"Culture litt. et art.",IF('EDT-2niveaux'!E135="F","FRANCAIS",IF('EDT-2niveaux'!E135="E","FRANCAIS"&amp;CHAR(10)&amp;"Ecriture",IF('EDT-2niveaux'!E135="L","FRANCAIS"&amp;CHAR(10)&amp;"Lexique",IF('EDT-2niveaux'!E135="LO","FRANCAIS"&amp;CHAR(10)&amp;"Langage oral",IF('EDT-2niveaux'!E135="CM","MATHEMATIQUES"&amp;CHAR(10)&amp;"Calcul mental",IF('EDT-2niveaux'!E135="EG","MATHEMATIQUES"&amp;CHAR(10)&amp;"Espace et Géométrie",IF('EDT-2niveaux'!E135="NC","MATHEMATIQUES"&amp;CHAR(10)&amp;"Nombres et calculs",IF('EDT-2niveaux'!E135="GM","MATHEMATIQUES"&amp;CHAR(10)&amp;"Grand. et mes.",IF('EDT-2niveaux'!E135="S","Sciences et technologie",IF('EDT-2niveaux'!E135="H","Histoire",IF('EDT-2niveaux'!E135="Geo","Géographie",IF('EDT-2niveaux'!E135="EMC","Enseig. mor. et civ.",IF('EDT-2niveaux'!E135="EPS","Educ. phys. et sportive",IF('EDT-2niveaux'!E135="EM","Educ. musicale",IF('EDT-2niveaux'!E135="AP","Arts plastiques",IF('EDT-2niveaux'!E135="HDA","Hist. des arts",IF('EDT-2niveaux'!E135="QM","Questionner le monde",IF('EDT-2niveaux'!E135="LV","Langue vivante",IF('EDT-2niveaux'!E135="APC","APC",""))))))))))))))))))))))))))</f>
        <v/>
      </c>
      <c r="M131" s="14" t="str">
        <f t="shared" si="16"/>
        <v/>
      </c>
      <c r="N131" s="101">
        <f>'EDT-2niveaux'!F135</f>
        <v>0</v>
      </c>
      <c r="O131" s="14" t="str">
        <f>IF('EDT-2niveaux'!F135="O","FRANCAIS"&amp;CHAR(10)&amp;"Orthographe",IF('EDT-2niveaux'!F135="rec","RECREATION",IF('EDT-2niveaux'!F135="p","Pause méridienne",IF('EDT-2niveaux'!F135="G","FRANCAIS"&amp;CHAR(10)&amp;"Grammaire",IF('EDT-2niveaux'!F135="LC","FRANCAIS"&amp;CHAR(10)&amp;"Lect. et comp.de l'écrit",IF('EDT-2niveaux'!F135="M","MATHEMATIQUES",IF('EDT-2niveaux'!F135="CLA","FRANCAIS"&amp;CHAR(10)&amp;"Culture litt. et art.",IF('EDT-2niveaux'!F135="F","FRANCAIS",IF('EDT-2niveaux'!F135="E","FRANCAIS"&amp;CHAR(10)&amp;"Ecriture",IF('EDT-2niveaux'!F135="L","FRANCAIS"&amp;CHAR(10)&amp;"Lexique",IF('EDT-2niveaux'!F135="LO","FRANCAIS"&amp;CHAR(10)&amp;"Langage oral",IF('EDT-2niveaux'!F135="CM","MATHEMATIQUES"&amp;CHAR(10)&amp;"Calcul mental",IF('EDT-2niveaux'!F135="EG","MATHEMATIQUES"&amp;CHAR(10)&amp;"Espace et Géométrie",IF('EDT-2niveaux'!F135="NC","MATHEMATIQUES"&amp;CHAR(10)&amp;"Nombres et calculs",IF('EDT-2niveaux'!F135="GM","MATHEMATIQUES"&amp;CHAR(10)&amp;"Grand. et mes.",IF('EDT-2niveaux'!F135="S","Sciences et technologie",IF('EDT-2niveaux'!F135="H","Histoire",IF('EDT-2niveaux'!F135="Geo","Géographie",IF('EDT-2niveaux'!F135="EMC","Enseig. mor. et civ.",IF('EDT-2niveaux'!F135="EPS","Educ. phys. et sportive",IF('EDT-2niveaux'!F135="EM","Educ. musicale",IF('EDT-2niveaux'!F135="AP","Arts plastiques",IF('EDT-2niveaux'!F135="HDA","Hist. des arts",IF('EDT-2niveaux'!F135="QM","Questionner le monde",IF('EDT-2niveaux'!F135="LV","Langue vivante",IF('EDT-2niveaux'!F135="APC","APC",""))))))))))))))))))))))))))</f>
        <v/>
      </c>
      <c r="P131" s="14" t="str">
        <f t="shared" si="17"/>
        <v/>
      </c>
      <c r="Q131" s="101">
        <f>'EDT-2niveaux'!G135</f>
        <v>0</v>
      </c>
      <c r="R131" s="14" t="str">
        <f>IF('EDT-2niveaux'!G135="O","FRANCAIS"&amp;CHAR(10)&amp;"Orthographe",IF('EDT-2niveaux'!G135="rec","RECREATION",IF('EDT-2niveaux'!G135="p","Pause méridienne",IF('EDT-2niveaux'!G135="G","FRANCAIS"&amp;CHAR(10)&amp;"Grammaire",IF('EDT-2niveaux'!G135="LC","FRANCAIS"&amp;CHAR(10)&amp;"Lect. et comp.de l'écrit",IF('EDT-2niveaux'!G135="M","MATHEMATIQUES",IF('EDT-2niveaux'!G135="CLA","FRANCAIS"&amp;CHAR(10)&amp;"Culture litt. et art.",IF('EDT-2niveaux'!G135="F","FRANCAIS",IF('EDT-2niveaux'!G135="E","FRANCAIS"&amp;CHAR(10)&amp;"Ecriture",IF('EDT-2niveaux'!G135="L","FRANCAIS"&amp;CHAR(10)&amp;"Lexique",IF('EDT-2niveaux'!G135="LO","FRANCAIS"&amp;CHAR(10)&amp;"Langage oral",IF('EDT-2niveaux'!G135="CM","MATHEMATIQUES"&amp;CHAR(10)&amp;"Calcul mental",IF('EDT-2niveaux'!G135="EG","MATHEMATIQUES"&amp;CHAR(10)&amp;"Espace et Géométrie",IF('EDT-2niveaux'!G135="NC","MATHEMATIQUES"&amp;CHAR(10)&amp;"Nombres et calculs",IF('EDT-2niveaux'!G135="GM","MATHEMATIQUES"&amp;CHAR(10)&amp;"Grand. et mes.",IF('EDT-2niveaux'!G135="S","Sciences et technologie",IF('EDT-2niveaux'!G135="H","Histoire",IF('EDT-2niveaux'!G135="Geo","Géographie",IF('EDT-2niveaux'!G135="EMC","Enseig. mor. et civ.",IF('EDT-2niveaux'!G135="EPS","Educ. phys. et sportive",IF('EDT-2niveaux'!G135="EM","Educ. musicale",IF('EDT-2niveaux'!G135="AP","Arts plastiques",IF('EDT-2niveaux'!G135="HDA","Hist. des arts",IF('EDT-2niveaux'!G135="QM","Questionner le monde",IF('EDT-2niveaux'!G135="LV","Langue vivante",IF('EDT-2niveaux'!G135="APC","APC",""))))))))))))))))))))))))))</f>
        <v/>
      </c>
      <c r="S131" s="148" t="str">
        <f t="shared" si="18"/>
        <v/>
      </c>
      <c r="T131" s="101">
        <f>'EDT-2niveaux'!H135</f>
        <v>0</v>
      </c>
      <c r="U131" s="14" t="str">
        <f>IF('EDT-2niveaux'!H135="O","FRANCAIS"&amp;CHAR(10)&amp;"Orthographe",IF('EDT-2niveaux'!H135="rec","RECREATION",IF('EDT-2niveaux'!H135="p","Pause méridienne",IF('EDT-2niveaux'!H135="G","FRANCAIS"&amp;CHAR(10)&amp;"Grammaire",IF('EDT-2niveaux'!H135="LC","FRANCAIS"&amp;CHAR(10)&amp;"Lect. et comp.de l'écrit",IF('EDT-2niveaux'!H135="M","MATHEMATIQUES",IF('EDT-2niveaux'!H135="CLA","FRANCAIS"&amp;CHAR(10)&amp;"Culture litt. et art.",IF('EDT-2niveaux'!H135="F","FRANCAIS",IF('EDT-2niveaux'!H135="E","FRANCAIS"&amp;CHAR(10)&amp;"Ecriture",IF('EDT-2niveaux'!H135="L","FRANCAIS"&amp;CHAR(10)&amp;"Lexique",IF('EDT-2niveaux'!H135="LO","FRANCAIS"&amp;CHAR(10)&amp;"Langage oral",IF('EDT-2niveaux'!H135="CM","MATHEMATIQUES"&amp;CHAR(10)&amp;"Calcul mental",IF('EDT-2niveaux'!H135="EG","MATHEMATIQUES"&amp;CHAR(10)&amp;"Espace et Géométrie",IF('EDT-2niveaux'!H135="NC","MATHEMATIQUES"&amp;CHAR(10)&amp;"Nombres et calculs",IF('EDT-2niveaux'!H135="GM","MATHEMATIQUES"&amp;CHAR(10)&amp;"Grand. et mes.",IF('EDT-2niveaux'!H135="S","Sciences et technologie",IF('EDT-2niveaux'!H135="H","Histoire",IF('EDT-2niveaux'!H135="Geo","Géographie",IF('EDT-2niveaux'!H135="EMC","Enseig. mor. et civ.",IF('EDT-2niveaux'!H135="EPS","Educ. phys. et sportive",IF('EDT-2niveaux'!H135="EM","Educ. musicale",IF('EDT-2niveaux'!H135="AP","Arts plastiques",IF('EDT-2niveaux'!H135="HDA","Hist. des arts",IF('EDT-2niveaux'!H135="QM","Questionner le monde",IF('EDT-2niveaux'!H135="LV","Langue vivante",IF('EDT-2niveaux'!H135="APC","APC",""))))))))))))))))))))))))))</f>
        <v/>
      </c>
      <c r="V131" s="14" t="str">
        <f t="shared" si="19"/>
        <v/>
      </c>
      <c r="W131" s="101">
        <f>'EDT-2niveaux'!I135</f>
        <v>0</v>
      </c>
      <c r="X131" s="14" t="str">
        <f>IF('EDT-2niveaux'!I135="O","FRANCAIS"&amp;CHAR(10)&amp;"Orthographe",IF('EDT-2niveaux'!I135="rec","RECREATION",IF('EDT-2niveaux'!I135="p","Pause méridienne",IF('EDT-2niveaux'!I135="G","FRANCAIS"&amp;CHAR(10)&amp;"Grammaire",IF('EDT-2niveaux'!I135="LC","FRANCAIS"&amp;CHAR(10)&amp;"Lect. et comp.de l'écrit",IF('EDT-2niveaux'!I135="M","MATHEMATIQUES",IF('EDT-2niveaux'!I135="CLA","FRANCAIS"&amp;CHAR(10)&amp;"Culture litt. et art.",IF('EDT-2niveaux'!I135="F","FRANCAIS",IF('EDT-2niveaux'!I135="E","FRANCAIS"&amp;CHAR(10)&amp;"Ecriture",IF('EDT-2niveaux'!I135="L","FRANCAIS"&amp;CHAR(10)&amp;"Lexique",IF('EDT-2niveaux'!I135="LO","FRANCAIS"&amp;CHAR(10)&amp;"Langage oral",IF('EDT-2niveaux'!I135="CM","MATHEMATIQUES"&amp;CHAR(10)&amp;"Calcul mental",IF('EDT-2niveaux'!I135="EG","MATHEMATIQUES"&amp;CHAR(10)&amp;"Espace et Géométrie",IF('EDT-2niveaux'!I135="NC","MATHEMATIQUES"&amp;CHAR(10)&amp;"Nombres et calculs",IF('EDT-2niveaux'!I135="GM","MATHEMATIQUES"&amp;CHAR(10)&amp;"Grand. et mes.",IF('EDT-2niveaux'!I135="S","Sciences et technologie",IF('EDT-2niveaux'!I135="H","Histoire",IF('EDT-2niveaux'!I135="Geo","Géographie",IF('EDT-2niveaux'!I135="EMC","Enseig. mor. et civ.",IF('EDT-2niveaux'!I135="EPS","Educ. phys. et sportive",IF('EDT-2niveaux'!I135="EM","Educ. musicale",IF('EDT-2niveaux'!I135="AP","Arts plastiques",IF('EDT-2niveaux'!I135="HDA","Hist. des arts",IF('EDT-2niveaux'!I135="QM","Questionner le monde",IF('EDT-2niveaux'!I135="LV","Langue vivante",IF('EDT-2niveaux'!I135="APC","APC",""))))))))))))))))))))))))))</f>
        <v/>
      </c>
      <c r="Y131" s="14" t="str">
        <f t="shared" si="20"/>
        <v/>
      </c>
      <c r="Z131" s="101">
        <f>'EDT-2niveaux'!J135</f>
        <v>0</v>
      </c>
      <c r="AA131" s="14" t="str">
        <f>IF('EDT-2niveaux'!J135="O","FRANCAIS"&amp;CHAR(10)&amp;"Orthographe",IF('EDT-2niveaux'!J135="rec","RECREATION",IF('EDT-2niveaux'!J135="p","Pause méridienne",IF('EDT-2niveaux'!J135="G","FRANCAIS"&amp;CHAR(10)&amp;"Grammaire",IF('EDT-2niveaux'!J135="LC","FRANCAIS"&amp;CHAR(10)&amp;"Lect. et comp.de l'écrit",IF('EDT-2niveaux'!J135="M","MATHEMATIQUES",IF('EDT-2niveaux'!J135="CLA","FRANCAIS"&amp;CHAR(10)&amp;"Culture littéraire et artistiqueCulture litt. et art.",IF('EDT-2niveaux'!J135="F","FRANCAIS",IF('EDT-2niveaux'!J135="E","FRANCAIS"&amp;CHAR(10)&amp;"Ecriture",IF('EDT-2niveaux'!J135="L","FRANCAIS"&amp;CHAR(10)&amp;"Lexique",IF('EDT-2niveaux'!J135="LO","FRANCAIS"&amp;CHAR(10)&amp;"Langage oral",IF('EDT-2niveaux'!J135="CM","MATHEMATIQUES"&amp;CHAR(10)&amp;"Calcul mental",IF('EDT-2niveaux'!J135="EG","MATHEMATIQUES"&amp;CHAR(10)&amp;"Espace et Géométrie",IF('EDT-2niveaux'!J135="NC","MATHEMATIQUES"&amp;CHAR(10)&amp;"Nombres et calculs",IF('EDT-2niveaux'!J135="GM","MATHEMATIQUES"&amp;CHAR(10)&amp;"Grand. et mes.",IF('EDT-2niveaux'!J135="S","Sciences et technologie",IF('EDT-2niveaux'!J135="H","Histoire",IF('EDT-2niveaux'!J135="Geo","Géographie",IF('EDT-2niveaux'!J135="EMC","Enseig. mor. et civ.",IF('EDT-2niveaux'!J135="EPS","Educ. phys. et sportive",IF('EDT-2niveaux'!J135="EM","Educ. musicale",IF('EDT-2niveaux'!J135="AP","Arts plastiques",IF('EDT-2niveaux'!J135="HDA","Hist. des arts",IF('EDT-2niveaux'!J135="QM","Questionner le monde",IF('EDT-2niveaux'!J135="LV","Langue vivante",IF('EDT-2niveaux'!J135="APC","APC",""))))))))))))))))))))))))))</f>
        <v/>
      </c>
      <c r="AB131" s="49" t="str">
        <f t="shared" si="21"/>
        <v/>
      </c>
      <c r="AC131" s="101">
        <f>'EDT-2niveaux'!K135</f>
        <v>0</v>
      </c>
      <c r="AD131" s="14" t="str">
        <f>IF('EDT-2niveaux'!K135="O","FRANCAIS"&amp;CHAR(10)&amp;"Orthographe",IF('EDT-2niveaux'!K135="rec","RECREATION",IF('EDT-2niveaux'!K135="p","Pause méridienne",IF('EDT-2niveaux'!K135="G","FRANCAIS"&amp;CHAR(10)&amp;"Grammaire",IF('EDT-2niveaux'!K135="LC","FRANCAIS"&amp;CHAR(10)&amp;"Lect. et comp.de l'écrit",IF('EDT-2niveaux'!K135="M","MATHEMATIQUES",IF('EDT-2niveaux'!K135="CLA","FRANCAIS"&amp;CHAR(10)&amp;"Culture litt. et art.",IF('EDT-2niveaux'!K135="F","FRANCAIS",IF('EDT-2niveaux'!K135="E","FRANCAIS"&amp;CHAR(10)&amp;"Ecriture",IF('EDT-2niveaux'!K135="L","FRANCAIS"&amp;CHAR(10)&amp;"Lexique",IF('EDT-2niveaux'!K135="LO","FRANCAIS"&amp;CHAR(10)&amp;"Langage oral",IF('EDT-2niveaux'!K135="CM","MATHEMATIQUES"&amp;CHAR(10)&amp;"Calcul mental",IF('EDT-2niveaux'!K135="EG","MATHEMATIQUES"&amp;CHAR(10)&amp;"Espace et Géométrie",IF('EDT-2niveaux'!K135="NC","MATHEMATIQUES"&amp;CHAR(10)&amp;"Nombres et calculs",IF('EDT-2niveaux'!K135="GM","MATHEMATIQUES"&amp;CHAR(10)&amp;"Grand. et mes.",IF('EDT-2niveaux'!K135="S","Sciences et technologie",IF('EDT-2niveaux'!K135="H","Histoire",IF('EDT-2niveaux'!K135="Geo","Géographie",IF('EDT-2niveaux'!K135="EMC","Enseig. mor. et civ.",IF('EDT-2niveaux'!K135="EPS","Educ. phys. et sportive",IF('EDT-2niveaux'!K135="EM","Educ. musicale",IF('EDT-2niveaux'!K135="AP","Arts plastiques",IF('EDT-2niveaux'!K135="HDA","Hist. des arts",IF('EDT-2niveaux'!K135="QM","Questionner le monde",IF('EDT-2niveaux'!K135="LV","Langue vivante",IF('EDT-2niveaux'!K135="APC","APC",""))))))))))))))))))))))))))</f>
        <v/>
      </c>
      <c r="AE131" s="49" t="str">
        <f t="shared" si="22"/>
        <v/>
      </c>
    </row>
    <row r="132" spans="1:31" x14ac:dyDescent="0.3">
      <c r="A132" s="4" t="e">
        <f>IF('POUR COMMENCER'!$E$14&gt;=A131,A131+'POUR COMMENCER'!$H$29,"")</f>
        <v>#VALUE!</v>
      </c>
      <c r="B132" s="101">
        <f>'EDT-2niveaux'!B136</f>
        <v>0</v>
      </c>
      <c r="C132" s="14" t="str">
        <f>IF('EDT-2niveaux'!B136="O","FRANCAIS"&amp;CHAR(10)&amp;"Orthographe",IF('EDT-2niveaux'!B136="rec","RECREATION",IF('EDT-2niveaux'!B136="p","Pause méridienne",IF('EDT-2niveaux'!B136="G","FRANCAIS"&amp;CHAR(10)&amp;"Grammaire",IF('EDT-2niveaux'!B136="LC","FRANCAIS"&amp;CHAR(10)&amp;"Lect. et comp.de l'écrit",IF('EDT-2niveaux'!B136="M","MATHEMATIQUES",IF('EDT-2niveaux'!B136="CLA","FRANCAIS"&amp;CHAR(10)&amp;"Culture litt. et art.",IF('EDT-2niveaux'!B136="F","FRANCAIS",IF('EDT-2niveaux'!B136="E","FRANCAIS"&amp;CHAR(10)&amp;"Ecriture",IF('EDT-2niveaux'!B136="L","FRANCAIS"&amp;CHAR(10)&amp;"Lexique",IF('EDT-2niveaux'!B136="LO","FRANCAIS"&amp;CHAR(10)&amp;"Langage oral",IF('EDT-2niveaux'!B136="CM","MATHEMATIQUES"&amp;CHAR(10)&amp;"Calcul mental",IF('EDT-2niveaux'!B136="EG","MATHEMATIQUES"&amp;CHAR(10)&amp;"Espace et Géométrie",IF('EDT-2niveaux'!B136="NC","MATHEMATIQUES"&amp;CHAR(10)&amp;"Nombres et calculs",IF('EDT-2niveaux'!B136="GM","MATHEMATIQUES"&amp;CHAR(10)&amp;"Grand. et mes.",IF('EDT-2niveaux'!B136="S","Sciences et technologie",IF('EDT-2niveaux'!B136="H","Histoire",IF('EDT-2niveaux'!B136="Geo","Géographie",IF('EDT-2niveaux'!B136="EMC","Enseig. mor. et civ.",IF('EDT-2niveaux'!B136="EPS","Educ. phys. et sportive",IF('EDT-2niveaux'!B136="EM","Educ. musicale",IF('EDT-2niveaux'!B136="AP","Arts plastiques",IF('EDT-2niveaux'!B136="HDA","Hist. des arts",IF('EDT-2niveaux'!B136="QM","Questionner le monde",IF('EDT-2niveaux'!B136="LV","Langue vivante",IF('EDT-2niveaux'!B136="APC","APC",""))))))))))))))))))))))))))</f>
        <v/>
      </c>
      <c r="D132" s="14" t="str">
        <f t="shared" si="13"/>
        <v/>
      </c>
      <c r="E132" s="101">
        <f>'EDT-2niveaux'!C136</f>
        <v>0</v>
      </c>
      <c r="F132" s="14" t="str">
        <f>IF('EDT-2niveaux'!C136="O","FRANCAIS"&amp;CHAR(10)&amp;"Orthographe",IF('EDT-2niveaux'!C136="rec","RECREATION",IF('EDT-2niveaux'!C136="p","Pause méridienne",IF('EDT-2niveaux'!C136="G","FRANCAIS"&amp;CHAR(10)&amp;"Grammaire",IF('EDT-2niveaux'!C136="LC","FRANCAIS"&amp;CHAR(10)&amp;"Lect. et comp.de l'écrit",IF('EDT-2niveaux'!C136="M","MATHEMATIQUES",IF('EDT-2niveaux'!C136="CLA","FRANCAIS"&amp;CHAR(10)&amp;"Culture littéraire et artistiqueCulture litt. et art.",IF('EDT-2niveaux'!C136="F","FRANCAIS",IF('EDT-2niveaux'!C136="E","FRANCAIS"&amp;CHAR(10)&amp;"Ecriture",IF('EDT-2niveaux'!C136="L","FRANCAIS"&amp;CHAR(10)&amp;"Lexique",IF('EDT-2niveaux'!C136="LO","FRANCAIS"&amp;CHAR(10)&amp;"Langage oral",IF('EDT-2niveaux'!C136="CM","MATHEMATIQUES"&amp;CHAR(10)&amp;"Calcul mental",IF('EDT-2niveaux'!C136="EG","MATHEMATIQUES"&amp;CHAR(10)&amp;"Espace et Géométrie",IF('EDT-2niveaux'!C136="NC","MATHEMATIQUES"&amp;CHAR(10)&amp;"Nombres et calculs",IF('EDT-2niveaux'!C136="GM","MATHEMATIQUES"&amp;CHAR(10)&amp;"Grand. et mes.",IF('EDT-2niveaux'!C136="S","Sciences et technologie",IF('EDT-2niveaux'!C136="H","Histoire",IF('EDT-2niveaux'!C136="Geo","Géographie",IF('EDT-2niveaux'!C136="EMC","Enseig. mor. et civ.",IF('EDT-2niveaux'!C136="EPS","Educ. phys. et sportive",IF('EDT-2niveaux'!C136="EM","Educ. musicale",IF('EDT-2niveaux'!C136="AP","Arts plastiques",IF('EDT-2niveaux'!C136="HDA","Hist. des arts",IF('EDT-2niveaux'!C136="QM","Questionner le monde",IF('EDT-2niveaux'!C136="LV","Langue vivante",IF('EDT-2niveaux'!C136="APC","APC",""))))))))))))))))))))))))))</f>
        <v/>
      </c>
      <c r="G132" s="14" t="str">
        <f t="shared" si="14"/>
        <v/>
      </c>
      <c r="H132" s="101">
        <f>'EDT-2niveaux'!D136</f>
        <v>0</v>
      </c>
      <c r="I132" s="14" t="str">
        <f>IF('EDT-2niveaux'!D136="O","FRANCAIS"&amp;CHAR(10)&amp;"Orthographe",IF('EDT-2niveaux'!D136="rec","RECREATION",IF('EDT-2niveaux'!D136="p","Pause méridienne",IF('EDT-2niveaux'!D136="G","FRANCAIS"&amp;CHAR(10)&amp;"Grammaire",IF('EDT-2niveaux'!D136="LC","FRANCAIS"&amp;CHAR(10)&amp;"Lect. et comp.de l'écrit",IF('EDT-2niveaux'!D136="M","MATHEMATIQUES",IF('EDT-2niveaux'!D136="CLA","FRANCAIS"&amp;CHAR(10)&amp;"Culture litt. et art.",IF('EDT-2niveaux'!D136="F","FRANCAIS",IF('EDT-2niveaux'!D136="E","FRANCAIS"&amp;CHAR(10)&amp;"Ecriture",IF('EDT-2niveaux'!D136="L","FRANCAIS"&amp;CHAR(10)&amp;"Lexique",IF('EDT-2niveaux'!D136="LO","FRANCAIS"&amp;CHAR(10)&amp;"Langage oral",IF('EDT-2niveaux'!D136="CM","MATHEMATIQUES"&amp;CHAR(10)&amp;"Calcul mental",IF('EDT-2niveaux'!D136="EG","MATHEMATIQUES"&amp;CHAR(10)&amp;"Espace et Géométrie",IF('EDT-2niveaux'!D136="NC","MATHEMATIQUES"&amp;CHAR(10)&amp;"Nombres et calculs",IF('EDT-2niveaux'!D136="GM","MATHEMATIQUES"&amp;CHAR(10)&amp;"Grand. et mes.",IF('EDT-2niveaux'!D136="S","Sciences et technologie",IF('EDT-2niveaux'!D136="H","Histoire",IF('EDT-2niveaux'!D136="Geo","Géographie",IF('EDT-2niveaux'!D136="EMC","Enseig. mor. et civ.",IF('EDT-2niveaux'!D136="EPS","Educ. phys. et sportive",IF('EDT-2niveaux'!D136="EM","Educ. musicale",IF('EDT-2niveaux'!D136="AP","Arts plastiques",IF('EDT-2niveaux'!D136="HDA","Hist. des arts",IF('EDT-2niveaux'!D136="QM","Questionner le monde",IF('EDT-2niveaux'!D136="LV","Langue vivante",IF('EDT-2niveaux'!D136="APC","APC",""))))))))))))))))))))))))))</f>
        <v/>
      </c>
      <c r="J132" s="14" t="str">
        <f t="shared" si="15"/>
        <v/>
      </c>
      <c r="K132" s="101">
        <f>'EDT-2niveaux'!E136</f>
        <v>0</v>
      </c>
      <c r="L132" s="14" t="str">
        <f>IF('EDT-2niveaux'!E136="O","FRANCAIS"&amp;CHAR(10)&amp;"Orthographe",IF('EDT-2niveaux'!E136="rec","RECREATION",IF('EDT-2niveaux'!E136="p","Pause méridienne",IF('EDT-2niveaux'!E136="G","FRANCAIS"&amp;CHAR(10)&amp;"Grammaire",IF('EDT-2niveaux'!E136="LC","FRANCAIS"&amp;CHAR(10)&amp;"Lect. et comp.de l'écrit",IF('EDT-2niveaux'!E136="M","MATHEMATIQUES",IF('EDT-2niveaux'!E136="CLA","FRANCAIS"&amp;CHAR(10)&amp;"Culture litt. et art.",IF('EDT-2niveaux'!E136="F","FRANCAIS",IF('EDT-2niveaux'!E136="E","FRANCAIS"&amp;CHAR(10)&amp;"Ecriture",IF('EDT-2niveaux'!E136="L","FRANCAIS"&amp;CHAR(10)&amp;"Lexique",IF('EDT-2niveaux'!E136="LO","FRANCAIS"&amp;CHAR(10)&amp;"Langage oral",IF('EDT-2niveaux'!E136="CM","MATHEMATIQUES"&amp;CHAR(10)&amp;"Calcul mental",IF('EDT-2niveaux'!E136="EG","MATHEMATIQUES"&amp;CHAR(10)&amp;"Espace et Géométrie",IF('EDT-2niveaux'!E136="NC","MATHEMATIQUES"&amp;CHAR(10)&amp;"Nombres et calculs",IF('EDT-2niveaux'!E136="GM","MATHEMATIQUES"&amp;CHAR(10)&amp;"Grand. et mes.",IF('EDT-2niveaux'!E136="S","Sciences et technologie",IF('EDT-2niveaux'!E136="H","Histoire",IF('EDT-2niveaux'!E136="Geo","Géographie",IF('EDT-2niveaux'!E136="EMC","Enseig. mor. et civ.",IF('EDT-2niveaux'!E136="EPS","Educ. phys. et sportive",IF('EDT-2niveaux'!E136="EM","Educ. musicale",IF('EDT-2niveaux'!E136="AP","Arts plastiques",IF('EDT-2niveaux'!E136="HDA","Hist. des arts",IF('EDT-2niveaux'!E136="QM","Questionner le monde",IF('EDT-2niveaux'!E136="LV","Langue vivante",IF('EDT-2niveaux'!E136="APC","APC",""))))))))))))))))))))))))))</f>
        <v/>
      </c>
      <c r="M132" s="14" t="str">
        <f t="shared" si="16"/>
        <v/>
      </c>
      <c r="N132" s="101">
        <f>'EDT-2niveaux'!F136</f>
        <v>0</v>
      </c>
      <c r="O132" s="14" t="str">
        <f>IF('EDT-2niveaux'!F136="O","FRANCAIS"&amp;CHAR(10)&amp;"Orthographe",IF('EDT-2niveaux'!F136="rec","RECREATION",IF('EDT-2niveaux'!F136="p","Pause méridienne",IF('EDT-2niveaux'!F136="G","FRANCAIS"&amp;CHAR(10)&amp;"Grammaire",IF('EDT-2niveaux'!F136="LC","FRANCAIS"&amp;CHAR(10)&amp;"Lect. et comp.de l'écrit",IF('EDT-2niveaux'!F136="M","MATHEMATIQUES",IF('EDT-2niveaux'!F136="CLA","FRANCAIS"&amp;CHAR(10)&amp;"Culture litt. et art.",IF('EDT-2niveaux'!F136="F","FRANCAIS",IF('EDT-2niveaux'!F136="E","FRANCAIS"&amp;CHAR(10)&amp;"Ecriture",IF('EDT-2niveaux'!F136="L","FRANCAIS"&amp;CHAR(10)&amp;"Lexique",IF('EDT-2niveaux'!F136="LO","FRANCAIS"&amp;CHAR(10)&amp;"Langage oral",IF('EDT-2niveaux'!F136="CM","MATHEMATIQUES"&amp;CHAR(10)&amp;"Calcul mental",IF('EDT-2niveaux'!F136="EG","MATHEMATIQUES"&amp;CHAR(10)&amp;"Espace et Géométrie",IF('EDT-2niveaux'!F136="NC","MATHEMATIQUES"&amp;CHAR(10)&amp;"Nombres et calculs",IF('EDT-2niveaux'!F136="GM","MATHEMATIQUES"&amp;CHAR(10)&amp;"Grand. et mes.",IF('EDT-2niveaux'!F136="S","Sciences et technologie",IF('EDT-2niveaux'!F136="H","Histoire",IF('EDT-2niveaux'!F136="Geo","Géographie",IF('EDT-2niveaux'!F136="EMC","Enseig. mor. et civ.",IF('EDT-2niveaux'!F136="EPS","Educ. phys. et sportive",IF('EDT-2niveaux'!F136="EM","Educ. musicale",IF('EDT-2niveaux'!F136="AP","Arts plastiques",IF('EDT-2niveaux'!F136="HDA","Hist. des arts",IF('EDT-2niveaux'!F136="QM","Questionner le monde",IF('EDT-2niveaux'!F136="LV","Langue vivante",IF('EDT-2niveaux'!F136="APC","APC",""))))))))))))))))))))))))))</f>
        <v/>
      </c>
      <c r="P132" s="14" t="str">
        <f t="shared" si="17"/>
        <v/>
      </c>
      <c r="Q132" s="101">
        <f>'EDT-2niveaux'!G136</f>
        <v>0</v>
      </c>
      <c r="R132" s="14" t="str">
        <f>IF('EDT-2niveaux'!G136="O","FRANCAIS"&amp;CHAR(10)&amp;"Orthographe",IF('EDT-2niveaux'!G136="rec","RECREATION",IF('EDT-2niveaux'!G136="p","Pause méridienne",IF('EDT-2niveaux'!G136="G","FRANCAIS"&amp;CHAR(10)&amp;"Grammaire",IF('EDT-2niveaux'!G136="LC","FRANCAIS"&amp;CHAR(10)&amp;"Lect. et comp.de l'écrit",IF('EDT-2niveaux'!G136="M","MATHEMATIQUES",IF('EDT-2niveaux'!G136="CLA","FRANCAIS"&amp;CHAR(10)&amp;"Culture litt. et art.",IF('EDT-2niveaux'!G136="F","FRANCAIS",IF('EDT-2niveaux'!G136="E","FRANCAIS"&amp;CHAR(10)&amp;"Ecriture",IF('EDT-2niveaux'!G136="L","FRANCAIS"&amp;CHAR(10)&amp;"Lexique",IF('EDT-2niveaux'!G136="LO","FRANCAIS"&amp;CHAR(10)&amp;"Langage oral",IF('EDT-2niveaux'!G136="CM","MATHEMATIQUES"&amp;CHAR(10)&amp;"Calcul mental",IF('EDT-2niveaux'!G136="EG","MATHEMATIQUES"&amp;CHAR(10)&amp;"Espace et Géométrie",IF('EDT-2niveaux'!G136="NC","MATHEMATIQUES"&amp;CHAR(10)&amp;"Nombres et calculs",IF('EDT-2niveaux'!G136="GM","MATHEMATIQUES"&amp;CHAR(10)&amp;"Grand. et mes.",IF('EDT-2niveaux'!G136="S","Sciences et technologie",IF('EDT-2niveaux'!G136="H","Histoire",IF('EDT-2niveaux'!G136="Geo","Géographie",IF('EDT-2niveaux'!G136="EMC","Enseig. mor. et civ.",IF('EDT-2niveaux'!G136="EPS","Educ. phys. et sportive",IF('EDT-2niveaux'!G136="EM","Educ. musicale",IF('EDT-2niveaux'!G136="AP","Arts plastiques",IF('EDT-2niveaux'!G136="HDA","Hist. des arts",IF('EDT-2niveaux'!G136="QM","Questionner le monde",IF('EDT-2niveaux'!G136="LV","Langue vivante",IF('EDT-2niveaux'!G136="APC","APC",""))))))))))))))))))))))))))</f>
        <v/>
      </c>
      <c r="S132" s="148" t="str">
        <f t="shared" si="18"/>
        <v/>
      </c>
      <c r="T132" s="101">
        <f>'EDT-2niveaux'!H136</f>
        <v>0</v>
      </c>
      <c r="U132" s="14" t="str">
        <f>IF('EDT-2niveaux'!H136="O","FRANCAIS"&amp;CHAR(10)&amp;"Orthographe",IF('EDT-2niveaux'!H136="rec","RECREATION",IF('EDT-2niveaux'!H136="p","Pause méridienne",IF('EDT-2niveaux'!H136="G","FRANCAIS"&amp;CHAR(10)&amp;"Grammaire",IF('EDT-2niveaux'!H136="LC","FRANCAIS"&amp;CHAR(10)&amp;"Lect. et comp.de l'écrit",IF('EDT-2niveaux'!H136="M","MATHEMATIQUES",IF('EDT-2niveaux'!H136="CLA","FRANCAIS"&amp;CHAR(10)&amp;"Culture litt. et art.",IF('EDT-2niveaux'!H136="F","FRANCAIS",IF('EDT-2niveaux'!H136="E","FRANCAIS"&amp;CHAR(10)&amp;"Ecriture",IF('EDT-2niveaux'!H136="L","FRANCAIS"&amp;CHAR(10)&amp;"Lexique",IF('EDT-2niveaux'!H136="LO","FRANCAIS"&amp;CHAR(10)&amp;"Langage oral",IF('EDT-2niveaux'!H136="CM","MATHEMATIQUES"&amp;CHAR(10)&amp;"Calcul mental",IF('EDT-2niveaux'!H136="EG","MATHEMATIQUES"&amp;CHAR(10)&amp;"Espace et Géométrie",IF('EDT-2niveaux'!H136="NC","MATHEMATIQUES"&amp;CHAR(10)&amp;"Nombres et calculs",IF('EDT-2niveaux'!H136="GM","MATHEMATIQUES"&amp;CHAR(10)&amp;"Grand. et mes.",IF('EDT-2niveaux'!H136="S","Sciences et technologie",IF('EDT-2niveaux'!H136="H","Histoire",IF('EDT-2niveaux'!H136="Geo","Géographie",IF('EDT-2niveaux'!H136="EMC","Enseig. mor. et civ.",IF('EDT-2niveaux'!H136="EPS","Educ. phys. et sportive",IF('EDT-2niveaux'!H136="EM","Educ. musicale",IF('EDT-2niveaux'!H136="AP","Arts plastiques",IF('EDT-2niveaux'!H136="HDA","Hist. des arts",IF('EDT-2niveaux'!H136="QM","Questionner le monde",IF('EDT-2niveaux'!H136="LV","Langue vivante",IF('EDT-2niveaux'!H136="APC","APC",""))))))))))))))))))))))))))</f>
        <v/>
      </c>
      <c r="V132" s="14" t="str">
        <f t="shared" si="19"/>
        <v/>
      </c>
      <c r="W132" s="101">
        <f>'EDT-2niveaux'!I136</f>
        <v>0</v>
      </c>
      <c r="X132" s="14" t="str">
        <f>IF('EDT-2niveaux'!I136="O","FRANCAIS"&amp;CHAR(10)&amp;"Orthographe",IF('EDT-2niveaux'!I136="rec","RECREATION",IF('EDT-2niveaux'!I136="p","Pause méridienne",IF('EDT-2niveaux'!I136="G","FRANCAIS"&amp;CHAR(10)&amp;"Grammaire",IF('EDT-2niveaux'!I136="LC","FRANCAIS"&amp;CHAR(10)&amp;"Lect. et comp.de l'écrit",IF('EDT-2niveaux'!I136="M","MATHEMATIQUES",IF('EDT-2niveaux'!I136="CLA","FRANCAIS"&amp;CHAR(10)&amp;"Culture litt. et art.",IF('EDT-2niveaux'!I136="F","FRANCAIS",IF('EDT-2niveaux'!I136="E","FRANCAIS"&amp;CHAR(10)&amp;"Ecriture",IF('EDT-2niveaux'!I136="L","FRANCAIS"&amp;CHAR(10)&amp;"Lexique",IF('EDT-2niveaux'!I136="LO","FRANCAIS"&amp;CHAR(10)&amp;"Langage oral",IF('EDT-2niveaux'!I136="CM","MATHEMATIQUES"&amp;CHAR(10)&amp;"Calcul mental",IF('EDT-2niveaux'!I136="EG","MATHEMATIQUES"&amp;CHAR(10)&amp;"Espace et Géométrie",IF('EDT-2niveaux'!I136="NC","MATHEMATIQUES"&amp;CHAR(10)&amp;"Nombres et calculs",IF('EDT-2niveaux'!I136="GM","MATHEMATIQUES"&amp;CHAR(10)&amp;"Grand. et mes.",IF('EDT-2niveaux'!I136="S","Sciences et technologie",IF('EDT-2niveaux'!I136="H","Histoire",IF('EDT-2niveaux'!I136="Geo","Géographie",IF('EDT-2niveaux'!I136="EMC","Enseig. mor. et civ.",IF('EDT-2niveaux'!I136="EPS","Educ. phys. et sportive",IF('EDT-2niveaux'!I136="EM","Educ. musicale",IF('EDT-2niveaux'!I136="AP","Arts plastiques",IF('EDT-2niveaux'!I136="HDA","Hist. des arts",IF('EDT-2niveaux'!I136="QM","Questionner le monde",IF('EDT-2niveaux'!I136="LV","Langue vivante",IF('EDT-2niveaux'!I136="APC","APC",""))))))))))))))))))))))))))</f>
        <v/>
      </c>
      <c r="Y132" s="14" t="str">
        <f t="shared" si="20"/>
        <v/>
      </c>
      <c r="Z132" s="101">
        <f>'EDT-2niveaux'!J136</f>
        <v>0</v>
      </c>
      <c r="AA132" s="14" t="str">
        <f>IF('EDT-2niveaux'!J136="O","FRANCAIS"&amp;CHAR(10)&amp;"Orthographe",IF('EDT-2niveaux'!J136="rec","RECREATION",IF('EDT-2niveaux'!J136="p","Pause méridienne",IF('EDT-2niveaux'!J136="G","FRANCAIS"&amp;CHAR(10)&amp;"Grammaire",IF('EDT-2niveaux'!J136="LC","FRANCAIS"&amp;CHAR(10)&amp;"Lect. et comp.de l'écrit",IF('EDT-2niveaux'!J136="M","MATHEMATIQUES",IF('EDT-2niveaux'!J136="CLA","FRANCAIS"&amp;CHAR(10)&amp;"Culture littéraire et artistiqueCulture litt. et art.",IF('EDT-2niveaux'!J136="F","FRANCAIS",IF('EDT-2niveaux'!J136="E","FRANCAIS"&amp;CHAR(10)&amp;"Ecriture",IF('EDT-2niveaux'!J136="L","FRANCAIS"&amp;CHAR(10)&amp;"Lexique",IF('EDT-2niveaux'!J136="LO","FRANCAIS"&amp;CHAR(10)&amp;"Langage oral",IF('EDT-2niveaux'!J136="CM","MATHEMATIQUES"&amp;CHAR(10)&amp;"Calcul mental",IF('EDT-2niveaux'!J136="EG","MATHEMATIQUES"&amp;CHAR(10)&amp;"Espace et Géométrie",IF('EDT-2niveaux'!J136="NC","MATHEMATIQUES"&amp;CHAR(10)&amp;"Nombres et calculs",IF('EDT-2niveaux'!J136="GM","MATHEMATIQUES"&amp;CHAR(10)&amp;"Grand. et mes.",IF('EDT-2niveaux'!J136="S","Sciences et technologie",IF('EDT-2niveaux'!J136="H","Histoire",IF('EDT-2niveaux'!J136="Geo","Géographie",IF('EDT-2niveaux'!J136="EMC","Enseig. mor. et civ.",IF('EDT-2niveaux'!J136="EPS","Educ. phys. et sportive",IF('EDT-2niveaux'!J136="EM","Educ. musicale",IF('EDT-2niveaux'!J136="AP","Arts plastiques",IF('EDT-2niveaux'!J136="HDA","Hist. des arts",IF('EDT-2niveaux'!J136="QM","Questionner le monde",IF('EDT-2niveaux'!J136="LV","Langue vivante",IF('EDT-2niveaux'!J136="APC","APC",""))))))))))))))))))))))))))</f>
        <v/>
      </c>
      <c r="AB132" s="49" t="str">
        <f t="shared" si="21"/>
        <v/>
      </c>
      <c r="AC132" s="101">
        <f>'EDT-2niveaux'!K136</f>
        <v>0</v>
      </c>
      <c r="AD132" s="14" t="str">
        <f>IF('EDT-2niveaux'!K136="O","FRANCAIS"&amp;CHAR(10)&amp;"Orthographe",IF('EDT-2niveaux'!K136="rec","RECREATION",IF('EDT-2niveaux'!K136="p","Pause méridienne",IF('EDT-2niveaux'!K136="G","FRANCAIS"&amp;CHAR(10)&amp;"Grammaire",IF('EDT-2niveaux'!K136="LC","FRANCAIS"&amp;CHAR(10)&amp;"Lect. et comp.de l'écrit",IF('EDT-2niveaux'!K136="M","MATHEMATIQUES",IF('EDT-2niveaux'!K136="CLA","FRANCAIS"&amp;CHAR(10)&amp;"Culture litt. et art.",IF('EDT-2niveaux'!K136="F","FRANCAIS",IF('EDT-2niveaux'!K136="E","FRANCAIS"&amp;CHAR(10)&amp;"Ecriture",IF('EDT-2niveaux'!K136="L","FRANCAIS"&amp;CHAR(10)&amp;"Lexique",IF('EDT-2niveaux'!K136="LO","FRANCAIS"&amp;CHAR(10)&amp;"Langage oral",IF('EDT-2niveaux'!K136="CM","MATHEMATIQUES"&amp;CHAR(10)&amp;"Calcul mental",IF('EDT-2niveaux'!K136="EG","MATHEMATIQUES"&amp;CHAR(10)&amp;"Espace et Géométrie",IF('EDT-2niveaux'!K136="NC","MATHEMATIQUES"&amp;CHAR(10)&amp;"Nombres et calculs",IF('EDT-2niveaux'!K136="GM","MATHEMATIQUES"&amp;CHAR(10)&amp;"Grand. et mes.",IF('EDT-2niveaux'!K136="S","Sciences et technologie",IF('EDT-2niveaux'!K136="H","Histoire",IF('EDT-2niveaux'!K136="Geo","Géographie",IF('EDT-2niveaux'!K136="EMC","Enseig. mor. et civ.",IF('EDT-2niveaux'!K136="EPS","Educ. phys. et sportive",IF('EDT-2niveaux'!K136="EM","Educ. musicale",IF('EDT-2niveaux'!K136="AP","Arts plastiques",IF('EDT-2niveaux'!K136="HDA","Hist. des arts",IF('EDT-2niveaux'!K136="QM","Questionner le monde",IF('EDT-2niveaux'!K136="LV","Langue vivante",IF('EDT-2niveaux'!K136="APC","APC",""))))))))))))))))))))))))))</f>
        <v/>
      </c>
      <c r="AE132" s="49" t="str">
        <f t="shared" si="22"/>
        <v/>
      </c>
    </row>
    <row r="133" spans="1:31" x14ac:dyDescent="0.3">
      <c r="A133" s="4" t="e">
        <f>IF('POUR COMMENCER'!$E$14&gt;=A132,A132+'POUR COMMENCER'!$H$29,"")</f>
        <v>#VALUE!</v>
      </c>
      <c r="B133" s="101">
        <f>'EDT-2niveaux'!B137</f>
        <v>0</v>
      </c>
      <c r="C133" s="14" t="str">
        <f>IF('EDT-2niveaux'!B137="O","FRANCAIS"&amp;CHAR(10)&amp;"Orthographe",IF('EDT-2niveaux'!B137="rec","RECREATION",IF('EDT-2niveaux'!B137="p","Pause méridienne",IF('EDT-2niveaux'!B137="G","FRANCAIS"&amp;CHAR(10)&amp;"Grammaire",IF('EDT-2niveaux'!B137="LC","FRANCAIS"&amp;CHAR(10)&amp;"Lect. et comp.de l'écrit",IF('EDT-2niveaux'!B137="M","MATHEMATIQUES",IF('EDT-2niveaux'!B137="CLA","FRANCAIS"&amp;CHAR(10)&amp;"Culture litt. et art.",IF('EDT-2niveaux'!B137="F","FRANCAIS",IF('EDT-2niveaux'!B137="E","FRANCAIS"&amp;CHAR(10)&amp;"Ecriture",IF('EDT-2niveaux'!B137="L","FRANCAIS"&amp;CHAR(10)&amp;"Lexique",IF('EDT-2niveaux'!B137="LO","FRANCAIS"&amp;CHAR(10)&amp;"Langage oral",IF('EDT-2niveaux'!B137="CM","MATHEMATIQUES"&amp;CHAR(10)&amp;"Calcul mental",IF('EDT-2niveaux'!B137="EG","MATHEMATIQUES"&amp;CHAR(10)&amp;"Espace et Géométrie",IF('EDT-2niveaux'!B137="NC","MATHEMATIQUES"&amp;CHAR(10)&amp;"Nombres et calculs",IF('EDT-2niveaux'!B137="GM","MATHEMATIQUES"&amp;CHAR(10)&amp;"Grand. et mes.",IF('EDT-2niveaux'!B137="S","Sciences et technologie",IF('EDT-2niveaux'!B137="H","Histoire",IF('EDT-2niveaux'!B137="Geo","Géographie",IF('EDT-2niveaux'!B137="EMC","Enseig. mor. et civ.",IF('EDT-2niveaux'!B137="EPS","Educ. phys. et sportive",IF('EDT-2niveaux'!B137="EM","Educ. musicale",IF('EDT-2niveaux'!B137="AP","Arts plastiques",IF('EDT-2niveaux'!B137="HDA","Hist. des arts",IF('EDT-2niveaux'!B137="QM","Questionner le monde",IF('EDT-2niveaux'!B137="LV","Langue vivante",IF('EDT-2niveaux'!B137="APC","APC",""))))))))))))))))))))))))))</f>
        <v/>
      </c>
      <c r="D133" s="14" t="str">
        <f t="shared" ref="D133:D150" si="23">IF(C133&lt;&gt;"","LUNDI","")</f>
        <v/>
      </c>
      <c r="E133" s="101">
        <f>'EDT-2niveaux'!C137</f>
        <v>0</v>
      </c>
      <c r="F133" s="14" t="str">
        <f>IF('EDT-2niveaux'!C137="O","FRANCAIS"&amp;CHAR(10)&amp;"Orthographe",IF('EDT-2niveaux'!C137="rec","RECREATION",IF('EDT-2niveaux'!C137="p","Pause méridienne",IF('EDT-2niveaux'!C137="G","FRANCAIS"&amp;CHAR(10)&amp;"Grammaire",IF('EDT-2niveaux'!C137="LC","FRANCAIS"&amp;CHAR(10)&amp;"Lect. et comp.de l'écrit",IF('EDT-2niveaux'!C137="M","MATHEMATIQUES",IF('EDT-2niveaux'!C137="CLA","FRANCAIS"&amp;CHAR(10)&amp;"Culture littéraire et artistiqueCulture litt. et art.",IF('EDT-2niveaux'!C137="F","FRANCAIS",IF('EDT-2niveaux'!C137="E","FRANCAIS"&amp;CHAR(10)&amp;"Ecriture",IF('EDT-2niveaux'!C137="L","FRANCAIS"&amp;CHAR(10)&amp;"Lexique",IF('EDT-2niveaux'!C137="LO","FRANCAIS"&amp;CHAR(10)&amp;"Langage oral",IF('EDT-2niveaux'!C137="CM","MATHEMATIQUES"&amp;CHAR(10)&amp;"Calcul mental",IF('EDT-2niveaux'!C137="EG","MATHEMATIQUES"&amp;CHAR(10)&amp;"Espace et Géométrie",IF('EDT-2niveaux'!C137="NC","MATHEMATIQUES"&amp;CHAR(10)&amp;"Nombres et calculs",IF('EDT-2niveaux'!C137="GM","MATHEMATIQUES"&amp;CHAR(10)&amp;"Grand. et mes.",IF('EDT-2niveaux'!C137="S","Sciences et technologie",IF('EDT-2niveaux'!C137="H","Histoire",IF('EDT-2niveaux'!C137="Geo","Géographie",IF('EDT-2niveaux'!C137="EMC","Enseig. mor. et civ.",IF('EDT-2niveaux'!C137="EPS","Educ. phys. et sportive",IF('EDT-2niveaux'!C137="EM","Educ. musicale",IF('EDT-2niveaux'!C137="AP","Arts plastiques",IF('EDT-2niveaux'!C137="HDA","Hist. des arts",IF('EDT-2niveaux'!C137="QM","Questionner le monde",IF('EDT-2niveaux'!C137="LV","Langue vivante",IF('EDT-2niveaux'!C137="APC","APC",""))))))))))))))))))))))))))</f>
        <v/>
      </c>
      <c r="G133" s="14" t="str">
        <f t="shared" ref="G133:G150" si="24">IF(F133&lt;&gt;"","LUNDI","")</f>
        <v/>
      </c>
      <c r="H133" s="101">
        <f>'EDT-2niveaux'!D137</f>
        <v>0</v>
      </c>
      <c r="I133" s="14" t="str">
        <f>IF('EDT-2niveaux'!D137="O","FRANCAIS"&amp;CHAR(10)&amp;"Orthographe",IF('EDT-2niveaux'!D137="rec","RECREATION",IF('EDT-2niveaux'!D137="p","Pause méridienne",IF('EDT-2niveaux'!D137="G","FRANCAIS"&amp;CHAR(10)&amp;"Grammaire",IF('EDT-2niveaux'!D137="LC","FRANCAIS"&amp;CHAR(10)&amp;"Lect. et comp.de l'écrit",IF('EDT-2niveaux'!D137="M","MATHEMATIQUES",IF('EDT-2niveaux'!D137="CLA","FRANCAIS"&amp;CHAR(10)&amp;"Culture litt. et art.",IF('EDT-2niveaux'!D137="F","FRANCAIS",IF('EDT-2niveaux'!D137="E","FRANCAIS"&amp;CHAR(10)&amp;"Ecriture",IF('EDT-2niveaux'!D137="L","FRANCAIS"&amp;CHAR(10)&amp;"Lexique",IF('EDT-2niveaux'!D137="LO","FRANCAIS"&amp;CHAR(10)&amp;"Langage oral",IF('EDT-2niveaux'!D137="CM","MATHEMATIQUES"&amp;CHAR(10)&amp;"Calcul mental",IF('EDT-2niveaux'!D137="EG","MATHEMATIQUES"&amp;CHAR(10)&amp;"Espace et Géométrie",IF('EDT-2niveaux'!D137="NC","MATHEMATIQUES"&amp;CHAR(10)&amp;"Nombres et calculs",IF('EDT-2niveaux'!D137="GM","MATHEMATIQUES"&amp;CHAR(10)&amp;"Grand. et mes.",IF('EDT-2niveaux'!D137="S","Sciences et technologie",IF('EDT-2niveaux'!D137="H","Histoire",IF('EDT-2niveaux'!D137="Geo","Géographie",IF('EDT-2niveaux'!D137="EMC","Enseig. mor. et civ.",IF('EDT-2niveaux'!D137="EPS","Educ. phys. et sportive",IF('EDT-2niveaux'!D137="EM","Educ. musicale",IF('EDT-2niveaux'!D137="AP","Arts plastiques",IF('EDT-2niveaux'!D137="HDA","Hist. des arts",IF('EDT-2niveaux'!D137="QM","Questionner le monde",IF('EDT-2niveaux'!D137="LV","Langue vivante",IF('EDT-2niveaux'!D137="APC","APC",""))))))))))))))))))))))))))</f>
        <v/>
      </c>
      <c r="J133" s="14" t="str">
        <f t="shared" ref="J133:J150" si="25">IF(I133&lt;&gt;"","MARDI","")</f>
        <v/>
      </c>
      <c r="K133" s="101">
        <f>'EDT-2niveaux'!E137</f>
        <v>0</v>
      </c>
      <c r="L133" s="14" t="str">
        <f>IF('EDT-2niveaux'!E137="O","FRANCAIS"&amp;CHAR(10)&amp;"Orthographe",IF('EDT-2niveaux'!E137="rec","RECREATION",IF('EDT-2niveaux'!E137="p","Pause méridienne",IF('EDT-2niveaux'!E137="G","FRANCAIS"&amp;CHAR(10)&amp;"Grammaire",IF('EDT-2niveaux'!E137="LC","FRANCAIS"&amp;CHAR(10)&amp;"Lect. et comp.de l'écrit",IF('EDT-2niveaux'!E137="M","MATHEMATIQUES",IF('EDT-2niveaux'!E137="CLA","FRANCAIS"&amp;CHAR(10)&amp;"Culture litt. et art.",IF('EDT-2niveaux'!E137="F","FRANCAIS",IF('EDT-2niveaux'!E137="E","FRANCAIS"&amp;CHAR(10)&amp;"Ecriture",IF('EDT-2niveaux'!E137="L","FRANCAIS"&amp;CHAR(10)&amp;"Lexique",IF('EDT-2niveaux'!E137="LO","FRANCAIS"&amp;CHAR(10)&amp;"Langage oral",IF('EDT-2niveaux'!E137="CM","MATHEMATIQUES"&amp;CHAR(10)&amp;"Calcul mental",IF('EDT-2niveaux'!E137="EG","MATHEMATIQUES"&amp;CHAR(10)&amp;"Espace et Géométrie",IF('EDT-2niveaux'!E137="NC","MATHEMATIQUES"&amp;CHAR(10)&amp;"Nombres et calculs",IF('EDT-2niveaux'!E137="GM","MATHEMATIQUES"&amp;CHAR(10)&amp;"Grand. et mes.",IF('EDT-2niveaux'!E137="S","Sciences et technologie",IF('EDT-2niveaux'!E137="H","Histoire",IF('EDT-2niveaux'!E137="Geo","Géographie",IF('EDT-2niveaux'!E137="EMC","Enseig. mor. et civ.",IF('EDT-2niveaux'!E137="EPS","Educ. phys. et sportive",IF('EDT-2niveaux'!E137="EM","Educ. musicale",IF('EDT-2niveaux'!E137="AP","Arts plastiques",IF('EDT-2niveaux'!E137="HDA","Hist. des arts",IF('EDT-2niveaux'!E137="QM","Questionner le monde",IF('EDT-2niveaux'!E137="LV","Langue vivante",IF('EDT-2niveaux'!E137="APC","APC",""))))))))))))))))))))))))))</f>
        <v/>
      </c>
      <c r="M133" s="14" t="str">
        <f t="shared" ref="M133:M150" si="26">IF(L133&lt;&gt;"","MARDI","")</f>
        <v/>
      </c>
      <c r="N133" s="101">
        <f>'EDT-2niveaux'!F137</f>
        <v>0</v>
      </c>
      <c r="O133" s="14" t="str">
        <f>IF('EDT-2niveaux'!F137="O","FRANCAIS"&amp;CHAR(10)&amp;"Orthographe",IF('EDT-2niveaux'!F137="rec","RECREATION",IF('EDT-2niveaux'!F137="p","Pause méridienne",IF('EDT-2niveaux'!F137="G","FRANCAIS"&amp;CHAR(10)&amp;"Grammaire",IF('EDT-2niveaux'!F137="LC","FRANCAIS"&amp;CHAR(10)&amp;"Lect. et comp.de l'écrit",IF('EDT-2niveaux'!F137="M","MATHEMATIQUES",IF('EDT-2niveaux'!F137="CLA","FRANCAIS"&amp;CHAR(10)&amp;"Culture litt. et art.",IF('EDT-2niveaux'!F137="F","FRANCAIS",IF('EDT-2niveaux'!F137="E","FRANCAIS"&amp;CHAR(10)&amp;"Ecriture",IF('EDT-2niveaux'!F137="L","FRANCAIS"&amp;CHAR(10)&amp;"Lexique",IF('EDT-2niveaux'!F137="LO","FRANCAIS"&amp;CHAR(10)&amp;"Langage oral",IF('EDT-2niveaux'!F137="CM","MATHEMATIQUES"&amp;CHAR(10)&amp;"Calcul mental",IF('EDT-2niveaux'!F137="EG","MATHEMATIQUES"&amp;CHAR(10)&amp;"Espace et Géométrie",IF('EDT-2niveaux'!F137="NC","MATHEMATIQUES"&amp;CHAR(10)&amp;"Nombres et calculs",IF('EDT-2niveaux'!F137="GM","MATHEMATIQUES"&amp;CHAR(10)&amp;"Grand. et mes.",IF('EDT-2niveaux'!F137="S","Sciences et technologie",IF('EDT-2niveaux'!F137="H","Histoire",IF('EDT-2niveaux'!F137="Geo","Géographie",IF('EDT-2niveaux'!F137="EMC","Enseig. mor. et civ.",IF('EDT-2niveaux'!F137="EPS","Educ. phys. et sportive",IF('EDT-2niveaux'!F137="EM","Educ. musicale",IF('EDT-2niveaux'!F137="AP","Arts plastiques",IF('EDT-2niveaux'!F137="HDA","Hist. des arts",IF('EDT-2niveaux'!F137="QM","Questionner le monde",IF('EDT-2niveaux'!F137="LV","Langue vivante",IF('EDT-2niveaux'!F137="APC","APC",""))))))))))))))))))))))))))</f>
        <v/>
      </c>
      <c r="P133" s="14" t="str">
        <f t="shared" ref="P133:P150" si="27">IF(O133&lt;&gt;"","MERCREDI","")</f>
        <v/>
      </c>
      <c r="Q133" s="101">
        <f>'EDT-2niveaux'!G137</f>
        <v>0</v>
      </c>
      <c r="R133" s="14" t="str">
        <f>IF('EDT-2niveaux'!G137="O","FRANCAIS"&amp;CHAR(10)&amp;"Orthographe",IF('EDT-2niveaux'!G137="rec","RECREATION",IF('EDT-2niveaux'!G137="p","Pause méridienne",IF('EDT-2niveaux'!G137="G","FRANCAIS"&amp;CHAR(10)&amp;"Grammaire",IF('EDT-2niveaux'!G137="LC","FRANCAIS"&amp;CHAR(10)&amp;"Lect. et comp.de l'écrit",IF('EDT-2niveaux'!G137="M","MATHEMATIQUES",IF('EDT-2niveaux'!G137="CLA","FRANCAIS"&amp;CHAR(10)&amp;"Culture litt. et art.",IF('EDT-2niveaux'!G137="F","FRANCAIS",IF('EDT-2niveaux'!G137="E","FRANCAIS"&amp;CHAR(10)&amp;"Ecriture",IF('EDT-2niveaux'!G137="L","FRANCAIS"&amp;CHAR(10)&amp;"Lexique",IF('EDT-2niveaux'!G137="LO","FRANCAIS"&amp;CHAR(10)&amp;"Langage oral",IF('EDT-2niveaux'!G137="CM","MATHEMATIQUES"&amp;CHAR(10)&amp;"Calcul mental",IF('EDT-2niveaux'!G137="EG","MATHEMATIQUES"&amp;CHAR(10)&amp;"Espace et Géométrie",IF('EDT-2niveaux'!G137="NC","MATHEMATIQUES"&amp;CHAR(10)&amp;"Nombres et calculs",IF('EDT-2niveaux'!G137="GM","MATHEMATIQUES"&amp;CHAR(10)&amp;"Grand. et mes.",IF('EDT-2niveaux'!G137="S","Sciences et technologie",IF('EDT-2niveaux'!G137="H","Histoire",IF('EDT-2niveaux'!G137="Geo","Géographie",IF('EDT-2niveaux'!G137="EMC","Enseig. mor. et civ.",IF('EDT-2niveaux'!G137="EPS","Educ. phys. et sportive",IF('EDT-2niveaux'!G137="EM","Educ. musicale",IF('EDT-2niveaux'!G137="AP","Arts plastiques",IF('EDT-2niveaux'!G137="HDA","Hist. des arts",IF('EDT-2niveaux'!G137="QM","Questionner le monde",IF('EDT-2niveaux'!G137="LV","Langue vivante",IF('EDT-2niveaux'!G137="APC","APC",""))))))))))))))))))))))))))</f>
        <v/>
      </c>
      <c r="S133" s="148" t="str">
        <f t="shared" ref="S133:S150" si="28">IF(R133&lt;&gt;"","MERCREDI","")</f>
        <v/>
      </c>
      <c r="T133" s="101">
        <f>'EDT-2niveaux'!H137</f>
        <v>0</v>
      </c>
      <c r="U133" s="14" t="str">
        <f>IF('EDT-2niveaux'!H137="O","FRANCAIS"&amp;CHAR(10)&amp;"Orthographe",IF('EDT-2niveaux'!H137="rec","RECREATION",IF('EDT-2niveaux'!H137="p","Pause méridienne",IF('EDT-2niveaux'!H137="G","FRANCAIS"&amp;CHAR(10)&amp;"Grammaire",IF('EDT-2niveaux'!H137="LC","FRANCAIS"&amp;CHAR(10)&amp;"Lect. et comp.de l'écrit",IF('EDT-2niveaux'!H137="M","MATHEMATIQUES",IF('EDT-2niveaux'!H137="CLA","FRANCAIS"&amp;CHAR(10)&amp;"Culture litt. et art.",IF('EDT-2niveaux'!H137="F","FRANCAIS",IF('EDT-2niveaux'!H137="E","FRANCAIS"&amp;CHAR(10)&amp;"Ecriture",IF('EDT-2niveaux'!H137="L","FRANCAIS"&amp;CHAR(10)&amp;"Lexique",IF('EDT-2niveaux'!H137="LO","FRANCAIS"&amp;CHAR(10)&amp;"Langage oral",IF('EDT-2niveaux'!H137="CM","MATHEMATIQUES"&amp;CHAR(10)&amp;"Calcul mental",IF('EDT-2niveaux'!H137="EG","MATHEMATIQUES"&amp;CHAR(10)&amp;"Espace et Géométrie",IF('EDT-2niveaux'!H137="NC","MATHEMATIQUES"&amp;CHAR(10)&amp;"Nombres et calculs",IF('EDT-2niveaux'!H137="GM","MATHEMATIQUES"&amp;CHAR(10)&amp;"Grand. et mes.",IF('EDT-2niveaux'!H137="S","Sciences et technologie",IF('EDT-2niveaux'!H137="H","Histoire",IF('EDT-2niveaux'!H137="Geo","Géographie",IF('EDT-2niveaux'!H137="EMC","Enseig. mor. et civ.",IF('EDT-2niveaux'!H137="EPS","Educ. phys. et sportive",IF('EDT-2niveaux'!H137="EM","Educ. musicale",IF('EDT-2niveaux'!H137="AP","Arts plastiques",IF('EDT-2niveaux'!H137="HDA","Hist. des arts",IF('EDT-2niveaux'!H137="QM","Questionner le monde",IF('EDT-2niveaux'!H137="LV","Langue vivante",IF('EDT-2niveaux'!H137="APC","APC",""))))))))))))))))))))))))))</f>
        <v/>
      </c>
      <c r="V133" s="14" t="str">
        <f t="shared" ref="V133:V150" si="29">IF(U133&lt;&gt;"","JEUDI","")</f>
        <v/>
      </c>
      <c r="W133" s="101">
        <f>'EDT-2niveaux'!I137</f>
        <v>0</v>
      </c>
      <c r="X133" s="14" t="str">
        <f>IF('EDT-2niveaux'!I137="O","FRANCAIS"&amp;CHAR(10)&amp;"Orthographe",IF('EDT-2niveaux'!I137="rec","RECREATION",IF('EDT-2niveaux'!I137="p","Pause méridienne",IF('EDT-2niveaux'!I137="G","FRANCAIS"&amp;CHAR(10)&amp;"Grammaire",IF('EDT-2niveaux'!I137="LC","FRANCAIS"&amp;CHAR(10)&amp;"Lect. et comp.de l'écrit",IF('EDT-2niveaux'!I137="M","MATHEMATIQUES",IF('EDT-2niveaux'!I137="CLA","FRANCAIS"&amp;CHAR(10)&amp;"Culture litt. et art.",IF('EDT-2niveaux'!I137="F","FRANCAIS",IF('EDT-2niveaux'!I137="E","FRANCAIS"&amp;CHAR(10)&amp;"Ecriture",IF('EDT-2niveaux'!I137="L","FRANCAIS"&amp;CHAR(10)&amp;"Lexique",IF('EDT-2niveaux'!I137="LO","FRANCAIS"&amp;CHAR(10)&amp;"Langage oral",IF('EDT-2niveaux'!I137="CM","MATHEMATIQUES"&amp;CHAR(10)&amp;"Calcul mental",IF('EDT-2niveaux'!I137="EG","MATHEMATIQUES"&amp;CHAR(10)&amp;"Espace et Géométrie",IF('EDT-2niveaux'!I137="NC","MATHEMATIQUES"&amp;CHAR(10)&amp;"Nombres et calculs",IF('EDT-2niveaux'!I137="GM","MATHEMATIQUES"&amp;CHAR(10)&amp;"Grand. et mes.",IF('EDT-2niveaux'!I137="S","Sciences et technologie",IF('EDT-2niveaux'!I137="H","Histoire",IF('EDT-2niveaux'!I137="Geo","Géographie",IF('EDT-2niveaux'!I137="EMC","Enseig. mor. et civ.",IF('EDT-2niveaux'!I137="EPS","Educ. phys. et sportive",IF('EDT-2niveaux'!I137="EM","Educ. musicale",IF('EDT-2niveaux'!I137="AP","Arts plastiques",IF('EDT-2niveaux'!I137="HDA","Hist. des arts",IF('EDT-2niveaux'!I137="QM","Questionner le monde",IF('EDT-2niveaux'!I137="LV","Langue vivante",IF('EDT-2niveaux'!I137="APC","APC",""))))))))))))))))))))))))))</f>
        <v/>
      </c>
      <c r="Y133" s="14" t="str">
        <f t="shared" ref="Y133:Y150" si="30">IF(X133&lt;&gt;"","JEUDI","")</f>
        <v/>
      </c>
      <c r="Z133" s="101">
        <f>'EDT-2niveaux'!J137</f>
        <v>0</v>
      </c>
      <c r="AA133" s="14" t="str">
        <f>IF('EDT-2niveaux'!J137="O","FRANCAIS"&amp;CHAR(10)&amp;"Orthographe",IF('EDT-2niveaux'!J137="rec","RECREATION",IF('EDT-2niveaux'!J137="p","Pause méridienne",IF('EDT-2niveaux'!J137="G","FRANCAIS"&amp;CHAR(10)&amp;"Grammaire",IF('EDT-2niveaux'!J137="LC","FRANCAIS"&amp;CHAR(10)&amp;"Lect. et comp.de l'écrit",IF('EDT-2niveaux'!J137="M","MATHEMATIQUES",IF('EDT-2niveaux'!J137="CLA","FRANCAIS"&amp;CHAR(10)&amp;"Culture littéraire et artistiqueCulture litt. et art.",IF('EDT-2niveaux'!J137="F","FRANCAIS",IF('EDT-2niveaux'!J137="E","FRANCAIS"&amp;CHAR(10)&amp;"Ecriture",IF('EDT-2niveaux'!J137="L","FRANCAIS"&amp;CHAR(10)&amp;"Lexique",IF('EDT-2niveaux'!J137="LO","FRANCAIS"&amp;CHAR(10)&amp;"Langage oral",IF('EDT-2niveaux'!J137="CM","MATHEMATIQUES"&amp;CHAR(10)&amp;"Calcul mental",IF('EDT-2niveaux'!J137="EG","MATHEMATIQUES"&amp;CHAR(10)&amp;"Espace et Géométrie",IF('EDT-2niveaux'!J137="NC","MATHEMATIQUES"&amp;CHAR(10)&amp;"Nombres et calculs",IF('EDT-2niveaux'!J137="GM","MATHEMATIQUES"&amp;CHAR(10)&amp;"Grand. et mes.",IF('EDT-2niveaux'!J137="S","Sciences et technologie",IF('EDT-2niveaux'!J137="H","Histoire",IF('EDT-2niveaux'!J137="Geo","Géographie",IF('EDT-2niveaux'!J137="EMC","Enseig. mor. et civ.",IF('EDT-2niveaux'!J137="EPS","Educ. phys. et sportive",IF('EDT-2niveaux'!J137="EM","Educ. musicale",IF('EDT-2niveaux'!J137="AP","Arts plastiques",IF('EDT-2niveaux'!J137="HDA","Hist. des arts",IF('EDT-2niveaux'!J137="QM","Questionner le monde",IF('EDT-2niveaux'!J137="LV","Langue vivante",IF('EDT-2niveaux'!J137="APC","APC",""))))))))))))))))))))))))))</f>
        <v/>
      </c>
      <c r="AB133" s="49" t="str">
        <f t="shared" ref="AB133:AB150" si="31">IF(AA133&lt;&gt;"","VENDREDI","")</f>
        <v/>
      </c>
      <c r="AC133" s="101">
        <f>'EDT-2niveaux'!K137</f>
        <v>0</v>
      </c>
      <c r="AD133" s="14" t="str">
        <f>IF('EDT-2niveaux'!K137="O","FRANCAIS"&amp;CHAR(10)&amp;"Orthographe",IF('EDT-2niveaux'!K137="rec","RECREATION",IF('EDT-2niveaux'!K137="p","Pause méridienne",IF('EDT-2niveaux'!K137="G","FRANCAIS"&amp;CHAR(10)&amp;"Grammaire",IF('EDT-2niveaux'!K137="LC","FRANCAIS"&amp;CHAR(10)&amp;"Lect. et comp.de l'écrit",IF('EDT-2niveaux'!K137="M","MATHEMATIQUES",IF('EDT-2niveaux'!K137="CLA","FRANCAIS"&amp;CHAR(10)&amp;"Culture litt. et art.",IF('EDT-2niveaux'!K137="F","FRANCAIS",IF('EDT-2niveaux'!K137="E","FRANCAIS"&amp;CHAR(10)&amp;"Ecriture",IF('EDT-2niveaux'!K137="L","FRANCAIS"&amp;CHAR(10)&amp;"Lexique",IF('EDT-2niveaux'!K137="LO","FRANCAIS"&amp;CHAR(10)&amp;"Langage oral",IF('EDT-2niveaux'!K137="CM","MATHEMATIQUES"&amp;CHAR(10)&amp;"Calcul mental",IF('EDT-2niveaux'!K137="EG","MATHEMATIQUES"&amp;CHAR(10)&amp;"Espace et Géométrie",IF('EDT-2niveaux'!K137="NC","MATHEMATIQUES"&amp;CHAR(10)&amp;"Nombres et calculs",IF('EDT-2niveaux'!K137="GM","MATHEMATIQUES"&amp;CHAR(10)&amp;"Grand. et mes.",IF('EDT-2niveaux'!K137="S","Sciences et technologie",IF('EDT-2niveaux'!K137="H","Histoire",IF('EDT-2niveaux'!K137="Geo","Géographie",IF('EDT-2niveaux'!K137="EMC","Enseig. mor. et civ.",IF('EDT-2niveaux'!K137="EPS","Educ. phys. et sportive",IF('EDT-2niveaux'!K137="EM","Educ. musicale",IF('EDT-2niveaux'!K137="AP","Arts plastiques",IF('EDT-2niveaux'!K137="HDA","Hist. des arts",IF('EDT-2niveaux'!K137="QM","Questionner le monde",IF('EDT-2niveaux'!K137="LV","Langue vivante",IF('EDT-2niveaux'!K137="APC","APC",""))))))))))))))))))))))))))</f>
        <v/>
      </c>
      <c r="AE133" s="49" t="str">
        <f t="shared" ref="AE133:AE150" si="32">IF(AD133&lt;&gt;"","VENDREDI","")</f>
        <v/>
      </c>
    </row>
    <row r="134" spans="1:31" x14ac:dyDescent="0.3">
      <c r="B134" s="101">
        <f>'EDT-2niveaux'!B138</f>
        <v>0</v>
      </c>
      <c r="C134" s="14" t="str">
        <f>IF('EDT-2niveaux'!B138="O","FRANCAIS"&amp;CHAR(10)&amp;"Orthographe",IF('EDT-2niveaux'!B138="rec","RECREATION",IF('EDT-2niveaux'!B138="p","Pause méridienne",IF('EDT-2niveaux'!B138="G","FRANCAIS"&amp;CHAR(10)&amp;"Grammaire",IF('EDT-2niveaux'!B138="LC","FRANCAIS"&amp;CHAR(10)&amp;"Lect. et comp.de l'écrit",IF('EDT-2niveaux'!B138="M","MATHEMATIQUES",IF('EDT-2niveaux'!B138="CLA","FRANCAIS"&amp;CHAR(10)&amp;"Culture litt. et art.",IF('EDT-2niveaux'!B138="F","FRANCAIS",IF('EDT-2niveaux'!B138="E","FRANCAIS"&amp;CHAR(10)&amp;"Ecriture",IF('EDT-2niveaux'!B138="L","FRANCAIS"&amp;CHAR(10)&amp;"Lexique",IF('EDT-2niveaux'!B138="LO","FRANCAIS"&amp;CHAR(10)&amp;"Langage oral",IF('EDT-2niveaux'!B138="CM","MATHEMATIQUES"&amp;CHAR(10)&amp;"Calcul mental",IF('EDT-2niveaux'!B138="EG","MATHEMATIQUES"&amp;CHAR(10)&amp;"Espace et Géométrie",IF('EDT-2niveaux'!B138="NC","MATHEMATIQUES"&amp;CHAR(10)&amp;"Nombres et calculs",IF('EDT-2niveaux'!B138="GM","MATHEMATIQUES"&amp;CHAR(10)&amp;"Grand. et mes.",IF('EDT-2niveaux'!B138="S","Sciences et technologie",IF('EDT-2niveaux'!B138="H","Histoire",IF('EDT-2niveaux'!B138="Geo","Géographie",IF('EDT-2niveaux'!B138="EMC","Enseig. mor. et civ.",IF('EDT-2niveaux'!B138="EPS","Educ. phys. et sportive",IF('EDT-2niveaux'!B138="EM","Educ. musicale",IF('EDT-2niveaux'!B138="AP","Arts plastiques",IF('EDT-2niveaux'!B138="HDA","Hist. des arts",IF('EDT-2niveaux'!B138="QM","Questionner le monde",IF('EDT-2niveaux'!B138="LV","Langue vivante",IF('EDT-2niveaux'!B138="APC","APC",""))))))))))))))))))))))))))</f>
        <v/>
      </c>
      <c r="D134" s="14" t="str">
        <f t="shared" si="23"/>
        <v/>
      </c>
      <c r="E134" s="101">
        <f>'EDT-2niveaux'!C138</f>
        <v>0</v>
      </c>
      <c r="F134" s="14" t="str">
        <f>IF('EDT-2niveaux'!C138="O","FRANCAIS"&amp;CHAR(10)&amp;"Orthographe",IF('EDT-2niveaux'!C138="rec","RECREATION",IF('EDT-2niveaux'!C138="p","Pause méridienne",IF('EDT-2niveaux'!C138="G","FRANCAIS"&amp;CHAR(10)&amp;"Grammaire",IF('EDT-2niveaux'!C138="LC","FRANCAIS"&amp;CHAR(10)&amp;"Lect. et comp.de l'écrit",IF('EDT-2niveaux'!C138="M","MATHEMATIQUES",IF('EDT-2niveaux'!C138="CLA","FRANCAIS"&amp;CHAR(10)&amp;"Culture littéraire et artistiqueCulture litt. et art.",IF('EDT-2niveaux'!C138="F","FRANCAIS",IF('EDT-2niveaux'!C138="E","FRANCAIS"&amp;CHAR(10)&amp;"Ecriture",IF('EDT-2niveaux'!C138="L","FRANCAIS"&amp;CHAR(10)&amp;"Lexique",IF('EDT-2niveaux'!C138="LO","FRANCAIS"&amp;CHAR(10)&amp;"Langage oral",IF('EDT-2niveaux'!C138="CM","MATHEMATIQUES"&amp;CHAR(10)&amp;"Calcul mental",IF('EDT-2niveaux'!C138="EG","MATHEMATIQUES"&amp;CHAR(10)&amp;"Espace et Géométrie",IF('EDT-2niveaux'!C138="NC","MATHEMATIQUES"&amp;CHAR(10)&amp;"Nombres et calculs",IF('EDT-2niveaux'!C138="GM","MATHEMATIQUES"&amp;CHAR(10)&amp;"Grand. et mes.",IF('EDT-2niveaux'!C138="S","Sciences et technologie",IF('EDT-2niveaux'!C138="H","Histoire",IF('EDT-2niveaux'!C138="Geo","Géographie",IF('EDT-2niveaux'!C138="EMC","Enseig. mor. et civ.",IF('EDT-2niveaux'!C138="EPS","Educ. phys. et sportive",IF('EDT-2niveaux'!C138="EM","Educ. musicale",IF('EDT-2niveaux'!C138="AP","Arts plastiques",IF('EDT-2niveaux'!C138="HDA","Hist. des arts",IF('EDT-2niveaux'!C138="QM","Questionner le monde",IF('EDT-2niveaux'!C138="LV","Langue vivante",IF('EDT-2niveaux'!C138="APC","APC",""))))))))))))))))))))))))))</f>
        <v/>
      </c>
      <c r="G134" s="14" t="str">
        <f t="shared" si="24"/>
        <v/>
      </c>
      <c r="H134" s="101">
        <f>'EDT-2niveaux'!D138</f>
        <v>0</v>
      </c>
      <c r="I134" s="14" t="str">
        <f>IF('EDT-2niveaux'!D138="O","FRANCAIS"&amp;CHAR(10)&amp;"Orthographe",IF('EDT-2niveaux'!D138="rec","RECREATION",IF('EDT-2niveaux'!D138="p","Pause méridienne",IF('EDT-2niveaux'!D138="G","FRANCAIS"&amp;CHAR(10)&amp;"Grammaire",IF('EDT-2niveaux'!D138="LC","FRANCAIS"&amp;CHAR(10)&amp;"Lect. et comp.de l'écrit",IF('EDT-2niveaux'!D138="M","MATHEMATIQUES",IF('EDT-2niveaux'!D138="CLA","FRANCAIS"&amp;CHAR(10)&amp;"Culture litt. et art.",IF('EDT-2niveaux'!D138="F","FRANCAIS",IF('EDT-2niveaux'!D138="E","FRANCAIS"&amp;CHAR(10)&amp;"Ecriture",IF('EDT-2niveaux'!D138="L","FRANCAIS"&amp;CHAR(10)&amp;"Lexique",IF('EDT-2niveaux'!D138="LO","FRANCAIS"&amp;CHAR(10)&amp;"Langage oral",IF('EDT-2niveaux'!D138="CM","MATHEMATIQUES"&amp;CHAR(10)&amp;"Calcul mental",IF('EDT-2niveaux'!D138="EG","MATHEMATIQUES"&amp;CHAR(10)&amp;"Espace et Géométrie",IF('EDT-2niveaux'!D138="NC","MATHEMATIQUES"&amp;CHAR(10)&amp;"Nombres et calculs",IF('EDT-2niveaux'!D138="GM","MATHEMATIQUES"&amp;CHAR(10)&amp;"Grand. et mes.",IF('EDT-2niveaux'!D138="S","Sciences et technologie",IF('EDT-2niveaux'!D138="H","Histoire",IF('EDT-2niveaux'!D138="Geo","Géographie",IF('EDT-2niveaux'!D138="EMC","Enseig. mor. et civ.",IF('EDT-2niveaux'!D138="EPS","Educ. phys. et sportive",IF('EDT-2niveaux'!D138="EM","Educ. musicale",IF('EDT-2niveaux'!D138="AP","Arts plastiques",IF('EDT-2niveaux'!D138="HDA","Hist. des arts",IF('EDT-2niveaux'!D138="QM","Questionner le monde",IF('EDT-2niveaux'!D138="LV","Langue vivante",IF('EDT-2niveaux'!D138="APC","APC",""))))))))))))))))))))))))))</f>
        <v/>
      </c>
      <c r="J134" s="14" t="str">
        <f t="shared" si="25"/>
        <v/>
      </c>
      <c r="K134" s="101">
        <f>'EDT-2niveaux'!E138</f>
        <v>0</v>
      </c>
      <c r="L134" s="14" t="str">
        <f>IF('EDT-2niveaux'!E138="O","FRANCAIS"&amp;CHAR(10)&amp;"Orthographe",IF('EDT-2niveaux'!E138="rec","RECREATION",IF('EDT-2niveaux'!E138="p","Pause méridienne",IF('EDT-2niveaux'!E138="G","FRANCAIS"&amp;CHAR(10)&amp;"Grammaire",IF('EDT-2niveaux'!E138="LC","FRANCAIS"&amp;CHAR(10)&amp;"Lect. et comp.de l'écrit",IF('EDT-2niveaux'!E138="M","MATHEMATIQUES",IF('EDT-2niveaux'!E138="CLA","FRANCAIS"&amp;CHAR(10)&amp;"Culture litt. et art.",IF('EDT-2niveaux'!E138="F","FRANCAIS",IF('EDT-2niveaux'!E138="E","FRANCAIS"&amp;CHAR(10)&amp;"Ecriture",IF('EDT-2niveaux'!E138="L","FRANCAIS"&amp;CHAR(10)&amp;"Lexique",IF('EDT-2niveaux'!E138="LO","FRANCAIS"&amp;CHAR(10)&amp;"Langage oral",IF('EDT-2niveaux'!E138="CM","MATHEMATIQUES"&amp;CHAR(10)&amp;"Calcul mental",IF('EDT-2niveaux'!E138="EG","MATHEMATIQUES"&amp;CHAR(10)&amp;"Espace et Géométrie",IF('EDT-2niveaux'!E138="NC","MATHEMATIQUES"&amp;CHAR(10)&amp;"Nombres et calculs",IF('EDT-2niveaux'!E138="GM","MATHEMATIQUES"&amp;CHAR(10)&amp;"Grand. et mes.",IF('EDT-2niveaux'!E138="S","Sciences et technologie",IF('EDT-2niveaux'!E138="H","Histoire",IF('EDT-2niveaux'!E138="Geo","Géographie",IF('EDT-2niveaux'!E138="EMC","Enseig. mor. et civ.",IF('EDT-2niveaux'!E138="EPS","Educ. phys. et sportive",IF('EDT-2niveaux'!E138="EM","Educ. musicale",IF('EDT-2niveaux'!E138="AP","Arts plastiques",IF('EDT-2niveaux'!E138="HDA","Hist. des arts",IF('EDT-2niveaux'!E138="QM","Questionner le monde",IF('EDT-2niveaux'!E138="LV","Langue vivante",IF('EDT-2niveaux'!E138="APC","APC",""))))))))))))))))))))))))))</f>
        <v/>
      </c>
      <c r="M134" s="14" t="str">
        <f t="shared" si="26"/>
        <v/>
      </c>
      <c r="N134" s="101">
        <f>'EDT-2niveaux'!F138</f>
        <v>0</v>
      </c>
      <c r="O134" s="14" t="str">
        <f>IF('EDT-2niveaux'!F138="O","FRANCAIS"&amp;CHAR(10)&amp;"Orthographe",IF('EDT-2niveaux'!F138="rec","RECREATION",IF('EDT-2niveaux'!F138="p","Pause méridienne",IF('EDT-2niveaux'!F138="G","FRANCAIS"&amp;CHAR(10)&amp;"Grammaire",IF('EDT-2niveaux'!F138="LC","FRANCAIS"&amp;CHAR(10)&amp;"Lect. et comp.de l'écrit",IF('EDT-2niveaux'!F138="M","MATHEMATIQUES",IF('EDT-2niveaux'!F138="CLA","FRANCAIS"&amp;CHAR(10)&amp;"Culture litt. et art.",IF('EDT-2niveaux'!F138="F","FRANCAIS",IF('EDT-2niveaux'!F138="E","FRANCAIS"&amp;CHAR(10)&amp;"Ecriture",IF('EDT-2niveaux'!F138="L","FRANCAIS"&amp;CHAR(10)&amp;"Lexique",IF('EDT-2niveaux'!F138="LO","FRANCAIS"&amp;CHAR(10)&amp;"Langage oral",IF('EDT-2niveaux'!F138="CM","MATHEMATIQUES"&amp;CHAR(10)&amp;"Calcul mental",IF('EDT-2niveaux'!F138="EG","MATHEMATIQUES"&amp;CHAR(10)&amp;"Espace et Géométrie",IF('EDT-2niveaux'!F138="NC","MATHEMATIQUES"&amp;CHAR(10)&amp;"Nombres et calculs",IF('EDT-2niveaux'!F138="GM","MATHEMATIQUES"&amp;CHAR(10)&amp;"Grand. et mes.",IF('EDT-2niveaux'!F138="S","Sciences et technologie",IF('EDT-2niveaux'!F138="H","Histoire",IF('EDT-2niveaux'!F138="Geo","Géographie",IF('EDT-2niveaux'!F138="EMC","Enseig. mor. et civ.",IF('EDT-2niveaux'!F138="EPS","Educ. phys. et sportive",IF('EDT-2niveaux'!F138="EM","Educ. musicale",IF('EDT-2niveaux'!F138="AP","Arts plastiques",IF('EDT-2niveaux'!F138="HDA","Hist. des arts",IF('EDT-2niveaux'!F138="QM","Questionner le monde",IF('EDT-2niveaux'!F138="LV","Langue vivante",IF('EDT-2niveaux'!F138="APC","APC",""))))))))))))))))))))))))))</f>
        <v/>
      </c>
      <c r="P134" s="14" t="str">
        <f t="shared" si="27"/>
        <v/>
      </c>
      <c r="Q134" s="101">
        <f>'EDT-2niveaux'!G138</f>
        <v>0</v>
      </c>
      <c r="R134" s="14" t="str">
        <f>IF('EDT-2niveaux'!G138="O","FRANCAIS"&amp;CHAR(10)&amp;"Orthographe",IF('EDT-2niveaux'!G138="rec","RECREATION",IF('EDT-2niveaux'!G138="p","Pause méridienne",IF('EDT-2niveaux'!G138="G","FRANCAIS"&amp;CHAR(10)&amp;"Grammaire",IF('EDT-2niveaux'!G138="LC","FRANCAIS"&amp;CHAR(10)&amp;"Lect. et comp.de l'écrit",IF('EDT-2niveaux'!G138="M","MATHEMATIQUES",IF('EDT-2niveaux'!G138="CLA","FRANCAIS"&amp;CHAR(10)&amp;"Culture litt. et art.",IF('EDT-2niveaux'!G138="F","FRANCAIS",IF('EDT-2niveaux'!G138="E","FRANCAIS"&amp;CHAR(10)&amp;"Ecriture",IF('EDT-2niveaux'!G138="L","FRANCAIS"&amp;CHAR(10)&amp;"Lexique",IF('EDT-2niveaux'!G138="LO","FRANCAIS"&amp;CHAR(10)&amp;"Langage oral",IF('EDT-2niveaux'!G138="CM","MATHEMATIQUES"&amp;CHAR(10)&amp;"Calcul mental",IF('EDT-2niveaux'!G138="EG","MATHEMATIQUES"&amp;CHAR(10)&amp;"Espace et Géométrie",IF('EDT-2niveaux'!G138="NC","MATHEMATIQUES"&amp;CHAR(10)&amp;"Nombres et calculs",IF('EDT-2niveaux'!G138="GM","MATHEMATIQUES"&amp;CHAR(10)&amp;"Grand. et mes.",IF('EDT-2niveaux'!G138="S","Sciences et technologie",IF('EDT-2niveaux'!G138="H","Histoire",IF('EDT-2niveaux'!G138="Geo","Géographie",IF('EDT-2niveaux'!G138="EMC","Enseig. mor. et civ.",IF('EDT-2niveaux'!G138="EPS","Educ. phys. et sportive",IF('EDT-2niveaux'!G138="EM","Educ. musicale",IF('EDT-2niveaux'!G138="AP","Arts plastiques",IF('EDT-2niveaux'!G138="HDA","Hist. des arts",IF('EDT-2niveaux'!G138="QM","Questionner le monde",IF('EDT-2niveaux'!G138="LV","Langue vivante",IF('EDT-2niveaux'!G138="APC","APC",""))))))))))))))))))))))))))</f>
        <v/>
      </c>
      <c r="S134" s="148" t="str">
        <f t="shared" si="28"/>
        <v/>
      </c>
      <c r="T134" s="101">
        <f>'EDT-2niveaux'!H138</f>
        <v>0</v>
      </c>
      <c r="U134" s="14" t="str">
        <f>IF('EDT-2niveaux'!H138="O","FRANCAIS"&amp;CHAR(10)&amp;"Orthographe",IF('EDT-2niveaux'!H138="rec","RECREATION",IF('EDT-2niveaux'!H138="p","Pause méridienne",IF('EDT-2niveaux'!H138="G","FRANCAIS"&amp;CHAR(10)&amp;"Grammaire",IF('EDT-2niveaux'!H138="LC","FRANCAIS"&amp;CHAR(10)&amp;"Lect. et comp.de l'écrit",IF('EDT-2niveaux'!H138="M","MATHEMATIQUES",IF('EDT-2niveaux'!H138="CLA","FRANCAIS"&amp;CHAR(10)&amp;"Culture litt. et art.",IF('EDT-2niveaux'!H138="F","FRANCAIS",IF('EDT-2niveaux'!H138="E","FRANCAIS"&amp;CHAR(10)&amp;"Ecriture",IF('EDT-2niveaux'!H138="L","FRANCAIS"&amp;CHAR(10)&amp;"Lexique",IF('EDT-2niveaux'!H138="LO","FRANCAIS"&amp;CHAR(10)&amp;"Langage oral",IF('EDT-2niveaux'!H138="CM","MATHEMATIQUES"&amp;CHAR(10)&amp;"Calcul mental",IF('EDT-2niveaux'!H138="EG","MATHEMATIQUES"&amp;CHAR(10)&amp;"Espace et Géométrie",IF('EDT-2niveaux'!H138="NC","MATHEMATIQUES"&amp;CHAR(10)&amp;"Nombres et calculs",IF('EDT-2niveaux'!H138="GM","MATHEMATIQUES"&amp;CHAR(10)&amp;"Grand. et mes.",IF('EDT-2niveaux'!H138="S","Sciences et technologie",IF('EDT-2niveaux'!H138="H","Histoire",IF('EDT-2niveaux'!H138="Geo","Géographie",IF('EDT-2niveaux'!H138="EMC","Enseig. mor. et civ.",IF('EDT-2niveaux'!H138="EPS","Educ. phys. et sportive",IF('EDT-2niveaux'!H138="EM","Educ. musicale",IF('EDT-2niveaux'!H138="AP","Arts plastiques",IF('EDT-2niveaux'!H138="HDA","Hist. des arts",IF('EDT-2niveaux'!H138="QM","Questionner le monde",IF('EDT-2niveaux'!H138="LV","Langue vivante",IF('EDT-2niveaux'!H138="APC","APC",""))))))))))))))))))))))))))</f>
        <v/>
      </c>
      <c r="V134" s="14" t="str">
        <f t="shared" si="29"/>
        <v/>
      </c>
      <c r="W134" s="101">
        <f>'EDT-2niveaux'!I138</f>
        <v>0</v>
      </c>
      <c r="X134" s="14" t="str">
        <f>IF('EDT-2niveaux'!I138="O","FRANCAIS"&amp;CHAR(10)&amp;"Orthographe",IF('EDT-2niveaux'!I138="rec","RECREATION",IF('EDT-2niveaux'!I138="p","Pause méridienne",IF('EDT-2niveaux'!I138="G","FRANCAIS"&amp;CHAR(10)&amp;"Grammaire",IF('EDT-2niveaux'!I138="LC","FRANCAIS"&amp;CHAR(10)&amp;"Lect. et comp.de l'écrit",IF('EDT-2niveaux'!I138="M","MATHEMATIQUES",IF('EDT-2niveaux'!I138="CLA","FRANCAIS"&amp;CHAR(10)&amp;"Culture litt. et art.",IF('EDT-2niveaux'!I138="F","FRANCAIS",IF('EDT-2niveaux'!I138="E","FRANCAIS"&amp;CHAR(10)&amp;"Ecriture",IF('EDT-2niveaux'!I138="L","FRANCAIS"&amp;CHAR(10)&amp;"Lexique",IF('EDT-2niveaux'!I138="LO","FRANCAIS"&amp;CHAR(10)&amp;"Langage oral",IF('EDT-2niveaux'!I138="CM","MATHEMATIQUES"&amp;CHAR(10)&amp;"Calcul mental",IF('EDT-2niveaux'!I138="EG","MATHEMATIQUES"&amp;CHAR(10)&amp;"Espace et Géométrie",IF('EDT-2niveaux'!I138="NC","MATHEMATIQUES"&amp;CHAR(10)&amp;"Nombres et calculs",IF('EDT-2niveaux'!I138="GM","MATHEMATIQUES"&amp;CHAR(10)&amp;"Grand. et mes.",IF('EDT-2niveaux'!I138="S","Sciences et technologie",IF('EDT-2niveaux'!I138="H","Histoire",IF('EDT-2niveaux'!I138="Geo","Géographie",IF('EDT-2niveaux'!I138="EMC","Enseig. mor. et civ.",IF('EDT-2niveaux'!I138="EPS","Educ. phys. et sportive",IF('EDT-2niveaux'!I138="EM","Educ. musicale",IF('EDT-2niveaux'!I138="AP","Arts plastiques",IF('EDT-2niveaux'!I138="HDA","Hist. des arts",IF('EDT-2niveaux'!I138="QM","Questionner le monde",IF('EDT-2niveaux'!I138="LV","Langue vivante",IF('EDT-2niveaux'!I138="APC","APC",""))))))))))))))))))))))))))</f>
        <v/>
      </c>
      <c r="Y134" s="14" t="str">
        <f t="shared" si="30"/>
        <v/>
      </c>
      <c r="Z134" s="101">
        <f>'EDT-2niveaux'!J138</f>
        <v>0</v>
      </c>
      <c r="AA134" s="14" t="str">
        <f>IF('EDT-2niveaux'!J138="O","FRANCAIS"&amp;CHAR(10)&amp;"Orthographe",IF('EDT-2niveaux'!J138="rec","RECREATION",IF('EDT-2niveaux'!J138="p","Pause méridienne",IF('EDT-2niveaux'!J138="G","FRANCAIS"&amp;CHAR(10)&amp;"Grammaire",IF('EDT-2niveaux'!J138="LC","FRANCAIS"&amp;CHAR(10)&amp;"Lect. et comp.de l'écrit",IF('EDT-2niveaux'!J138="M","MATHEMATIQUES",IF('EDT-2niveaux'!J138="CLA","FRANCAIS"&amp;CHAR(10)&amp;"Culture littéraire et artistiqueCulture litt. et art.",IF('EDT-2niveaux'!J138="F","FRANCAIS",IF('EDT-2niveaux'!J138="E","FRANCAIS"&amp;CHAR(10)&amp;"Ecriture",IF('EDT-2niveaux'!J138="L","FRANCAIS"&amp;CHAR(10)&amp;"Lexique",IF('EDT-2niveaux'!J138="LO","FRANCAIS"&amp;CHAR(10)&amp;"Langage oral",IF('EDT-2niveaux'!J138="CM","MATHEMATIQUES"&amp;CHAR(10)&amp;"Calcul mental",IF('EDT-2niveaux'!J138="EG","MATHEMATIQUES"&amp;CHAR(10)&amp;"Espace et Géométrie",IF('EDT-2niveaux'!J138="NC","MATHEMATIQUES"&amp;CHAR(10)&amp;"Nombres et calculs",IF('EDT-2niveaux'!J138="GM","MATHEMATIQUES"&amp;CHAR(10)&amp;"Grand. et mes.",IF('EDT-2niveaux'!J138="S","Sciences et technologie",IF('EDT-2niveaux'!J138="H","Histoire",IF('EDT-2niveaux'!J138="Geo","Géographie",IF('EDT-2niveaux'!J138="EMC","Enseig. mor. et civ.",IF('EDT-2niveaux'!J138="EPS","Educ. phys. et sportive",IF('EDT-2niveaux'!J138="EM","Educ. musicale",IF('EDT-2niveaux'!J138="AP","Arts plastiques",IF('EDT-2niveaux'!J138="HDA","Hist. des arts",IF('EDT-2niveaux'!J138="QM","Questionner le monde",IF('EDT-2niveaux'!J138="LV","Langue vivante",IF('EDT-2niveaux'!J138="APC","APC",""))))))))))))))))))))))))))</f>
        <v/>
      </c>
      <c r="AB134" s="49" t="str">
        <f t="shared" si="31"/>
        <v/>
      </c>
      <c r="AC134" s="101">
        <f>'EDT-2niveaux'!K138</f>
        <v>0</v>
      </c>
      <c r="AD134" s="14" t="str">
        <f>IF('EDT-2niveaux'!K138="O","FRANCAIS"&amp;CHAR(10)&amp;"Orthographe",IF('EDT-2niveaux'!K138="rec","RECREATION",IF('EDT-2niveaux'!K138="p","Pause méridienne",IF('EDT-2niveaux'!K138="G","FRANCAIS"&amp;CHAR(10)&amp;"Grammaire",IF('EDT-2niveaux'!K138="LC","FRANCAIS"&amp;CHAR(10)&amp;"Lect. et comp.de l'écrit",IF('EDT-2niveaux'!K138="M","MATHEMATIQUES",IF('EDT-2niveaux'!K138="CLA","FRANCAIS"&amp;CHAR(10)&amp;"Culture litt. et art.",IF('EDT-2niveaux'!K138="F","FRANCAIS",IF('EDT-2niveaux'!K138="E","FRANCAIS"&amp;CHAR(10)&amp;"Ecriture",IF('EDT-2niveaux'!K138="L","FRANCAIS"&amp;CHAR(10)&amp;"Lexique",IF('EDT-2niveaux'!K138="LO","FRANCAIS"&amp;CHAR(10)&amp;"Langage oral",IF('EDT-2niveaux'!K138="CM","MATHEMATIQUES"&amp;CHAR(10)&amp;"Calcul mental",IF('EDT-2niveaux'!K138="EG","MATHEMATIQUES"&amp;CHAR(10)&amp;"Espace et Géométrie",IF('EDT-2niveaux'!K138="NC","MATHEMATIQUES"&amp;CHAR(10)&amp;"Nombres et calculs",IF('EDT-2niveaux'!K138="GM","MATHEMATIQUES"&amp;CHAR(10)&amp;"Grand. et mes.",IF('EDT-2niveaux'!K138="S","Sciences et technologie",IF('EDT-2niveaux'!K138="H","Histoire",IF('EDT-2niveaux'!K138="Geo","Géographie",IF('EDT-2niveaux'!K138="EMC","Enseig. mor. et civ.",IF('EDT-2niveaux'!K138="EPS","Educ. phys. et sportive",IF('EDT-2niveaux'!K138="EM","Educ. musicale",IF('EDT-2niveaux'!K138="AP","Arts plastiques",IF('EDT-2niveaux'!K138="HDA","Hist. des arts",IF('EDT-2niveaux'!K138="QM","Questionner le monde",IF('EDT-2niveaux'!K138="LV","Langue vivante",IF('EDT-2niveaux'!K138="APC","APC",""))))))))))))))))))))))))))</f>
        <v/>
      </c>
      <c r="AE134" s="49" t="str">
        <f t="shared" si="32"/>
        <v/>
      </c>
    </row>
    <row r="135" spans="1:31" x14ac:dyDescent="0.3">
      <c r="B135" s="101">
        <f>'EDT-2niveaux'!B139</f>
        <v>0</v>
      </c>
      <c r="C135" s="14" t="str">
        <f>IF('EDT-2niveaux'!B139="O","FRANCAIS"&amp;CHAR(10)&amp;"Orthographe",IF('EDT-2niveaux'!B139="rec","RECREATION",IF('EDT-2niveaux'!B139="p","Pause méridienne",IF('EDT-2niveaux'!B139="G","FRANCAIS"&amp;CHAR(10)&amp;"Grammaire",IF('EDT-2niveaux'!B139="LC","FRANCAIS"&amp;CHAR(10)&amp;"Lect. et comp.de l'écrit",IF('EDT-2niveaux'!B139="M","MATHEMATIQUES",IF('EDT-2niveaux'!B139="CLA","FRANCAIS"&amp;CHAR(10)&amp;"Culture litt. et art.",IF('EDT-2niveaux'!B139="F","FRANCAIS",IF('EDT-2niveaux'!B139="E","FRANCAIS"&amp;CHAR(10)&amp;"Ecriture",IF('EDT-2niveaux'!B139="L","FRANCAIS"&amp;CHAR(10)&amp;"Lexique",IF('EDT-2niveaux'!B139="LO","FRANCAIS"&amp;CHAR(10)&amp;"Langage oral",IF('EDT-2niveaux'!B139="CM","MATHEMATIQUES"&amp;CHAR(10)&amp;"Calcul mental",IF('EDT-2niveaux'!B139="EG","MATHEMATIQUES"&amp;CHAR(10)&amp;"Espace et Géométrie",IF('EDT-2niveaux'!B139="NC","MATHEMATIQUES"&amp;CHAR(10)&amp;"Nombres et calculs",IF('EDT-2niveaux'!B139="GM","MATHEMATIQUES"&amp;CHAR(10)&amp;"Grand. et mes.",IF('EDT-2niveaux'!B139="S","Sciences et technologie",IF('EDT-2niveaux'!B139="H","Histoire",IF('EDT-2niveaux'!B139="Geo","Géographie",IF('EDT-2niveaux'!B139="EMC","Enseig. mor. et civ.",IF('EDT-2niveaux'!B139="EPS","Educ. phys. et sportive",IF('EDT-2niveaux'!B139="EM","Educ. musicale",IF('EDT-2niveaux'!B139="AP","Arts plastiques",IF('EDT-2niveaux'!B139="HDA","Hist. des arts",IF('EDT-2niveaux'!B139="QM","Questionner le monde",IF('EDT-2niveaux'!B139="LV","Langue vivante",IF('EDT-2niveaux'!B139="APC","APC",""))))))))))))))))))))))))))</f>
        <v/>
      </c>
      <c r="D135" s="14" t="str">
        <f t="shared" si="23"/>
        <v/>
      </c>
      <c r="E135" s="101">
        <f>'EDT-2niveaux'!C139</f>
        <v>0</v>
      </c>
      <c r="F135" s="14" t="str">
        <f>IF('EDT-2niveaux'!C139="O","FRANCAIS"&amp;CHAR(10)&amp;"Orthographe",IF('EDT-2niveaux'!C139="rec","RECREATION",IF('EDT-2niveaux'!C139="p","Pause méridienne",IF('EDT-2niveaux'!C139="G","FRANCAIS"&amp;CHAR(10)&amp;"Grammaire",IF('EDT-2niveaux'!C139="LC","FRANCAIS"&amp;CHAR(10)&amp;"Lect. et comp.de l'écrit",IF('EDT-2niveaux'!C139="M","MATHEMATIQUES",IF('EDT-2niveaux'!C139="CLA","FRANCAIS"&amp;CHAR(10)&amp;"Culture littéraire et artistiqueCulture litt. et art.",IF('EDT-2niveaux'!C139="F","FRANCAIS",IF('EDT-2niveaux'!C139="E","FRANCAIS"&amp;CHAR(10)&amp;"Ecriture",IF('EDT-2niveaux'!C139="L","FRANCAIS"&amp;CHAR(10)&amp;"Lexique",IF('EDT-2niveaux'!C139="LO","FRANCAIS"&amp;CHAR(10)&amp;"Langage oral",IF('EDT-2niveaux'!C139="CM","MATHEMATIQUES"&amp;CHAR(10)&amp;"Calcul mental",IF('EDT-2niveaux'!C139="EG","MATHEMATIQUES"&amp;CHAR(10)&amp;"Espace et Géométrie",IF('EDT-2niveaux'!C139="NC","MATHEMATIQUES"&amp;CHAR(10)&amp;"Nombres et calculs",IF('EDT-2niveaux'!C139="GM","MATHEMATIQUES"&amp;CHAR(10)&amp;"Grand. et mes.",IF('EDT-2niveaux'!C139="S","Sciences et technologie",IF('EDT-2niveaux'!C139="H","Histoire",IF('EDT-2niveaux'!C139="Geo","Géographie",IF('EDT-2niveaux'!C139="EMC","Enseig. mor. et civ.",IF('EDT-2niveaux'!C139="EPS","Educ. phys. et sportive",IF('EDT-2niveaux'!C139="EM","Educ. musicale",IF('EDT-2niveaux'!C139="AP","Arts plastiques",IF('EDT-2niveaux'!C139="HDA","Hist. des arts",IF('EDT-2niveaux'!C139="QM","Questionner le monde",IF('EDT-2niveaux'!C139="LV","Langue vivante",IF('EDT-2niveaux'!C139="APC","APC",""))))))))))))))))))))))))))</f>
        <v/>
      </c>
      <c r="G135" s="14" t="str">
        <f t="shared" si="24"/>
        <v/>
      </c>
      <c r="H135" s="101">
        <f>'EDT-2niveaux'!D139</f>
        <v>0</v>
      </c>
      <c r="I135" s="14" t="str">
        <f>IF('EDT-2niveaux'!D139="O","FRANCAIS"&amp;CHAR(10)&amp;"Orthographe",IF('EDT-2niveaux'!D139="rec","RECREATION",IF('EDT-2niveaux'!D139="p","Pause méridienne",IF('EDT-2niveaux'!D139="G","FRANCAIS"&amp;CHAR(10)&amp;"Grammaire",IF('EDT-2niveaux'!D139="LC","FRANCAIS"&amp;CHAR(10)&amp;"Lect. et comp.de l'écrit",IF('EDT-2niveaux'!D139="M","MATHEMATIQUES",IF('EDT-2niveaux'!D139="CLA","FRANCAIS"&amp;CHAR(10)&amp;"Culture litt. et art.",IF('EDT-2niveaux'!D139="F","FRANCAIS",IF('EDT-2niveaux'!D139="E","FRANCAIS"&amp;CHAR(10)&amp;"Ecriture",IF('EDT-2niveaux'!D139="L","FRANCAIS"&amp;CHAR(10)&amp;"Lexique",IF('EDT-2niveaux'!D139="LO","FRANCAIS"&amp;CHAR(10)&amp;"Langage oral",IF('EDT-2niveaux'!D139="CM","MATHEMATIQUES"&amp;CHAR(10)&amp;"Calcul mental",IF('EDT-2niveaux'!D139="EG","MATHEMATIQUES"&amp;CHAR(10)&amp;"Espace et Géométrie",IF('EDT-2niveaux'!D139="NC","MATHEMATIQUES"&amp;CHAR(10)&amp;"Nombres et calculs",IF('EDT-2niveaux'!D139="GM","MATHEMATIQUES"&amp;CHAR(10)&amp;"Grand. et mes.",IF('EDT-2niveaux'!D139="S","Sciences et technologie",IF('EDT-2niveaux'!D139="H","Histoire",IF('EDT-2niveaux'!D139="Geo","Géographie",IF('EDT-2niveaux'!D139="EMC","Enseig. mor. et civ.",IF('EDT-2niveaux'!D139="EPS","Educ. phys. et sportive",IF('EDT-2niveaux'!D139="EM","Educ. musicale",IF('EDT-2niveaux'!D139="AP","Arts plastiques",IF('EDT-2niveaux'!D139="HDA","Hist. des arts",IF('EDT-2niveaux'!D139="QM","Questionner le monde",IF('EDT-2niveaux'!D139="LV","Langue vivante",IF('EDT-2niveaux'!D139="APC","APC",""))))))))))))))))))))))))))</f>
        <v/>
      </c>
      <c r="J135" s="14" t="str">
        <f t="shared" si="25"/>
        <v/>
      </c>
      <c r="K135" s="101">
        <f>'EDT-2niveaux'!E139</f>
        <v>0</v>
      </c>
      <c r="L135" s="14" t="str">
        <f>IF('EDT-2niveaux'!E139="O","FRANCAIS"&amp;CHAR(10)&amp;"Orthographe",IF('EDT-2niveaux'!E139="rec","RECREATION",IF('EDT-2niveaux'!E139="p","Pause méridienne",IF('EDT-2niveaux'!E139="G","FRANCAIS"&amp;CHAR(10)&amp;"Grammaire",IF('EDT-2niveaux'!E139="LC","FRANCAIS"&amp;CHAR(10)&amp;"Lect. et comp.de l'écrit",IF('EDT-2niveaux'!E139="M","MATHEMATIQUES",IF('EDT-2niveaux'!E139="CLA","FRANCAIS"&amp;CHAR(10)&amp;"Culture litt. et art.",IF('EDT-2niveaux'!E139="F","FRANCAIS",IF('EDT-2niveaux'!E139="E","FRANCAIS"&amp;CHAR(10)&amp;"Ecriture",IF('EDT-2niveaux'!E139="L","FRANCAIS"&amp;CHAR(10)&amp;"Lexique",IF('EDT-2niveaux'!E139="LO","FRANCAIS"&amp;CHAR(10)&amp;"Langage oral",IF('EDT-2niveaux'!E139="CM","MATHEMATIQUES"&amp;CHAR(10)&amp;"Calcul mental",IF('EDT-2niveaux'!E139="EG","MATHEMATIQUES"&amp;CHAR(10)&amp;"Espace et Géométrie",IF('EDT-2niveaux'!E139="NC","MATHEMATIQUES"&amp;CHAR(10)&amp;"Nombres et calculs",IF('EDT-2niveaux'!E139="GM","MATHEMATIQUES"&amp;CHAR(10)&amp;"Grand. et mes.",IF('EDT-2niveaux'!E139="S","Sciences et technologie",IF('EDT-2niveaux'!E139="H","Histoire",IF('EDT-2niveaux'!E139="Geo","Géographie",IF('EDT-2niveaux'!E139="EMC","Enseig. mor. et civ.",IF('EDT-2niveaux'!E139="EPS","Educ. phys. et sportive",IF('EDT-2niveaux'!E139="EM","Educ. musicale",IF('EDT-2niveaux'!E139="AP","Arts plastiques",IF('EDT-2niveaux'!E139="HDA","Hist. des arts",IF('EDT-2niveaux'!E139="QM","Questionner le monde",IF('EDT-2niveaux'!E139="LV","Langue vivante",IF('EDT-2niveaux'!E139="APC","APC",""))))))))))))))))))))))))))</f>
        <v/>
      </c>
      <c r="M135" s="14" t="str">
        <f t="shared" si="26"/>
        <v/>
      </c>
      <c r="N135" s="101">
        <f>'EDT-2niveaux'!F139</f>
        <v>0</v>
      </c>
      <c r="O135" s="14" t="str">
        <f>IF('EDT-2niveaux'!F139="O","FRANCAIS"&amp;CHAR(10)&amp;"Orthographe",IF('EDT-2niveaux'!F139="rec","RECREATION",IF('EDT-2niveaux'!F139="p","Pause méridienne",IF('EDT-2niveaux'!F139="G","FRANCAIS"&amp;CHAR(10)&amp;"Grammaire",IF('EDT-2niveaux'!F139="LC","FRANCAIS"&amp;CHAR(10)&amp;"Lect. et comp.de l'écrit",IF('EDT-2niveaux'!F139="M","MATHEMATIQUES",IF('EDT-2niveaux'!F139="CLA","FRANCAIS"&amp;CHAR(10)&amp;"Culture litt. et art.",IF('EDT-2niveaux'!F139="F","FRANCAIS",IF('EDT-2niveaux'!F139="E","FRANCAIS"&amp;CHAR(10)&amp;"Ecriture",IF('EDT-2niveaux'!F139="L","FRANCAIS"&amp;CHAR(10)&amp;"Lexique",IF('EDT-2niveaux'!F139="LO","FRANCAIS"&amp;CHAR(10)&amp;"Langage oral",IF('EDT-2niveaux'!F139="CM","MATHEMATIQUES"&amp;CHAR(10)&amp;"Calcul mental",IF('EDT-2niveaux'!F139="EG","MATHEMATIQUES"&amp;CHAR(10)&amp;"Espace et Géométrie",IF('EDT-2niveaux'!F139="NC","MATHEMATIQUES"&amp;CHAR(10)&amp;"Nombres et calculs",IF('EDT-2niveaux'!F139="GM","MATHEMATIQUES"&amp;CHAR(10)&amp;"Grand. et mes.",IF('EDT-2niveaux'!F139="S","Sciences et technologie",IF('EDT-2niveaux'!F139="H","Histoire",IF('EDT-2niveaux'!F139="Geo","Géographie",IF('EDT-2niveaux'!F139="EMC","Enseig. mor. et civ.",IF('EDT-2niveaux'!F139="EPS","Educ. phys. et sportive",IF('EDT-2niveaux'!F139="EM","Educ. musicale",IF('EDT-2niveaux'!F139="AP","Arts plastiques",IF('EDT-2niveaux'!F139="HDA","Hist. des arts",IF('EDT-2niveaux'!F139="QM","Questionner le monde",IF('EDT-2niveaux'!F139="LV","Langue vivante",IF('EDT-2niveaux'!F139="APC","APC",""))))))))))))))))))))))))))</f>
        <v/>
      </c>
      <c r="P135" s="14" t="str">
        <f t="shared" si="27"/>
        <v/>
      </c>
      <c r="Q135" s="101">
        <f>'EDT-2niveaux'!G139</f>
        <v>0</v>
      </c>
      <c r="R135" s="14" t="str">
        <f>IF('EDT-2niveaux'!G139="O","FRANCAIS"&amp;CHAR(10)&amp;"Orthographe",IF('EDT-2niveaux'!G139="rec","RECREATION",IF('EDT-2niveaux'!G139="p","Pause méridienne",IF('EDT-2niveaux'!G139="G","FRANCAIS"&amp;CHAR(10)&amp;"Grammaire",IF('EDT-2niveaux'!G139="LC","FRANCAIS"&amp;CHAR(10)&amp;"Lect. et comp.de l'écrit",IF('EDT-2niveaux'!G139="M","MATHEMATIQUES",IF('EDT-2niveaux'!G139="CLA","FRANCAIS"&amp;CHAR(10)&amp;"Culture litt. et art.",IF('EDT-2niveaux'!G139="F","FRANCAIS",IF('EDT-2niveaux'!G139="E","FRANCAIS"&amp;CHAR(10)&amp;"Ecriture",IF('EDT-2niveaux'!G139="L","FRANCAIS"&amp;CHAR(10)&amp;"Lexique",IF('EDT-2niveaux'!G139="LO","FRANCAIS"&amp;CHAR(10)&amp;"Langage oral",IF('EDT-2niveaux'!G139="CM","MATHEMATIQUES"&amp;CHAR(10)&amp;"Calcul mental",IF('EDT-2niveaux'!G139="EG","MATHEMATIQUES"&amp;CHAR(10)&amp;"Espace et Géométrie",IF('EDT-2niveaux'!G139="NC","MATHEMATIQUES"&amp;CHAR(10)&amp;"Nombres et calculs",IF('EDT-2niveaux'!G139="GM","MATHEMATIQUES"&amp;CHAR(10)&amp;"Grand. et mes.",IF('EDT-2niveaux'!G139="S","Sciences et technologie",IF('EDT-2niveaux'!G139="H","Histoire",IF('EDT-2niveaux'!G139="Geo","Géographie",IF('EDT-2niveaux'!G139="EMC","Enseig. mor. et civ.",IF('EDT-2niveaux'!G139="EPS","Educ. phys. et sportive",IF('EDT-2niveaux'!G139="EM","Educ. musicale",IF('EDT-2niveaux'!G139="AP","Arts plastiques",IF('EDT-2niveaux'!G139="HDA","Hist. des arts",IF('EDT-2niveaux'!G139="QM","Questionner le monde",IF('EDT-2niveaux'!G139="LV","Langue vivante",IF('EDT-2niveaux'!G139="APC","APC",""))))))))))))))))))))))))))</f>
        <v/>
      </c>
      <c r="S135" s="148" t="str">
        <f t="shared" si="28"/>
        <v/>
      </c>
      <c r="T135" s="101">
        <f>'EDT-2niveaux'!H139</f>
        <v>0</v>
      </c>
      <c r="U135" s="14" t="str">
        <f>IF('EDT-2niveaux'!H139="O","FRANCAIS"&amp;CHAR(10)&amp;"Orthographe",IF('EDT-2niveaux'!H139="rec","RECREATION",IF('EDT-2niveaux'!H139="p","Pause méridienne",IF('EDT-2niveaux'!H139="G","FRANCAIS"&amp;CHAR(10)&amp;"Grammaire",IF('EDT-2niveaux'!H139="LC","FRANCAIS"&amp;CHAR(10)&amp;"Lect. et comp.de l'écrit",IF('EDT-2niveaux'!H139="M","MATHEMATIQUES",IF('EDT-2niveaux'!H139="CLA","FRANCAIS"&amp;CHAR(10)&amp;"Culture litt. et art.",IF('EDT-2niveaux'!H139="F","FRANCAIS",IF('EDT-2niveaux'!H139="E","FRANCAIS"&amp;CHAR(10)&amp;"Ecriture",IF('EDT-2niveaux'!H139="L","FRANCAIS"&amp;CHAR(10)&amp;"Lexique",IF('EDT-2niveaux'!H139="LO","FRANCAIS"&amp;CHAR(10)&amp;"Langage oral",IF('EDT-2niveaux'!H139="CM","MATHEMATIQUES"&amp;CHAR(10)&amp;"Calcul mental",IF('EDT-2niveaux'!H139="EG","MATHEMATIQUES"&amp;CHAR(10)&amp;"Espace et Géométrie",IF('EDT-2niveaux'!H139="NC","MATHEMATIQUES"&amp;CHAR(10)&amp;"Nombres et calculs",IF('EDT-2niveaux'!H139="GM","MATHEMATIQUES"&amp;CHAR(10)&amp;"Grand. et mes.",IF('EDT-2niveaux'!H139="S","Sciences et technologie",IF('EDT-2niveaux'!H139="H","Histoire",IF('EDT-2niveaux'!H139="Geo","Géographie",IF('EDT-2niveaux'!H139="EMC","Enseig. mor. et civ.",IF('EDT-2niveaux'!H139="EPS","Educ. phys. et sportive",IF('EDT-2niveaux'!H139="EM","Educ. musicale",IF('EDT-2niveaux'!H139="AP","Arts plastiques",IF('EDT-2niveaux'!H139="HDA","Hist. des arts",IF('EDT-2niveaux'!H139="QM","Questionner le monde",IF('EDT-2niveaux'!H139="LV","Langue vivante",IF('EDT-2niveaux'!H139="APC","APC",""))))))))))))))))))))))))))</f>
        <v/>
      </c>
      <c r="V135" s="14" t="str">
        <f t="shared" si="29"/>
        <v/>
      </c>
      <c r="W135" s="101">
        <f>'EDT-2niveaux'!I139</f>
        <v>0</v>
      </c>
      <c r="X135" s="14" t="str">
        <f>IF('EDT-2niveaux'!I139="O","FRANCAIS"&amp;CHAR(10)&amp;"Orthographe",IF('EDT-2niveaux'!I139="rec","RECREATION",IF('EDT-2niveaux'!I139="p","Pause méridienne",IF('EDT-2niveaux'!I139="G","FRANCAIS"&amp;CHAR(10)&amp;"Grammaire",IF('EDT-2niveaux'!I139="LC","FRANCAIS"&amp;CHAR(10)&amp;"Lect. et comp.de l'écrit",IF('EDT-2niveaux'!I139="M","MATHEMATIQUES",IF('EDT-2niveaux'!I139="CLA","FRANCAIS"&amp;CHAR(10)&amp;"Culture litt. et art.",IF('EDT-2niveaux'!I139="F","FRANCAIS",IF('EDT-2niveaux'!I139="E","FRANCAIS"&amp;CHAR(10)&amp;"Ecriture",IF('EDT-2niveaux'!I139="L","FRANCAIS"&amp;CHAR(10)&amp;"Lexique",IF('EDT-2niveaux'!I139="LO","FRANCAIS"&amp;CHAR(10)&amp;"Langage oral",IF('EDT-2niveaux'!I139="CM","MATHEMATIQUES"&amp;CHAR(10)&amp;"Calcul mental",IF('EDT-2niveaux'!I139="EG","MATHEMATIQUES"&amp;CHAR(10)&amp;"Espace et Géométrie",IF('EDT-2niveaux'!I139="NC","MATHEMATIQUES"&amp;CHAR(10)&amp;"Nombres et calculs",IF('EDT-2niveaux'!I139="GM","MATHEMATIQUES"&amp;CHAR(10)&amp;"Grand. et mes.",IF('EDT-2niveaux'!I139="S","Sciences et technologie",IF('EDT-2niveaux'!I139="H","Histoire",IF('EDT-2niveaux'!I139="Geo","Géographie",IF('EDT-2niveaux'!I139="EMC","Enseig. mor. et civ.",IF('EDT-2niveaux'!I139="EPS","Educ. phys. et sportive",IF('EDT-2niveaux'!I139="EM","Educ. musicale",IF('EDT-2niveaux'!I139="AP","Arts plastiques",IF('EDT-2niveaux'!I139="HDA","Hist. des arts",IF('EDT-2niveaux'!I139="QM","Questionner le monde",IF('EDT-2niveaux'!I139="LV","Langue vivante",IF('EDT-2niveaux'!I139="APC","APC",""))))))))))))))))))))))))))</f>
        <v/>
      </c>
      <c r="Y135" s="14" t="str">
        <f t="shared" si="30"/>
        <v/>
      </c>
      <c r="Z135" s="101">
        <f>'EDT-2niveaux'!J139</f>
        <v>0</v>
      </c>
      <c r="AA135" s="14" t="str">
        <f>IF('EDT-2niveaux'!J139="O","FRANCAIS"&amp;CHAR(10)&amp;"Orthographe",IF('EDT-2niveaux'!J139="rec","RECREATION",IF('EDT-2niveaux'!J139="p","Pause méridienne",IF('EDT-2niveaux'!J139="G","FRANCAIS"&amp;CHAR(10)&amp;"Grammaire",IF('EDT-2niveaux'!J139="LC","FRANCAIS"&amp;CHAR(10)&amp;"Lect. et comp.de l'écrit",IF('EDT-2niveaux'!J139="M","MATHEMATIQUES",IF('EDT-2niveaux'!J139="CLA","FRANCAIS"&amp;CHAR(10)&amp;"Culture littéraire et artistiqueCulture litt. et art.",IF('EDT-2niveaux'!J139="F","FRANCAIS",IF('EDT-2niveaux'!J139="E","FRANCAIS"&amp;CHAR(10)&amp;"Ecriture",IF('EDT-2niveaux'!J139="L","FRANCAIS"&amp;CHAR(10)&amp;"Lexique",IF('EDT-2niveaux'!J139="LO","FRANCAIS"&amp;CHAR(10)&amp;"Langage oral",IF('EDT-2niveaux'!J139="CM","MATHEMATIQUES"&amp;CHAR(10)&amp;"Calcul mental",IF('EDT-2niveaux'!J139="EG","MATHEMATIQUES"&amp;CHAR(10)&amp;"Espace et Géométrie",IF('EDT-2niveaux'!J139="NC","MATHEMATIQUES"&amp;CHAR(10)&amp;"Nombres et calculs",IF('EDT-2niveaux'!J139="GM","MATHEMATIQUES"&amp;CHAR(10)&amp;"Grand. et mes.",IF('EDT-2niveaux'!J139="S","Sciences et technologie",IF('EDT-2niveaux'!J139="H","Histoire",IF('EDT-2niveaux'!J139="Geo","Géographie",IF('EDT-2niveaux'!J139="EMC","Enseig. mor. et civ.",IF('EDT-2niveaux'!J139="EPS","Educ. phys. et sportive",IF('EDT-2niveaux'!J139="EM","Educ. musicale",IF('EDT-2niveaux'!J139="AP","Arts plastiques",IF('EDT-2niveaux'!J139="HDA","Hist. des arts",IF('EDT-2niveaux'!J139="QM","Questionner le monde",IF('EDT-2niveaux'!J139="LV","Langue vivante",IF('EDT-2niveaux'!J139="APC","APC",""))))))))))))))))))))))))))</f>
        <v/>
      </c>
      <c r="AB135" s="49" t="str">
        <f t="shared" si="31"/>
        <v/>
      </c>
      <c r="AC135" s="101">
        <f>'EDT-2niveaux'!K139</f>
        <v>0</v>
      </c>
      <c r="AD135" s="14" t="str">
        <f>IF('EDT-2niveaux'!K139="O","FRANCAIS"&amp;CHAR(10)&amp;"Orthographe",IF('EDT-2niveaux'!K139="rec","RECREATION",IF('EDT-2niveaux'!K139="p","Pause méridienne",IF('EDT-2niveaux'!K139="G","FRANCAIS"&amp;CHAR(10)&amp;"Grammaire",IF('EDT-2niveaux'!K139="LC","FRANCAIS"&amp;CHAR(10)&amp;"Lect. et comp.de l'écrit",IF('EDT-2niveaux'!K139="M","MATHEMATIQUES",IF('EDT-2niveaux'!K139="CLA","FRANCAIS"&amp;CHAR(10)&amp;"Culture litt. et art.",IF('EDT-2niveaux'!K139="F","FRANCAIS",IF('EDT-2niveaux'!K139="E","FRANCAIS"&amp;CHAR(10)&amp;"Ecriture",IF('EDT-2niveaux'!K139="L","FRANCAIS"&amp;CHAR(10)&amp;"Lexique",IF('EDT-2niveaux'!K139="LO","FRANCAIS"&amp;CHAR(10)&amp;"Langage oral",IF('EDT-2niveaux'!K139="CM","MATHEMATIQUES"&amp;CHAR(10)&amp;"Calcul mental",IF('EDT-2niveaux'!K139="EG","MATHEMATIQUES"&amp;CHAR(10)&amp;"Espace et Géométrie",IF('EDT-2niveaux'!K139="NC","MATHEMATIQUES"&amp;CHAR(10)&amp;"Nombres et calculs",IF('EDT-2niveaux'!K139="GM","MATHEMATIQUES"&amp;CHAR(10)&amp;"Grand. et mes.",IF('EDT-2niveaux'!K139="S","Sciences et technologie",IF('EDT-2niveaux'!K139="H","Histoire",IF('EDT-2niveaux'!K139="Geo","Géographie",IF('EDT-2niveaux'!K139="EMC","Enseig. mor. et civ.",IF('EDT-2niveaux'!K139="EPS","Educ. phys. et sportive",IF('EDT-2niveaux'!K139="EM","Educ. musicale",IF('EDT-2niveaux'!K139="AP","Arts plastiques",IF('EDT-2niveaux'!K139="HDA","Hist. des arts",IF('EDT-2niveaux'!K139="QM","Questionner le monde",IF('EDT-2niveaux'!K139="LV","Langue vivante",IF('EDT-2niveaux'!K139="APC","APC",""))))))))))))))))))))))))))</f>
        <v/>
      </c>
      <c r="AE135" s="49" t="str">
        <f t="shared" si="32"/>
        <v/>
      </c>
    </row>
    <row r="136" spans="1:31" x14ac:dyDescent="0.3">
      <c r="B136" s="101">
        <f>'EDT-2niveaux'!B140</f>
        <v>0</v>
      </c>
      <c r="C136" s="14" t="str">
        <f>IF('EDT-2niveaux'!B140="O","FRANCAIS"&amp;CHAR(10)&amp;"Orthographe",IF('EDT-2niveaux'!B140="rec","RECREATION",IF('EDT-2niveaux'!B140="p","Pause méridienne",IF('EDT-2niveaux'!B140="G","FRANCAIS"&amp;CHAR(10)&amp;"Grammaire",IF('EDT-2niveaux'!B140="LC","FRANCAIS"&amp;CHAR(10)&amp;"Lect. et comp.de l'écrit",IF('EDT-2niveaux'!B140="M","MATHEMATIQUES",IF('EDT-2niveaux'!B140="CLA","FRANCAIS"&amp;CHAR(10)&amp;"Culture litt. et art.",IF('EDT-2niveaux'!B140="F","FRANCAIS",IF('EDT-2niveaux'!B140="E","FRANCAIS"&amp;CHAR(10)&amp;"Ecriture",IF('EDT-2niveaux'!B140="L","FRANCAIS"&amp;CHAR(10)&amp;"Lexique",IF('EDT-2niveaux'!B140="LO","FRANCAIS"&amp;CHAR(10)&amp;"Langage oral",IF('EDT-2niveaux'!B140="CM","MATHEMATIQUES"&amp;CHAR(10)&amp;"Calcul mental",IF('EDT-2niveaux'!B140="EG","MATHEMATIQUES"&amp;CHAR(10)&amp;"Espace et Géométrie",IF('EDT-2niveaux'!B140="NC","MATHEMATIQUES"&amp;CHAR(10)&amp;"Nombres et calculs",IF('EDT-2niveaux'!B140="GM","MATHEMATIQUES"&amp;CHAR(10)&amp;"Grand. et mes.",IF('EDT-2niveaux'!B140="S","Sciences et technologie",IF('EDT-2niveaux'!B140="H","Histoire",IF('EDT-2niveaux'!B140="Geo","Géographie",IF('EDT-2niveaux'!B140="EMC","Enseig. mor. et civ.",IF('EDT-2niveaux'!B140="EPS","Educ. phys. et sportive",IF('EDT-2niveaux'!B140="EM","Educ. musicale",IF('EDT-2niveaux'!B140="AP","Arts plastiques",IF('EDT-2niveaux'!B140="HDA","Hist. des arts",IF('EDT-2niveaux'!B140="QM","Questionner le monde",IF('EDT-2niveaux'!B140="LV","Langue vivante",IF('EDT-2niveaux'!B140="APC","APC",""))))))))))))))))))))))))))</f>
        <v/>
      </c>
      <c r="D136" s="14" t="str">
        <f t="shared" si="23"/>
        <v/>
      </c>
      <c r="E136" s="101">
        <f>'EDT-2niveaux'!C140</f>
        <v>0</v>
      </c>
      <c r="F136" s="14" t="str">
        <f>IF('EDT-2niveaux'!C140="O","FRANCAIS"&amp;CHAR(10)&amp;"Orthographe",IF('EDT-2niveaux'!C140="rec","RECREATION",IF('EDT-2niveaux'!C140="p","Pause méridienne",IF('EDT-2niveaux'!C140="G","FRANCAIS"&amp;CHAR(10)&amp;"Grammaire",IF('EDT-2niveaux'!C140="LC","FRANCAIS"&amp;CHAR(10)&amp;"Lect. et comp.de l'écrit",IF('EDT-2niveaux'!C140="M","MATHEMATIQUES",IF('EDT-2niveaux'!C140="CLA","FRANCAIS"&amp;CHAR(10)&amp;"Culture littéraire et artistiqueCulture litt. et art.",IF('EDT-2niveaux'!C140="F","FRANCAIS",IF('EDT-2niveaux'!C140="E","FRANCAIS"&amp;CHAR(10)&amp;"Ecriture",IF('EDT-2niveaux'!C140="L","FRANCAIS"&amp;CHAR(10)&amp;"Lexique",IF('EDT-2niveaux'!C140="LO","FRANCAIS"&amp;CHAR(10)&amp;"Langage oral",IF('EDT-2niveaux'!C140="CM","MATHEMATIQUES"&amp;CHAR(10)&amp;"Calcul mental",IF('EDT-2niveaux'!C140="EG","MATHEMATIQUES"&amp;CHAR(10)&amp;"Espace et Géométrie",IF('EDT-2niveaux'!C140="NC","MATHEMATIQUES"&amp;CHAR(10)&amp;"Nombres et calculs",IF('EDT-2niveaux'!C140="GM","MATHEMATIQUES"&amp;CHAR(10)&amp;"Grand. et mes.",IF('EDT-2niveaux'!C140="S","Sciences et technologie",IF('EDT-2niveaux'!C140="H","Histoire",IF('EDT-2niveaux'!C140="Geo","Géographie",IF('EDT-2niveaux'!C140="EMC","Enseig. mor. et civ.",IF('EDT-2niveaux'!C140="EPS","Educ. phys. et sportive",IF('EDT-2niveaux'!C140="EM","Educ. musicale",IF('EDT-2niveaux'!C140="AP","Arts plastiques",IF('EDT-2niveaux'!C140="HDA","Hist. des arts",IF('EDT-2niveaux'!C140="QM","Questionner le monde",IF('EDT-2niveaux'!C140="LV","Langue vivante",IF('EDT-2niveaux'!C140="APC","APC",""))))))))))))))))))))))))))</f>
        <v/>
      </c>
      <c r="G136" s="14" t="str">
        <f t="shared" si="24"/>
        <v/>
      </c>
      <c r="H136" s="101">
        <f>'EDT-2niveaux'!D140</f>
        <v>0</v>
      </c>
      <c r="I136" s="14" t="str">
        <f>IF('EDT-2niveaux'!D140="O","FRANCAIS"&amp;CHAR(10)&amp;"Orthographe",IF('EDT-2niveaux'!D140="rec","RECREATION",IF('EDT-2niveaux'!D140="p","Pause méridienne",IF('EDT-2niveaux'!D140="G","FRANCAIS"&amp;CHAR(10)&amp;"Grammaire",IF('EDT-2niveaux'!D140="LC","FRANCAIS"&amp;CHAR(10)&amp;"Lect. et comp.de l'écrit",IF('EDT-2niveaux'!D140="M","MATHEMATIQUES",IF('EDT-2niveaux'!D140="CLA","FRANCAIS"&amp;CHAR(10)&amp;"Culture litt. et art.",IF('EDT-2niveaux'!D140="F","FRANCAIS",IF('EDT-2niveaux'!D140="E","FRANCAIS"&amp;CHAR(10)&amp;"Ecriture",IF('EDT-2niveaux'!D140="L","FRANCAIS"&amp;CHAR(10)&amp;"Lexique",IF('EDT-2niveaux'!D140="LO","FRANCAIS"&amp;CHAR(10)&amp;"Langage oral",IF('EDT-2niveaux'!D140="CM","MATHEMATIQUES"&amp;CHAR(10)&amp;"Calcul mental",IF('EDT-2niveaux'!D140="EG","MATHEMATIQUES"&amp;CHAR(10)&amp;"Espace et Géométrie",IF('EDT-2niveaux'!D140="NC","MATHEMATIQUES"&amp;CHAR(10)&amp;"Nombres et calculs",IF('EDT-2niveaux'!D140="GM","MATHEMATIQUES"&amp;CHAR(10)&amp;"Grand. et mes.",IF('EDT-2niveaux'!D140="S","Sciences et technologie",IF('EDT-2niveaux'!D140="H","Histoire",IF('EDT-2niveaux'!D140="Geo","Géographie",IF('EDT-2niveaux'!D140="EMC","Enseig. mor. et civ.",IF('EDT-2niveaux'!D140="EPS","Educ. phys. et sportive",IF('EDT-2niveaux'!D140="EM","Educ. musicale",IF('EDT-2niveaux'!D140="AP","Arts plastiques",IF('EDT-2niveaux'!D140="HDA","Hist. des arts",IF('EDT-2niveaux'!D140="QM","Questionner le monde",IF('EDT-2niveaux'!D140="LV","Langue vivante",IF('EDT-2niveaux'!D140="APC","APC",""))))))))))))))))))))))))))</f>
        <v/>
      </c>
      <c r="J136" s="14" t="str">
        <f t="shared" si="25"/>
        <v/>
      </c>
      <c r="K136" s="101">
        <f>'EDT-2niveaux'!E140</f>
        <v>0</v>
      </c>
      <c r="L136" s="14" t="str">
        <f>IF('EDT-2niveaux'!E140="O","FRANCAIS"&amp;CHAR(10)&amp;"Orthographe",IF('EDT-2niveaux'!E140="rec","RECREATION",IF('EDT-2niveaux'!E140="p","Pause méridienne",IF('EDT-2niveaux'!E140="G","FRANCAIS"&amp;CHAR(10)&amp;"Grammaire",IF('EDT-2niveaux'!E140="LC","FRANCAIS"&amp;CHAR(10)&amp;"Lect. et comp.de l'écrit",IF('EDT-2niveaux'!E140="M","MATHEMATIQUES",IF('EDT-2niveaux'!E140="CLA","FRANCAIS"&amp;CHAR(10)&amp;"Culture litt. et art.",IF('EDT-2niveaux'!E140="F","FRANCAIS",IF('EDT-2niveaux'!E140="E","FRANCAIS"&amp;CHAR(10)&amp;"Ecriture",IF('EDT-2niveaux'!E140="L","FRANCAIS"&amp;CHAR(10)&amp;"Lexique",IF('EDT-2niveaux'!E140="LO","FRANCAIS"&amp;CHAR(10)&amp;"Langage oral",IF('EDT-2niveaux'!E140="CM","MATHEMATIQUES"&amp;CHAR(10)&amp;"Calcul mental",IF('EDT-2niveaux'!E140="EG","MATHEMATIQUES"&amp;CHAR(10)&amp;"Espace et Géométrie",IF('EDT-2niveaux'!E140="NC","MATHEMATIQUES"&amp;CHAR(10)&amp;"Nombres et calculs",IF('EDT-2niveaux'!E140="GM","MATHEMATIQUES"&amp;CHAR(10)&amp;"Grand. et mes.",IF('EDT-2niveaux'!E140="S","Sciences et technologie",IF('EDT-2niveaux'!E140="H","Histoire",IF('EDT-2niveaux'!E140="Geo","Géographie",IF('EDT-2niveaux'!E140="EMC","Enseig. mor. et civ.",IF('EDT-2niveaux'!E140="EPS","Educ. phys. et sportive",IF('EDT-2niveaux'!E140="EM","Educ. musicale",IF('EDT-2niveaux'!E140="AP","Arts plastiques",IF('EDT-2niveaux'!E140="HDA","Hist. des arts",IF('EDT-2niveaux'!E140="QM","Questionner le monde",IF('EDT-2niveaux'!E140="LV","Langue vivante",IF('EDT-2niveaux'!E140="APC","APC",""))))))))))))))))))))))))))</f>
        <v/>
      </c>
      <c r="M136" s="14" t="str">
        <f t="shared" si="26"/>
        <v/>
      </c>
      <c r="N136" s="101">
        <f>'EDT-2niveaux'!F140</f>
        <v>0</v>
      </c>
      <c r="O136" s="14" t="str">
        <f>IF('EDT-2niveaux'!F140="O","FRANCAIS"&amp;CHAR(10)&amp;"Orthographe",IF('EDT-2niveaux'!F140="rec","RECREATION",IF('EDT-2niveaux'!F140="p","Pause méridienne",IF('EDT-2niveaux'!F140="G","FRANCAIS"&amp;CHAR(10)&amp;"Grammaire",IF('EDT-2niveaux'!F140="LC","FRANCAIS"&amp;CHAR(10)&amp;"Lect. et comp.de l'écrit",IF('EDT-2niveaux'!F140="M","MATHEMATIQUES",IF('EDT-2niveaux'!F140="CLA","FRANCAIS"&amp;CHAR(10)&amp;"Culture litt. et art.",IF('EDT-2niveaux'!F140="F","FRANCAIS",IF('EDT-2niveaux'!F140="E","FRANCAIS"&amp;CHAR(10)&amp;"Ecriture",IF('EDT-2niveaux'!F140="L","FRANCAIS"&amp;CHAR(10)&amp;"Lexique",IF('EDT-2niveaux'!F140="LO","FRANCAIS"&amp;CHAR(10)&amp;"Langage oral",IF('EDT-2niveaux'!F140="CM","MATHEMATIQUES"&amp;CHAR(10)&amp;"Calcul mental",IF('EDT-2niveaux'!F140="EG","MATHEMATIQUES"&amp;CHAR(10)&amp;"Espace et Géométrie",IF('EDT-2niveaux'!F140="NC","MATHEMATIQUES"&amp;CHAR(10)&amp;"Nombres et calculs",IF('EDT-2niveaux'!F140="GM","MATHEMATIQUES"&amp;CHAR(10)&amp;"Grand. et mes.",IF('EDT-2niveaux'!F140="S","Sciences et technologie",IF('EDT-2niveaux'!F140="H","Histoire",IF('EDT-2niveaux'!F140="Geo","Géographie",IF('EDT-2niveaux'!F140="EMC","Enseig. mor. et civ.",IF('EDT-2niveaux'!F140="EPS","Educ. phys. et sportive",IF('EDT-2niveaux'!F140="EM","Educ. musicale",IF('EDT-2niveaux'!F140="AP","Arts plastiques",IF('EDT-2niveaux'!F140="HDA","Hist. des arts",IF('EDT-2niveaux'!F140="QM","Questionner le monde",IF('EDT-2niveaux'!F140="LV","Langue vivante",IF('EDT-2niveaux'!F140="APC","APC",""))))))))))))))))))))))))))</f>
        <v/>
      </c>
      <c r="P136" s="14" t="str">
        <f t="shared" si="27"/>
        <v/>
      </c>
      <c r="Q136" s="101">
        <f>'EDT-2niveaux'!G140</f>
        <v>0</v>
      </c>
      <c r="R136" s="14" t="str">
        <f>IF('EDT-2niveaux'!G140="O","FRANCAIS"&amp;CHAR(10)&amp;"Orthographe",IF('EDT-2niveaux'!G140="rec","RECREATION",IF('EDT-2niveaux'!G140="p","Pause méridienne",IF('EDT-2niveaux'!G140="G","FRANCAIS"&amp;CHAR(10)&amp;"Grammaire",IF('EDT-2niveaux'!G140="LC","FRANCAIS"&amp;CHAR(10)&amp;"Lect. et comp.de l'écrit",IF('EDT-2niveaux'!G140="M","MATHEMATIQUES",IF('EDT-2niveaux'!G140="CLA","FRANCAIS"&amp;CHAR(10)&amp;"Culture litt. et art.",IF('EDT-2niveaux'!G140="F","FRANCAIS",IF('EDT-2niveaux'!G140="E","FRANCAIS"&amp;CHAR(10)&amp;"Ecriture",IF('EDT-2niveaux'!G140="L","FRANCAIS"&amp;CHAR(10)&amp;"Lexique",IF('EDT-2niveaux'!G140="LO","FRANCAIS"&amp;CHAR(10)&amp;"Langage oral",IF('EDT-2niveaux'!G140="CM","MATHEMATIQUES"&amp;CHAR(10)&amp;"Calcul mental",IF('EDT-2niveaux'!G140="EG","MATHEMATIQUES"&amp;CHAR(10)&amp;"Espace et Géométrie",IF('EDT-2niveaux'!G140="NC","MATHEMATIQUES"&amp;CHAR(10)&amp;"Nombres et calculs",IF('EDT-2niveaux'!G140="GM","MATHEMATIQUES"&amp;CHAR(10)&amp;"Grand. et mes.",IF('EDT-2niveaux'!G140="S","Sciences et technologie",IF('EDT-2niveaux'!G140="H","Histoire",IF('EDT-2niveaux'!G140="Geo","Géographie",IF('EDT-2niveaux'!G140="EMC","Enseig. mor. et civ.",IF('EDT-2niveaux'!G140="EPS","Educ. phys. et sportive",IF('EDT-2niveaux'!G140="EM","Educ. musicale",IF('EDT-2niveaux'!G140="AP","Arts plastiques",IF('EDT-2niveaux'!G140="HDA","Hist. des arts",IF('EDT-2niveaux'!G140="QM","Questionner le monde",IF('EDT-2niveaux'!G140="LV","Langue vivante",IF('EDT-2niveaux'!G140="APC","APC",""))))))))))))))))))))))))))</f>
        <v/>
      </c>
      <c r="S136" s="148" t="str">
        <f t="shared" si="28"/>
        <v/>
      </c>
      <c r="T136" s="101">
        <f>'EDT-2niveaux'!H140</f>
        <v>0</v>
      </c>
      <c r="U136" s="14" t="str">
        <f>IF('EDT-2niveaux'!H140="O","FRANCAIS"&amp;CHAR(10)&amp;"Orthographe",IF('EDT-2niveaux'!H140="rec","RECREATION",IF('EDT-2niveaux'!H140="p","Pause méridienne",IF('EDT-2niveaux'!H140="G","FRANCAIS"&amp;CHAR(10)&amp;"Grammaire",IF('EDT-2niveaux'!H140="LC","FRANCAIS"&amp;CHAR(10)&amp;"Lect. et comp.de l'écrit",IF('EDT-2niveaux'!H140="M","MATHEMATIQUES",IF('EDT-2niveaux'!H140="CLA","FRANCAIS"&amp;CHAR(10)&amp;"Culture litt. et art.",IF('EDT-2niveaux'!H140="F","FRANCAIS",IF('EDT-2niveaux'!H140="E","FRANCAIS"&amp;CHAR(10)&amp;"Ecriture",IF('EDT-2niveaux'!H140="L","FRANCAIS"&amp;CHAR(10)&amp;"Lexique",IF('EDT-2niveaux'!H140="LO","FRANCAIS"&amp;CHAR(10)&amp;"Langage oral",IF('EDT-2niveaux'!H140="CM","MATHEMATIQUES"&amp;CHAR(10)&amp;"Calcul mental",IF('EDT-2niveaux'!H140="EG","MATHEMATIQUES"&amp;CHAR(10)&amp;"Espace et Géométrie",IF('EDT-2niveaux'!H140="NC","MATHEMATIQUES"&amp;CHAR(10)&amp;"Nombres et calculs",IF('EDT-2niveaux'!H140="GM","MATHEMATIQUES"&amp;CHAR(10)&amp;"Grand. et mes.",IF('EDT-2niveaux'!H140="S","Sciences et technologie",IF('EDT-2niveaux'!H140="H","Histoire",IF('EDT-2niveaux'!H140="Geo","Géographie",IF('EDT-2niveaux'!H140="EMC","Enseig. mor. et civ.",IF('EDT-2niveaux'!H140="EPS","Educ. phys. et sportive",IF('EDT-2niveaux'!H140="EM","Educ. musicale",IF('EDT-2niveaux'!H140="AP","Arts plastiques",IF('EDT-2niveaux'!H140="HDA","Hist. des arts",IF('EDT-2niveaux'!H140="QM","Questionner le monde",IF('EDT-2niveaux'!H140="LV","Langue vivante",IF('EDT-2niveaux'!H140="APC","APC",""))))))))))))))))))))))))))</f>
        <v/>
      </c>
      <c r="V136" s="14" t="str">
        <f t="shared" si="29"/>
        <v/>
      </c>
      <c r="W136" s="101">
        <f>'EDT-2niveaux'!I140</f>
        <v>0</v>
      </c>
      <c r="X136" s="14" t="str">
        <f>IF('EDT-2niveaux'!I140="O","FRANCAIS"&amp;CHAR(10)&amp;"Orthographe",IF('EDT-2niveaux'!I140="rec","RECREATION",IF('EDT-2niveaux'!I140="p","Pause méridienne",IF('EDT-2niveaux'!I140="G","FRANCAIS"&amp;CHAR(10)&amp;"Grammaire",IF('EDT-2niveaux'!I140="LC","FRANCAIS"&amp;CHAR(10)&amp;"Lect. et comp.de l'écrit",IF('EDT-2niveaux'!I140="M","MATHEMATIQUES",IF('EDT-2niveaux'!I140="CLA","FRANCAIS"&amp;CHAR(10)&amp;"Culture litt. et art.",IF('EDT-2niveaux'!I140="F","FRANCAIS",IF('EDT-2niveaux'!I140="E","FRANCAIS"&amp;CHAR(10)&amp;"Ecriture",IF('EDT-2niveaux'!I140="L","FRANCAIS"&amp;CHAR(10)&amp;"Lexique",IF('EDT-2niveaux'!I140="LO","FRANCAIS"&amp;CHAR(10)&amp;"Langage oral",IF('EDT-2niveaux'!I140="CM","MATHEMATIQUES"&amp;CHAR(10)&amp;"Calcul mental",IF('EDT-2niveaux'!I140="EG","MATHEMATIQUES"&amp;CHAR(10)&amp;"Espace et Géométrie",IF('EDT-2niveaux'!I140="NC","MATHEMATIQUES"&amp;CHAR(10)&amp;"Nombres et calculs",IF('EDT-2niveaux'!I140="GM","MATHEMATIQUES"&amp;CHAR(10)&amp;"Grand. et mes.",IF('EDT-2niveaux'!I140="S","Sciences et technologie",IF('EDT-2niveaux'!I140="H","Histoire",IF('EDT-2niveaux'!I140="Geo","Géographie",IF('EDT-2niveaux'!I140="EMC","Enseig. mor. et civ.",IF('EDT-2niveaux'!I140="EPS","Educ. phys. et sportive",IF('EDT-2niveaux'!I140="EM","Educ. musicale",IF('EDT-2niveaux'!I140="AP","Arts plastiques",IF('EDT-2niveaux'!I140="HDA","Hist. des arts",IF('EDT-2niveaux'!I140="QM","Questionner le monde",IF('EDT-2niveaux'!I140="LV","Langue vivante",IF('EDT-2niveaux'!I140="APC","APC",""))))))))))))))))))))))))))</f>
        <v/>
      </c>
      <c r="Y136" s="14" t="str">
        <f t="shared" si="30"/>
        <v/>
      </c>
      <c r="Z136" s="101">
        <f>'EDT-2niveaux'!J140</f>
        <v>0</v>
      </c>
      <c r="AA136" s="14" t="str">
        <f>IF('EDT-2niveaux'!J140="O","FRANCAIS"&amp;CHAR(10)&amp;"Orthographe",IF('EDT-2niveaux'!J140="rec","RECREATION",IF('EDT-2niveaux'!J140="p","Pause méridienne",IF('EDT-2niveaux'!J140="G","FRANCAIS"&amp;CHAR(10)&amp;"Grammaire",IF('EDT-2niveaux'!J140="LC","FRANCAIS"&amp;CHAR(10)&amp;"Lect. et comp.de l'écrit",IF('EDT-2niveaux'!J140="M","MATHEMATIQUES",IF('EDT-2niveaux'!J140="CLA","FRANCAIS"&amp;CHAR(10)&amp;"Culture littéraire et artistiqueCulture litt. et art.",IF('EDT-2niveaux'!J140="F","FRANCAIS",IF('EDT-2niveaux'!J140="E","FRANCAIS"&amp;CHAR(10)&amp;"Ecriture",IF('EDT-2niveaux'!J140="L","FRANCAIS"&amp;CHAR(10)&amp;"Lexique",IF('EDT-2niveaux'!J140="LO","FRANCAIS"&amp;CHAR(10)&amp;"Langage oral",IF('EDT-2niveaux'!J140="CM","MATHEMATIQUES"&amp;CHAR(10)&amp;"Calcul mental",IF('EDT-2niveaux'!J140="EG","MATHEMATIQUES"&amp;CHAR(10)&amp;"Espace et Géométrie",IF('EDT-2niveaux'!J140="NC","MATHEMATIQUES"&amp;CHAR(10)&amp;"Nombres et calculs",IF('EDT-2niveaux'!J140="GM","MATHEMATIQUES"&amp;CHAR(10)&amp;"Grand. et mes.",IF('EDT-2niveaux'!J140="S","Sciences et technologie",IF('EDT-2niveaux'!J140="H","Histoire",IF('EDT-2niveaux'!J140="Geo","Géographie",IF('EDT-2niveaux'!J140="EMC","Enseig. mor. et civ.",IF('EDT-2niveaux'!J140="EPS","Educ. phys. et sportive",IF('EDT-2niveaux'!J140="EM","Educ. musicale",IF('EDT-2niveaux'!J140="AP","Arts plastiques",IF('EDT-2niveaux'!J140="HDA","Hist. des arts",IF('EDT-2niveaux'!J140="QM","Questionner le monde",IF('EDT-2niveaux'!J140="LV","Langue vivante",IF('EDT-2niveaux'!J140="APC","APC",""))))))))))))))))))))))))))</f>
        <v/>
      </c>
      <c r="AB136" s="49" t="str">
        <f t="shared" si="31"/>
        <v/>
      </c>
      <c r="AC136" s="101">
        <f>'EDT-2niveaux'!K140</f>
        <v>0</v>
      </c>
      <c r="AD136" s="14" t="str">
        <f>IF('EDT-2niveaux'!K140="O","FRANCAIS"&amp;CHAR(10)&amp;"Orthographe",IF('EDT-2niveaux'!K140="rec","RECREATION",IF('EDT-2niveaux'!K140="p","Pause méridienne",IF('EDT-2niveaux'!K140="G","FRANCAIS"&amp;CHAR(10)&amp;"Grammaire",IF('EDT-2niveaux'!K140="LC","FRANCAIS"&amp;CHAR(10)&amp;"Lect. et comp.de l'écrit",IF('EDT-2niveaux'!K140="M","MATHEMATIQUES",IF('EDT-2niveaux'!K140="CLA","FRANCAIS"&amp;CHAR(10)&amp;"Culture litt. et art.",IF('EDT-2niveaux'!K140="F","FRANCAIS",IF('EDT-2niveaux'!K140="E","FRANCAIS"&amp;CHAR(10)&amp;"Ecriture",IF('EDT-2niveaux'!K140="L","FRANCAIS"&amp;CHAR(10)&amp;"Lexique",IF('EDT-2niveaux'!K140="LO","FRANCAIS"&amp;CHAR(10)&amp;"Langage oral",IF('EDT-2niveaux'!K140="CM","MATHEMATIQUES"&amp;CHAR(10)&amp;"Calcul mental",IF('EDT-2niveaux'!K140="EG","MATHEMATIQUES"&amp;CHAR(10)&amp;"Espace et Géométrie",IF('EDT-2niveaux'!K140="NC","MATHEMATIQUES"&amp;CHAR(10)&amp;"Nombres et calculs",IF('EDT-2niveaux'!K140="GM","MATHEMATIQUES"&amp;CHAR(10)&amp;"Grand. et mes.",IF('EDT-2niveaux'!K140="S","Sciences et technologie",IF('EDT-2niveaux'!K140="H","Histoire",IF('EDT-2niveaux'!K140="Geo","Géographie",IF('EDT-2niveaux'!K140="EMC","Enseig. mor. et civ.",IF('EDT-2niveaux'!K140="EPS","Educ. phys. et sportive",IF('EDT-2niveaux'!K140="EM","Educ. musicale",IF('EDT-2niveaux'!K140="AP","Arts plastiques",IF('EDT-2niveaux'!K140="HDA","Hist. des arts",IF('EDT-2niveaux'!K140="QM","Questionner le monde",IF('EDT-2niveaux'!K140="LV","Langue vivante",IF('EDT-2niveaux'!K140="APC","APC",""))))))))))))))))))))))))))</f>
        <v/>
      </c>
      <c r="AE136" s="49" t="str">
        <f t="shared" si="32"/>
        <v/>
      </c>
    </row>
    <row r="137" spans="1:31" x14ac:dyDescent="0.3">
      <c r="B137" s="101">
        <f>'EDT-2niveaux'!B141</f>
        <v>0</v>
      </c>
      <c r="C137" s="14" t="str">
        <f>IF('EDT-2niveaux'!B141="O","FRANCAIS"&amp;CHAR(10)&amp;"Orthographe",IF('EDT-2niveaux'!B141="rec","RECREATION",IF('EDT-2niveaux'!B141="p","Pause méridienne",IF('EDT-2niveaux'!B141="G","FRANCAIS"&amp;CHAR(10)&amp;"Grammaire",IF('EDT-2niveaux'!B141="LC","FRANCAIS"&amp;CHAR(10)&amp;"Lect. et comp.de l'écrit",IF('EDT-2niveaux'!B141="M","MATHEMATIQUES",IF('EDT-2niveaux'!B141="CLA","FRANCAIS"&amp;CHAR(10)&amp;"Culture litt. et art.",IF('EDT-2niveaux'!B141="F","FRANCAIS",IF('EDT-2niveaux'!B141="E","FRANCAIS"&amp;CHAR(10)&amp;"Ecriture",IF('EDT-2niveaux'!B141="L","FRANCAIS"&amp;CHAR(10)&amp;"Lexique",IF('EDT-2niveaux'!B141="LO","FRANCAIS"&amp;CHAR(10)&amp;"Langage oral",IF('EDT-2niveaux'!B141="CM","MATHEMATIQUES"&amp;CHAR(10)&amp;"Calcul mental",IF('EDT-2niveaux'!B141="EG","MATHEMATIQUES"&amp;CHAR(10)&amp;"Espace et Géométrie",IF('EDT-2niveaux'!B141="NC","MATHEMATIQUES"&amp;CHAR(10)&amp;"Nombres et calculs",IF('EDT-2niveaux'!B141="GM","MATHEMATIQUES"&amp;CHAR(10)&amp;"Grand. et mes.",IF('EDT-2niveaux'!B141="S","Sciences et technologie",IF('EDT-2niveaux'!B141="H","Histoire",IF('EDT-2niveaux'!B141="Geo","Géographie",IF('EDT-2niveaux'!B141="EMC","Enseig. mor. et civ.",IF('EDT-2niveaux'!B141="EPS","Educ. phys. et sportive",IF('EDT-2niveaux'!B141="EM","Educ. musicale",IF('EDT-2niveaux'!B141="AP","Arts plastiques",IF('EDT-2niveaux'!B141="HDA","Hist. des arts",IF('EDT-2niveaux'!B141="QM","Questionner le monde",IF('EDT-2niveaux'!B141="LV","Langue vivante",IF('EDT-2niveaux'!B141="APC","APC",""))))))))))))))))))))))))))</f>
        <v/>
      </c>
      <c r="D137" s="14" t="str">
        <f t="shared" si="23"/>
        <v/>
      </c>
      <c r="E137" s="101">
        <f>'EDT-2niveaux'!C141</f>
        <v>0</v>
      </c>
      <c r="F137" s="14" t="str">
        <f>IF('EDT-2niveaux'!C141="O","FRANCAIS"&amp;CHAR(10)&amp;"Orthographe",IF('EDT-2niveaux'!C141="rec","RECREATION",IF('EDT-2niveaux'!C141="p","Pause méridienne",IF('EDT-2niveaux'!C141="G","FRANCAIS"&amp;CHAR(10)&amp;"Grammaire",IF('EDT-2niveaux'!C141="LC","FRANCAIS"&amp;CHAR(10)&amp;"Lect. et comp.de l'écrit",IF('EDT-2niveaux'!C141="M","MATHEMATIQUES",IF('EDT-2niveaux'!C141="CLA","FRANCAIS"&amp;CHAR(10)&amp;"Culture littéraire et artistiqueCulture litt. et art.",IF('EDT-2niveaux'!C141="F","FRANCAIS",IF('EDT-2niveaux'!C141="E","FRANCAIS"&amp;CHAR(10)&amp;"Ecriture",IF('EDT-2niveaux'!C141="L","FRANCAIS"&amp;CHAR(10)&amp;"Lexique",IF('EDT-2niveaux'!C141="LO","FRANCAIS"&amp;CHAR(10)&amp;"Langage oral",IF('EDT-2niveaux'!C141="CM","MATHEMATIQUES"&amp;CHAR(10)&amp;"Calcul mental",IF('EDT-2niveaux'!C141="EG","MATHEMATIQUES"&amp;CHAR(10)&amp;"Espace et Géométrie",IF('EDT-2niveaux'!C141="NC","MATHEMATIQUES"&amp;CHAR(10)&amp;"Nombres et calculs",IF('EDT-2niveaux'!C141="GM","MATHEMATIQUES"&amp;CHAR(10)&amp;"Grand. et mes.",IF('EDT-2niveaux'!C141="S","Sciences et technologie",IF('EDT-2niveaux'!C141="H","Histoire",IF('EDT-2niveaux'!C141="Geo","Géographie",IF('EDT-2niveaux'!C141="EMC","Enseig. mor. et civ.",IF('EDT-2niveaux'!C141="EPS","Educ. phys. et sportive",IF('EDT-2niveaux'!C141="EM","Educ. musicale",IF('EDT-2niveaux'!C141="AP","Arts plastiques",IF('EDT-2niveaux'!C141="HDA","Hist. des arts",IF('EDT-2niveaux'!C141="QM","Questionner le monde",IF('EDT-2niveaux'!C141="LV","Langue vivante",IF('EDT-2niveaux'!C141="APC","APC",""))))))))))))))))))))))))))</f>
        <v/>
      </c>
      <c r="G137" s="14" t="str">
        <f t="shared" si="24"/>
        <v/>
      </c>
      <c r="H137" s="101">
        <f>'EDT-2niveaux'!D141</f>
        <v>0</v>
      </c>
      <c r="I137" s="14" t="str">
        <f>IF('EDT-2niveaux'!D141="O","FRANCAIS"&amp;CHAR(10)&amp;"Orthographe",IF('EDT-2niveaux'!D141="rec","RECREATION",IF('EDT-2niveaux'!D141="p","Pause méridienne",IF('EDT-2niveaux'!D141="G","FRANCAIS"&amp;CHAR(10)&amp;"Grammaire",IF('EDT-2niveaux'!D141="LC","FRANCAIS"&amp;CHAR(10)&amp;"Lect. et comp.de l'écrit",IF('EDT-2niveaux'!D141="M","MATHEMATIQUES",IF('EDT-2niveaux'!D141="CLA","FRANCAIS"&amp;CHAR(10)&amp;"Culture litt. et art.",IF('EDT-2niveaux'!D141="F","FRANCAIS",IF('EDT-2niveaux'!D141="E","FRANCAIS"&amp;CHAR(10)&amp;"Ecriture",IF('EDT-2niveaux'!D141="L","FRANCAIS"&amp;CHAR(10)&amp;"Lexique",IF('EDT-2niveaux'!D141="LO","FRANCAIS"&amp;CHAR(10)&amp;"Langage oral",IF('EDT-2niveaux'!D141="CM","MATHEMATIQUES"&amp;CHAR(10)&amp;"Calcul mental",IF('EDT-2niveaux'!D141="EG","MATHEMATIQUES"&amp;CHAR(10)&amp;"Espace et Géométrie",IF('EDT-2niveaux'!D141="NC","MATHEMATIQUES"&amp;CHAR(10)&amp;"Nombres et calculs",IF('EDT-2niveaux'!D141="GM","MATHEMATIQUES"&amp;CHAR(10)&amp;"Grand. et mes.",IF('EDT-2niveaux'!D141="S","Sciences et technologie",IF('EDT-2niveaux'!D141="H","Histoire",IF('EDT-2niveaux'!D141="Geo","Géographie",IF('EDT-2niveaux'!D141="EMC","Enseig. mor. et civ.",IF('EDT-2niveaux'!D141="EPS","Educ. phys. et sportive",IF('EDT-2niveaux'!D141="EM","Educ. musicale",IF('EDT-2niveaux'!D141="AP","Arts plastiques",IF('EDT-2niveaux'!D141="HDA","Hist. des arts",IF('EDT-2niveaux'!D141="QM","Questionner le monde",IF('EDT-2niveaux'!D141="LV","Langue vivante",IF('EDT-2niveaux'!D141="APC","APC",""))))))))))))))))))))))))))</f>
        <v/>
      </c>
      <c r="J137" s="14" t="str">
        <f t="shared" si="25"/>
        <v/>
      </c>
      <c r="K137" s="101">
        <f>'EDT-2niveaux'!E141</f>
        <v>0</v>
      </c>
      <c r="L137" s="14" t="str">
        <f>IF('EDT-2niveaux'!E141="O","FRANCAIS"&amp;CHAR(10)&amp;"Orthographe",IF('EDT-2niveaux'!E141="rec","RECREATION",IF('EDT-2niveaux'!E141="p","Pause méridienne",IF('EDT-2niveaux'!E141="G","FRANCAIS"&amp;CHAR(10)&amp;"Grammaire",IF('EDT-2niveaux'!E141="LC","FRANCAIS"&amp;CHAR(10)&amp;"Lect. et comp.de l'écrit",IF('EDT-2niveaux'!E141="M","MATHEMATIQUES",IF('EDT-2niveaux'!E141="CLA","FRANCAIS"&amp;CHAR(10)&amp;"Culture litt. et art.",IF('EDT-2niveaux'!E141="F","FRANCAIS",IF('EDT-2niveaux'!E141="E","FRANCAIS"&amp;CHAR(10)&amp;"Ecriture",IF('EDT-2niveaux'!E141="L","FRANCAIS"&amp;CHAR(10)&amp;"Lexique",IF('EDT-2niveaux'!E141="LO","FRANCAIS"&amp;CHAR(10)&amp;"Langage oral",IF('EDT-2niveaux'!E141="CM","MATHEMATIQUES"&amp;CHAR(10)&amp;"Calcul mental",IF('EDT-2niveaux'!E141="EG","MATHEMATIQUES"&amp;CHAR(10)&amp;"Espace et Géométrie",IF('EDT-2niveaux'!E141="NC","MATHEMATIQUES"&amp;CHAR(10)&amp;"Nombres et calculs",IF('EDT-2niveaux'!E141="GM","MATHEMATIQUES"&amp;CHAR(10)&amp;"Grand. et mes.",IF('EDT-2niveaux'!E141="S","Sciences et technologie",IF('EDT-2niveaux'!E141="H","Histoire",IF('EDT-2niveaux'!E141="Geo","Géographie",IF('EDT-2niveaux'!E141="EMC","Enseig. mor. et civ.",IF('EDT-2niveaux'!E141="EPS","Educ. phys. et sportive",IF('EDT-2niveaux'!E141="EM","Educ. musicale",IF('EDT-2niveaux'!E141="AP","Arts plastiques",IF('EDT-2niveaux'!E141="HDA","Hist. des arts",IF('EDT-2niveaux'!E141="QM","Questionner le monde",IF('EDT-2niveaux'!E141="LV","Langue vivante",IF('EDT-2niveaux'!E141="APC","APC",""))))))))))))))))))))))))))</f>
        <v/>
      </c>
      <c r="M137" s="14" t="str">
        <f t="shared" si="26"/>
        <v/>
      </c>
      <c r="N137" s="101">
        <f>'EDT-2niveaux'!F141</f>
        <v>0</v>
      </c>
      <c r="O137" s="14" t="str">
        <f>IF('EDT-2niveaux'!F141="O","FRANCAIS"&amp;CHAR(10)&amp;"Orthographe",IF('EDT-2niveaux'!F141="rec","RECREATION",IF('EDT-2niveaux'!F141="p","Pause méridienne",IF('EDT-2niveaux'!F141="G","FRANCAIS"&amp;CHAR(10)&amp;"Grammaire",IF('EDT-2niveaux'!F141="LC","FRANCAIS"&amp;CHAR(10)&amp;"Lect. et comp.de l'écrit",IF('EDT-2niveaux'!F141="M","MATHEMATIQUES",IF('EDT-2niveaux'!F141="CLA","FRANCAIS"&amp;CHAR(10)&amp;"Culture litt. et art.",IF('EDT-2niveaux'!F141="F","FRANCAIS",IF('EDT-2niveaux'!F141="E","FRANCAIS"&amp;CHAR(10)&amp;"Ecriture",IF('EDT-2niveaux'!F141="L","FRANCAIS"&amp;CHAR(10)&amp;"Lexique",IF('EDT-2niveaux'!F141="LO","FRANCAIS"&amp;CHAR(10)&amp;"Langage oral",IF('EDT-2niveaux'!F141="CM","MATHEMATIQUES"&amp;CHAR(10)&amp;"Calcul mental",IF('EDT-2niveaux'!F141="EG","MATHEMATIQUES"&amp;CHAR(10)&amp;"Espace et Géométrie",IF('EDT-2niveaux'!F141="NC","MATHEMATIQUES"&amp;CHAR(10)&amp;"Nombres et calculs",IF('EDT-2niveaux'!F141="GM","MATHEMATIQUES"&amp;CHAR(10)&amp;"Grand. et mes.",IF('EDT-2niveaux'!F141="S","Sciences et technologie",IF('EDT-2niveaux'!F141="H","Histoire",IF('EDT-2niveaux'!F141="Geo","Géographie",IF('EDT-2niveaux'!F141="EMC","Enseig. mor. et civ.",IF('EDT-2niveaux'!F141="EPS","Educ. phys. et sportive",IF('EDT-2niveaux'!F141="EM","Educ. musicale",IF('EDT-2niveaux'!F141="AP","Arts plastiques",IF('EDT-2niveaux'!F141="HDA","Hist. des arts",IF('EDT-2niveaux'!F141="QM","Questionner le monde",IF('EDT-2niveaux'!F141="LV","Langue vivante",IF('EDT-2niveaux'!F141="APC","APC",""))))))))))))))))))))))))))</f>
        <v/>
      </c>
      <c r="P137" s="14" t="str">
        <f t="shared" si="27"/>
        <v/>
      </c>
      <c r="Q137" s="101">
        <f>'EDT-2niveaux'!G141</f>
        <v>0</v>
      </c>
      <c r="R137" s="14" t="str">
        <f>IF('EDT-2niveaux'!G141="O","FRANCAIS"&amp;CHAR(10)&amp;"Orthographe",IF('EDT-2niveaux'!G141="rec","RECREATION",IF('EDT-2niveaux'!G141="p","Pause méridienne",IF('EDT-2niveaux'!G141="G","FRANCAIS"&amp;CHAR(10)&amp;"Grammaire",IF('EDT-2niveaux'!G141="LC","FRANCAIS"&amp;CHAR(10)&amp;"Lect. et comp.de l'écrit",IF('EDT-2niveaux'!G141="M","MATHEMATIQUES",IF('EDT-2niveaux'!G141="CLA","FRANCAIS"&amp;CHAR(10)&amp;"Culture litt. et art.",IF('EDT-2niveaux'!G141="F","FRANCAIS",IF('EDT-2niveaux'!G141="E","FRANCAIS"&amp;CHAR(10)&amp;"Ecriture",IF('EDT-2niveaux'!G141="L","FRANCAIS"&amp;CHAR(10)&amp;"Lexique",IF('EDT-2niveaux'!G141="LO","FRANCAIS"&amp;CHAR(10)&amp;"Langage oral",IF('EDT-2niveaux'!G141="CM","MATHEMATIQUES"&amp;CHAR(10)&amp;"Calcul mental",IF('EDT-2niveaux'!G141="EG","MATHEMATIQUES"&amp;CHAR(10)&amp;"Espace et Géométrie",IF('EDT-2niveaux'!G141="NC","MATHEMATIQUES"&amp;CHAR(10)&amp;"Nombres et calculs",IF('EDT-2niveaux'!G141="GM","MATHEMATIQUES"&amp;CHAR(10)&amp;"Grand. et mes.",IF('EDT-2niveaux'!G141="S","Sciences et technologie",IF('EDT-2niveaux'!G141="H","Histoire",IF('EDT-2niveaux'!G141="Geo","Géographie",IF('EDT-2niveaux'!G141="EMC","Enseig. mor. et civ.",IF('EDT-2niveaux'!G141="EPS","Educ. phys. et sportive",IF('EDT-2niveaux'!G141="EM","Educ. musicale",IF('EDT-2niveaux'!G141="AP","Arts plastiques",IF('EDT-2niveaux'!G141="HDA","Hist. des arts",IF('EDT-2niveaux'!G141="QM","Questionner le monde",IF('EDT-2niveaux'!G141="LV","Langue vivante",IF('EDT-2niveaux'!G141="APC","APC",""))))))))))))))))))))))))))</f>
        <v/>
      </c>
      <c r="S137" s="148" t="str">
        <f t="shared" si="28"/>
        <v/>
      </c>
      <c r="T137" s="101">
        <f>'EDT-2niveaux'!H141</f>
        <v>0</v>
      </c>
      <c r="U137" s="14" t="str">
        <f>IF('EDT-2niveaux'!H141="O","FRANCAIS"&amp;CHAR(10)&amp;"Orthographe",IF('EDT-2niveaux'!H141="rec","RECREATION",IF('EDT-2niveaux'!H141="p","Pause méridienne",IF('EDT-2niveaux'!H141="G","FRANCAIS"&amp;CHAR(10)&amp;"Grammaire",IF('EDT-2niveaux'!H141="LC","FRANCAIS"&amp;CHAR(10)&amp;"Lect. et comp.de l'écrit",IF('EDT-2niveaux'!H141="M","MATHEMATIQUES",IF('EDT-2niveaux'!H141="CLA","FRANCAIS"&amp;CHAR(10)&amp;"Culture litt. et art.",IF('EDT-2niveaux'!H141="F","FRANCAIS",IF('EDT-2niveaux'!H141="E","FRANCAIS"&amp;CHAR(10)&amp;"Ecriture",IF('EDT-2niveaux'!H141="L","FRANCAIS"&amp;CHAR(10)&amp;"Lexique",IF('EDT-2niveaux'!H141="LO","FRANCAIS"&amp;CHAR(10)&amp;"Langage oral",IF('EDT-2niveaux'!H141="CM","MATHEMATIQUES"&amp;CHAR(10)&amp;"Calcul mental",IF('EDT-2niveaux'!H141="EG","MATHEMATIQUES"&amp;CHAR(10)&amp;"Espace et Géométrie",IF('EDT-2niveaux'!H141="NC","MATHEMATIQUES"&amp;CHAR(10)&amp;"Nombres et calculs",IF('EDT-2niveaux'!H141="GM","MATHEMATIQUES"&amp;CHAR(10)&amp;"Grand. et mes.",IF('EDT-2niveaux'!H141="S","Sciences et technologie",IF('EDT-2niveaux'!H141="H","Histoire",IF('EDT-2niveaux'!H141="Geo","Géographie",IF('EDT-2niveaux'!H141="EMC","Enseig. mor. et civ.",IF('EDT-2niveaux'!H141="EPS","Educ. phys. et sportive",IF('EDT-2niveaux'!H141="EM","Educ. musicale",IF('EDT-2niveaux'!H141="AP","Arts plastiques",IF('EDT-2niveaux'!H141="HDA","Hist. des arts",IF('EDT-2niveaux'!H141="QM","Questionner le monde",IF('EDT-2niveaux'!H141="LV","Langue vivante",IF('EDT-2niveaux'!H141="APC","APC",""))))))))))))))))))))))))))</f>
        <v/>
      </c>
      <c r="V137" s="14" t="str">
        <f t="shared" si="29"/>
        <v/>
      </c>
      <c r="W137" s="101">
        <f>'EDT-2niveaux'!I141</f>
        <v>0</v>
      </c>
      <c r="X137" s="14" t="str">
        <f>IF('EDT-2niveaux'!I141="O","FRANCAIS"&amp;CHAR(10)&amp;"Orthographe",IF('EDT-2niveaux'!I141="rec","RECREATION",IF('EDT-2niveaux'!I141="p","Pause méridienne",IF('EDT-2niveaux'!I141="G","FRANCAIS"&amp;CHAR(10)&amp;"Grammaire",IF('EDT-2niveaux'!I141="LC","FRANCAIS"&amp;CHAR(10)&amp;"Lect. et comp.de l'écrit",IF('EDT-2niveaux'!I141="M","MATHEMATIQUES",IF('EDT-2niveaux'!I141="CLA","FRANCAIS"&amp;CHAR(10)&amp;"Culture litt. et art.",IF('EDT-2niveaux'!I141="F","FRANCAIS",IF('EDT-2niveaux'!I141="E","FRANCAIS"&amp;CHAR(10)&amp;"Ecriture",IF('EDT-2niveaux'!I141="L","FRANCAIS"&amp;CHAR(10)&amp;"Lexique",IF('EDT-2niveaux'!I141="LO","FRANCAIS"&amp;CHAR(10)&amp;"Langage oral",IF('EDT-2niveaux'!I141="CM","MATHEMATIQUES"&amp;CHAR(10)&amp;"Calcul mental",IF('EDT-2niveaux'!I141="EG","MATHEMATIQUES"&amp;CHAR(10)&amp;"Espace et Géométrie",IF('EDT-2niveaux'!I141="NC","MATHEMATIQUES"&amp;CHAR(10)&amp;"Nombres et calculs",IF('EDT-2niveaux'!I141="GM","MATHEMATIQUES"&amp;CHAR(10)&amp;"Grand. et mes.",IF('EDT-2niveaux'!I141="S","Sciences et technologie",IF('EDT-2niveaux'!I141="H","Histoire",IF('EDT-2niveaux'!I141="Geo","Géographie",IF('EDT-2niveaux'!I141="EMC","Enseig. mor. et civ.",IF('EDT-2niveaux'!I141="EPS","Educ. phys. et sportive",IF('EDT-2niveaux'!I141="EM","Educ. musicale",IF('EDT-2niveaux'!I141="AP","Arts plastiques",IF('EDT-2niveaux'!I141="HDA","Hist. des arts",IF('EDT-2niveaux'!I141="QM","Questionner le monde",IF('EDT-2niveaux'!I141="LV","Langue vivante",IF('EDT-2niveaux'!I141="APC","APC",""))))))))))))))))))))))))))</f>
        <v/>
      </c>
      <c r="Y137" s="14" t="str">
        <f t="shared" si="30"/>
        <v/>
      </c>
      <c r="Z137" s="101">
        <f>'EDT-2niveaux'!J141</f>
        <v>0</v>
      </c>
      <c r="AA137" s="14" t="str">
        <f>IF('EDT-2niveaux'!J141="O","FRANCAIS"&amp;CHAR(10)&amp;"Orthographe",IF('EDT-2niveaux'!J141="rec","RECREATION",IF('EDT-2niveaux'!J141="p","Pause méridienne",IF('EDT-2niveaux'!J141="G","FRANCAIS"&amp;CHAR(10)&amp;"Grammaire",IF('EDT-2niveaux'!J141="LC","FRANCAIS"&amp;CHAR(10)&amp;"Lect. et comp.de l'écrit",IF('EDT-2niveaux'!J141="M","MATHEMATIQUES",IF('EDT-2niveaux'!J141="CLA","FRANCAIS"&amp;CHAR(10)&amp;"Culture littéraire et artistiqueCulture litt. et art.",IF('EDT-2niveaux'!J141="F","FRANCAIS",IF('EDT-2niveaux'!J141="E","FRANCAIS"&amp;CHAR(10)&amp;"Ecriture",IF('EDT-2niveaux'!J141="L","FRANCAIS"&amp;CHAR(10)&amp;"Lexique",IF('EDT-2niveaux'!J141="LO","FRANCAIS"&amp;CHAR(10)&amp;"Langage oral",IF('EDT-2niveaux'!J141="CM","MATHEMATIQUES"&amp;CHAR(10)&amp;"Calcul mental",IF('EDT-2niveaux'!J141="EG","MATHEMATIQUES"&amp;CHAR(10)&amp;"Espace et Géométrie",IF('EDT-2niveaux'!J141="NC","MATHEMATIQUES"&amp;CHAR(10)&amp;"Nombres et calculs",IF('EDT-2niveaux'!J141="GM","MATHEMATIQUES"&amp;CHAR(10)&amp;"Grand. et mes.",IF('EDT-2niveaux'!J141="S","Sciences et technologie",IF('EDT-2niveaux'!J141="H","Histoire",IF('EDT-2niveaux'!J141="Geo","Géographie",IF('EDT-2niveaux'!J141="EMC","Enseig. mor. et civ.",IF('EDT-2niveaux'!J141="EPS","Educ. phys. et sportive",IF('EDT-2niveaux'!J141="EM","Educ. musicale",IF('EDT-2niveaux'!J141="AP","Arts plastiques",IF('EDT-2niveaux'!J141="HDA","Hist. des arts",IF('EDT-2niveaux'!J141="QM","Questionner le monde",IF('EDT-2niveaux'!J141="LV","Langue vivante",IF('EDT-2niveaux'!J141="APC","APC",""))))))))))))))))))))))))))</f>
        <v/>
      </c>
      <c r="AB137" s="49" t="str">
        <f t="shared" si="31"/>
        <v/>
      </c>
      <c r="AC137" s="101">
        <f>'EDT-2niveaux'!K141</f>
        <v>0</v>
      </c>
      <c r="AD137" s="14" t="str">
        <f>IF('EDT-2niveaux'!K141="O","FRANCAIS"&amp;CHAR(10)&amp;"Orthographe",IF('EDT-2niveaux'!K141="rec","RECREATION",IF('EDT-2niveaux'!K141="p","Pause méridienne",IF('EDT-2niveaux'!K141="G","FRANCAIS"&amp;CHAR(10)&amp;"Grammaire",IF('EDT-2niveaux'!K141="LC","FRANCAIS"&amp;CHAR(10)&amp;"Lect. et comp.de l'écrit",IF('EDT-2niveaux'!K141="M","MATHEMATIQUES",IF('EDT-2niveaux'!K141="CLA","FRANCAIS"&amp;CHAR(10)&amp;"Culture litt. et art.",IF('EDT-2niveaux'!K141="F","FRANCAIS",IF('EDT-2niveaux'!K141="E","FRANCAIS"&amp;CHAR(10)&amp;"Ecriture",IF('EDT-2niveaux'!K141="L","FRANCAIS"&amp;CHAR(10)&amp;"Lexique",IF('EDT-2niveaux'!K141="LO","FRANCAIS"&amp;CHAR(10)&amp;"Langage oral",IF('EDT-2niveaux'!K141="CM","MATHEMATIQUES"&amp;CHAR(10)&amp;"Calcul mental",IF('EDT-2niveaux'!K141="EG","MATHEMATIQUES"&amp;CHAR(10)&amp;"Espace et Géométrie",IF('EDT-2niveaux'!K141="NC","MATHEMATIQUES"&amp;CHAR(10)&amp;"Nombres et calculs",IF('EDT-2niveaux'!K141="GM","MATHEMATIQUES"&amp;CHAR(10)&amp;"Grand. et mes.",IF('EDT-2niveaux'!K141="S","Sciences et technologie",IF('EDT-2niveaux'!K141="H","Histoire",IF('EDT-2niveaux'!K141="Geo","Géographie",IF('EDT-2niveaux'!K141="EMC","Enseig. mor. et civ.",IF('EDT-2niveaux'!K141="EPS","Educ. phys. et sportive",IF('EDT-2niveaux'!K141="EM","Educ. musicale",IF('EDT-2niveaux'!K141="AP","Arts plastiques",IF('EDT-2niveaux'!K141="HDA","Hist. des arts",IF('EDT-2niveaux'!K141="QM","Questionner le monde",IF('EDT-2niveaux'!K141="LV","Langue vivante",IF('EDT-2niveaux'!K141="APC","APC",""))))))))))))))))))))))))))</f>
        <v/>
      </c>
      <c r="AE137" s="49" t="str">
        <f t="shared" si="32"/>
        <v/>
      </c>
    </row>
    <row r="138" spans="1:31" x14ac:dyDescent="0.3">
      <c r="B138" s="101">
        <f>'EDT-2niveaux'!B142</f>
        <v>0</v>
      </c>
      <c r="C138" s="14" t="str">
        <f>IF('EDT-2niveaux'!B142="O","FRANCAIS"&amp;CHAR(10)&amp;"Orthographe",IF('EDT-2niveaux'!B142="rec","RECREATION",IF('EDT-2niveaux'!B142="p","Pause méridienne",IF('EDT-2niveaux'!B142="G","FRANCAIS"&amp;CHAR(10)&amp;"Grammaire",IF('EDT-2niveaux'!B142="LC","FRANCAIS"&amp;CHAR(10)&amp;"Lect. et comp.de l'écrit",IF('EDT-2niveaux'!B142="M","MATHEMATIQUES",IF('EDT-2niveaux'!B142="CLA","FRANCAIS"&amp;CHAR(10)&amp;"Culture litt. et art.",IF('EDT-2niveaux'!B142="F","FRANCAIS",IF('EDT-2niveaux'!B142="E","FRANCAIS"&amp;CHAR(10)&amp;"Ecriture",IF('EDT-2niveaux'!B142="L","FRANCAIS"&amp;CHAR(10)&amp;"Lexique",IF('EDT-2niveaux'!B142="LO","FRANCAIS"&amp;CHAR(10)&amp;"Langage oral",IF('EDT-2niveaux'!B142="CM","MATHEMATIQUES"&amp;CHAR(10)&amp;"Calcul mental",IF('EDT-2niveaux'!B142="EG","MATHEMATIQUES"&amp;CHAR(10)&amp;"Espace et Géométrie",IF('EDT-2niveaux'!B142="NC","MATHEMATIQUES"&amp;CHAR(10)&amp;"Nombres et calculs",IF('EDT-2niveaux'!B142="GM","MATHEMATIQUES"&amp;CHAR(10)&amp;"Grand. et mes.",IF('EDT-2niveaux'!B142="S","Sciences et technologie",IF('EDT-2niveaux'!B142="H","Histoire",IF('EDT-2niveaux'!B142="Geo","Géographie",IF('EDT-2niveaux'!B142="EMC","Enseig. mor. et civ.",IF('EDT-2niveaux'!B142="EPS","Educ. phys. et sportive",IF('EDT-2niveaux'!B142="EM","Educ. musicale",IF('EDT-2niveaux'!B142="AP","Arts plastiques",IF('EDT-2niveaux'!B142="HDA","Hist. des arts",IF('EDT-2niveaux'!B142="QM","Questionner le monde",IF('EDT-2niveaux'!B142="LV","Langue vivante",IF('EDT-2niveaux'!B142="APC","APC",""))))))))))))))))))))))))))</f>
        <v/>
      </c>
      <c r="D138" s="14" t="str">
        <f t="shared" si="23"/>
        <v/>
      </c>
      <c r="E138" s="101">
        <f>'EDT-2niveaux'!C142</f>
        <v>0</v>
      </c>
      <c r="F138" s="14" t="str">
        <f>IF('EDT-2niveaux'!C142="O","FRANCAIS"&amp;CHAR(10)&amp;"Orthographe",IF('EDT-2niveaux'!C142="rec","RECREATION",IF('EDT-2niveaux'!C142="p","Pause méridienne",IF('EDT-2niveaux'!C142="G","FRANCAIS"&amp;CHAR(10)&amp;"Grammaire",IF('EDT-2niveaux'!C142="LC","FRANCAIS"&amp;CHAR(10)&amp;"Lect. et comp.de l'écrit",IF('EDT-2niveaux'!C142="M","MATHEMATIQUES",IF('EDT-2niveaux'!C142="CLA","FRANCAIS"&amp;CHAR(10)&amp;"Culture littéraire et artistiqueCulture litt. et art.",IF('EDT-2niveaux'!C142="F","FRANCAIS",IF('EDT-2niveaux'!C142="E","FRANCAIS"&amp;CHAR(10)&amp;"Ecriture",IF('EDT-2niveaux'!C142="L","FRANCAIS"&amp;CHAR(10)&amp;"Lexique",IF('EDT-2niveaux'!C142="LO","FRANCAIS"&amp;CHAR(10)&amp;"Langage oral",IF('EDT-2niveaux'!C142="CM","MATHEMATIQUES"&amp;CHAR(10)&amp;"Calcul mental",IF('EDT-2niveaux'!C142="EG","MATHEMATIQUES"&amp;CHAR(10)&amp;"Espace et Géométrie",IF('EDT-2niveaux'!C142="NC","MATHEMATIQUES"&amp;CHAR(10)&amp;"Nombres et calculs",IF('EDT-2niveaux'!C142="GM","MATHEMATIQUES"&amp;CHAR(10)&amp;"Grand. et mes.",IF('EDT-2niveaux'!C142="S","Sciences et technologie",IF('EDT-2niveaux'!C142="H","Histoire",IF('EDT-2niveaux'!C142="Geo","Géographie",IF('EDT-2niveaux'!C142="EMC","Enseig. mor. et civ.",IF('EDT-2niveaux'!C142="EPS","Educ. phys. et sportive",IF('EDT-2niveaux'!C142="EM","Educ. musicale",IF('EDT-2niveaux'!C142="AP","Arts plastiques",IF('EDT-2niveaux'!C142="HDA","Hist. des arts",IF('EDT-2niveaux'!C142="QM","Questionner le monde",IF('EDT-2niveaux'!C142="LV","Langue vivante",IF('EDT-2niveaux'!C142="APC","APC",""))))))))))))))))))))))))))</f>
        <v/>
      </c>
      <c r="G138" s="14" t="str">
        <f t="shared" si="24"/>
        <v/>
      </c>
      <c r="H138" s="101">
        <f>'EDT-2niveaux'!D142</f>
        <v>0</v>
      </c>
      <c r="I138" s="14" t="str">
        <f>IF('EDT-2niveaux'!D142="O","FRANCAIS"&amp;CHAR(10)&amp;"Orthographe",IF('EDT-2niveaux'!D142="rec","RECREATION",IF('EDT-2niveaux'!D142="p","Pause méridienne",IF('EDT-2niveaux'!D142="G","FRANCAIS"&amp;CHAR(10)&amp;"Grammaire",IF('EDT-2niveaux'!D142="LC","FRANCAIS"&amp;CHAR(10)&amp;"Lect. et comp.de l'écrit",IF('EDT-2niveaux'!D142="M","MATHEMATIQUES",IF('EDT-2niveaux'!D142="CLA","FRANCAIS"&amp;CHAR(10)&amp;"Culture litt. et art.",IF('EDT-2niveaux'!D142="F","FRANCAIS",IF('EDT-2niveaux'!D142="E","FRANCAIS"&amp;CHAR(10)&amp;"Ecriture",IF('EDT-2niveaux'!D142="L","FRANCAIS"&amp;CHAR(10)&amp;"Lexique",IF('EDT-2niveaux'!D142="LO","FRANCAIS"&amp;CHAR(10)&amp;"Langage oral",IF('EDT-2niveaux'!D142="CM","MATHEMATIQUES"&amp;CHAR(10)&amp;"Calcul mental",IF('EDT-2niveaux'!D142="EG","MATHEMATIQUES"&amp;CHAR(10)&amp;"Espace et Géométrie",IF('EDT-2niveaux'!D142="NC","MATHEMATIQUES"&amp;CHAR(10)&amp;"Nombres et calculs",IF('EDT-2niveaux'!D142="GM","MATHEMATIQUES"&amp;CHAR(10)&amp;"Grand. et mes.",IF('EDT-2niveaux'!D142="S","Sciences et technologie",IF('EDT-2niveaux'!D142="H","Histoire",IF('EDT-2niveaux'!D142="Geo","Géographie",IF('EDT-2niveaux'!D142="EMC","Enseig. mor. et civ.",IF('EDT-2niveaux'!D142="EPS","Educ. phys. et sportive",IF('EDT-2niveaux'!D142="EM","Educ. musicale",IF('EDT-2niveaux'!D142="AP","Arts plastiques",IF('EDT-2niveaux'!D142="HDA","Hist. des arts",IF('EDT-2niveaux'!D142="QM","Questionner le monde",IF('EDT-2niveaux'!D142="LV","Langue vivante",IF('EDT-2niveaux'!D142="APC","APC",""))))))))))))))))))))))))))</f>
        <v/>
      </c>
      <c r="J138" s="14" t="str">
        <f t="shared" si="25"/>
        <v/>
      </c>
      <c r="K138" s="101">
        <f>'EDT-2niveaux'!E142</f>
        <v>0</v>
      </c>
      <c r="L138" s="14" t="str">
        <f>IF('EDT-2niveaux'!E142="O","FRANCAIS"&amp;CHAR(10)&amp;"Orthographe",IF('EDT-2niveaux'!E142="rec","RECREATION",IF('EDT-2niveaux'!E142="p","Pause méridienne",IF('EDT-2niveaux'!E142="G","FRANCAIS"&amp;CHAR(10)&amp;"Grammaire",IF('EDT-2niveaux'!E142="LC","FRANCAIS"&amp;CHAR(10)&amp;"Lect. et comp.de l'écrit",IF('EDT-2niveaux'!E142="M","MATHEMATIQUES",IF('EDT-2niveaux'!E142="CLA","FRANCAIS"&amp;CHAR(10)&amp;"Culture litt. et art.",IF('EDT-2niveaux'!E142="F","FRANCAIS",IF('EDT-2niveaux'!E142="E","FRANCAIS"&amp;CHAR(10)&amp;"Ecriture",IF('EDT-2niveaux'!E142="L","FRANCAIS"&amp;CHAR(10)&amp;"Lexique",IF('EDT-2niveaux'!E142="LO","FRANCAIS"&amp;CHAR(10)&amp;"Langage oral",IF('EDT-2niveaux'!E142="CM","MATHEMATIQUES"&amp;CHAR(10)&amp;"Calcul mental",IF('EDT-2niveaux'!E142="EG","MATHEMATIQUES"&amp;CHAR(10)&amp;"Espace et Géométrie",IF('EDT-2niveaux'!E142="NC","MATHEMATIQUES"&amp;CHAR(10)&amp;"Nombres et calculs",IF('EDT-2niveaux'!E142="GM","MATHEMATIQUES"&amp;CHAR(10)&amp;"Grand. et mes.",IF('EDT-2niveaux'!E142="S","Sciences et technologie",IF('EDT-2niveaux'!E142="H","Histoire",IF('EDT-2niveaux'!E142="Geo","Géographie",IF('EDT-2niveaux'!E142="EMC","Enseig. mor. et civ.",IF('EDT-2niveaux'!E142="EPS","Educ. phys. et sportive",IF('EDT-2niveaux'!E142="EM","Educ. musicale",IF('EDT-2niveaux'!E142="AP","Arts plastiques",IF('EDT-2niveaux'!E142="HDA","Hist. des arts",IF('EDT-2niveaux'!E142="QM","Questionner le monde",IF('EDT-2niveaux'!E142="LV","Langue vivante",IF('EDT-2niveaux'!E142="APC","APC",""))))))))))))))))))))))))))</f>
        <v/>
      </c>
      <c r="M138" s="14" t="str">
        <f t="shared" si="26"/>
        <v/>
      </c>
      <c r="N138" s="101">
        <f>'EDT-2niveaux'!F142</f>
        <v>0</v>
      </c>
      <c r="O138" s="14" t="str">
        <f>IF('EDT-2niveaux'!F142="O","FRANCAIS"&amp;CHAR(10)&amp;"Orthographe",IF('EDT-2niveaux'!F142="rec","RECREATION",IF('EDT-2niveaux'!F142="p","Pause méridienne",IF('EDT-2niveaux'!F142="G","FRANCAIS"&amp;CHAR(10)&amp;"Grammaire",IF('EDT-2niveaux'!F142="LC","FRANCAIS"&amp;CHAR(10)&amp;"Lect. et comp.de l'écrit",IF('EDT-2niveaux'!F142="M","MATHEMATIQUES",IF('EDT-2niveaux'!F142="CLA","FRANCAIS"&amp;CHAR(10)&amp;"Culture litt. et art.",IF('EDT-2niveaux'!F142="F","FRANCAIS",IF('EDT-2niveaux'!F142="E","FRANCAIS"&amp;CHAR(10)&amp;"Ecriture",IF('EDT-2niveaux'!F142="L","FRANCAIS"&amp;CHAR(10)&amp;"Lexique",IF('EDT-2niveaux'!F142="LO","FRANCAIS"&amp;CHAR(10)&amp;"Langage oral",IF('EDT-2niveaux'!F142="CM","MATHEMATIQUES"&amp;CHAR(10)&amp;"Calcul mental",IF('EDT-2niveaux'!F142="EG","MATHEMATIQUES"&amp;CHAR(10)&amp;"Espace et Géométrie",IF('EDT-2niveaux'!F142="NC","MATHEMATIQUES"&amp;CHAR(10)&amp;"Nombres et calculs",IF('EDT-2niveaux'!F142="GM","MATHEMATIQUES"&amp;CHAR(10)&amp;"Grand. et mes.",IF('EDT-2niveaux'!F142="S","Sciences et technologie",IF('EDT-2niveaux'!F142="H","Histoire",IF('EDT-2niveaux'!F142="Geo","Géographie",IF('EDT-2niveaux'!F142="EMC","Enseig. mor. et civ.",IF('EDT-2niveaux'!F142="EPS","Educ. phys. et sportive",IF('EDT-2niveaux'!F142="EM","Educ. musicale",IF('EDT-2niveaux'!F142="AP","Arts plastiques",IF('EDT-2niveaux'!F142="HDA","Hist. des arts",IF('EDT-2niveaux'!F142="QM","Questionner le monde",IF('EDT-2niveaux'!F142="LV","Langue vivante",IF('EDT-2niveaux'!F142="APC","APC",""))))))))))))))))))))))))))</f>
        <v/>
      </c>
      <c r="P138" s="14" t="str">
        <f t="shared" si="27"/>
        <v/>
      </c>
      <c r="Q138" s="101">
        <f>'EDT-2niveaux'!G142</f>
        <v>0</v>
      </c>
      <c r="R138" s="14" t="str">
        <f>IF('EDT-2niveaux'!G142="O","FRANCAIS"&amp;CHAR(10)&amp;"Orthographe",IF('EDT-2niveaux'!G142="rec","RECREATION",IF('EDT-2niveaux'!G142="p","Pause méridienne",IF('EDT-2niveaux'!G142="G","FRANCAIS"&amp;CHAR(10)&amp;"Grammaire",IF('EDT-2niveaux'!G142="LC","FRANCAIS"&amp;CHAR(10)&amp;"Lect. et comp.de l'écrit",IF('EDT-2niveaux'!G142="M","MATHEMATIQUES",IF('EDT-2niveaux'!G142="CLA","FRANCAIS"&amp;CHAR(10)&amp;"Culture litt. et art.",IF('EDT-2niveaux'!G142="F","FRANCAIS",IF('EDT-2niveaux'!G142="E","FRANCAIS"&amp;CHAR(10)&amp;"Ecriture",IF('EDT-2niveaux'!G142="L","FRANCAIS"&amp;CHAR(10)&amp;"Lexique",IF('EDT-2niveaux'!G142="LO","FRANCAIS"&amp;CHAR(10)&amp;"Langage oral",IF('EDT-2niveaux'!G142="CM","MATHEMATIQUES"&amp;CHAR(10)&amp;"Calcul mental",IF('EDT-2niveaux'!G142="EG","MATHEMATIQUES"&amp;CHAR(10)&amp;"Espace et Géométrie",IF('EDT-2niveaux'!G142="NC","MATHEMATIQUES"&amp;CHAR(10)&amp;"Nombres et calculs",IF('EDT-2niveaux'!G142="GM","MATHEMATIQUES"&amp;CHAR(10)&amp;"Grand. et mes.",IF('EDT-2niveaux'!G142="S","Sciences et technologie",IF('EDT-2niveaux'!G142="H","Histoire",IF('EDT-2niveaux'!G142="Geo","Géographie",IF('EDT-2niveaux'!G142="EMC","Enseig. mor. et civ.",IF('EDT-2niveaux'!G142="EPS","Educ. phys. et sportive",IF('EDT-2niveaux'!G142="EM","Educ. musicale",IF('EDT-2niveaux'!G142="AP","Arts plastiques",IF('EDT-2niveaux'!G142="HDA","Hist. des arts",IF('EDT-2niveaux'!G142="QM","Questionner le monde",IF('EDT-2niveaux'!G142="LV","Langue vivante",IF('EDT-2niveaux'!G142="APC","APC",""))))))))))))))))))))))))))</f>
        <v/>
      </c>
      <c r="S138" s="148" t="str">
        <f t="shared" si="28"/>
        <v/>
      </c>
      <c r="T138" s="101">
        <f>'EDT-2niveaux'!H142</f>
        <v>0</v>
      </c>
      <c r="U138" s="14" t="str">
        <f>IF('EDT-2niveaux'!H142="O","FRANCAIS"&amp;CHAR(10)&amp;"Orthographe",IF('EDT-2niveaux'!H142="rec","RECREATION",IF('EDT-2niveaux'!H142="p","Pause méridienne",IF('EDT-2niveaux'!H142="G","FRANCAIS"&amp;CHAR(10)&amp;"Grammaire",IF('EDT-2niveaux'!H142="LC","FRANCAIS"&amp;CHAR(10)&amp;"Lect. et comp.de l'écrit",IF('EDT-2niveaux'!H142="M","MATHEMATIQUES",IF('EDT-2niveaux'!H142="CLA","FRANCAIS"&amp;CHAR(10)&amp;"Culture litt. et art.",IF('EDT-2niveaux'!H142="F","FRANCAIS",IF('EDT-2niveaux'!H142="E","FRANCAIS"&amp;CHAR(10)&amp;"Ecriture",IF('EDT-2niveaux'!H142="L","FRANCAIS"&amp;CHAR(10)&amp;"Lexique",IF('EDT-2niveaux'!H142="LO","FRANCAIS"&amp;CHAR(10)&amp;"Langage oral",IF('EDT-2niveaux'!H142="CM","MATHEMATIQUES"&amp;CHAR(10)&amp;"Calcul mental",IF('EDT-2niveaux'!H142="EG","MATHEMATIQUES"&amp;CHAR(10)&amp;"Espace et Géométrie",IF('EDT-2niveaux'!H142="NC","MATHEMATIQUES"&amp;CHAR(10)&amp;"Nombres et calculs",IF('EDT-2niveaux'!H142="GM","MATHEMATIQUES"&amp;CHAR(10)&amp;"Grand. et mes.",IF('EDT-2niveaux'!H142="S","Sciences et technologie",IF('EDT-2niveaux'!H142="H","Histoire",IF('EDT-2niveaux'!H142="Geo","Géographie",IF('EDT-2niveaux'!H142="EMC","Enseig. mor. et civ.",IF('EDT-2niveaux'!H142="EPS","Educ. phys. et sportive",IF('EDT-2niveaux'!H142="EM","Educ. musicale",IF('EDT-2niveaux'!H142="AP","Arts plastiques",IF('EDT-2niveaux'!H142="HDA","Hist. des arts",IF('EDT-2niveaux'!H142="QM","Questionner le monde",IF('EDT-2niveaux'!H142="LV","Langue vivante",IF('EDT-2niveaux'!H142="APC","APC",""))))))))))))))))))))))))))</f>
        <v/>
      </c>
      <c r="V138" s="14" t="str">
        <f t="shared" si="29"/>
        <v/>
      </c>
      <c r="W138" s="101">
        <f>'EDT-2niveaux'!I142</f>
        <v>0</v>
      </c>
      <c r="X138" s="14" t="str">
        <f>IF('EDT-2niveaux'!I142="O","FRANCAIS"&amp;CHAR(10)&amp;"Orthographe",IF('EDT-2niveaux'!I142="rec","RECREATION",IF('EDT-2niveaux'!I142="p","Pause méridienne",IF('EDT-2niveaux'!I142="G","FRANCAIS"&amp;CHAR(10)&amp;"Grammaire",IF('EDT-2niveaux'!I142="LC","FRANCAIS"&amp;CHAR(10)&amp;"Lect. et comp.de l'écrit",IF('EDT-2niveaux'!I142="M","MATHEMATIQUES",IF('EDT-2niveaux'!I142="CLA","FRANCAIS"&amp;CHAR(10)&amp;"Culture litt. et art.",IF('EDT-2niveaux'!I142="F","FRANCAIS",IF('EDT-2niveaux'!I142="E","FRANCAIS"&amp;CHAR(10)&amp;"Ecriture",IF('EDT-2niveaux'!I142="L","FRANCAIS"&amp;CHAR(10)&amp;"Lexique",IF('EDT-2niveaux'!I142="LO","FRANCAIS"&amp;CHAR(10)&amp;"Langage oral",IF('EDT-2niveaux'!I142="CM","MATHEMATIQUES"&amp;CHAR(10)&amp;"Calcul mental",IF('EDT-2niveaux'!I142="EG","MATHEMATIQUES"&amp;CHAR(10)&amp;"Espace et Géométrie",IF('EDT-2niveaux'!I142="NC","MATHEMATIQUES"&amp;CHAR(10)&amp;"Nombres et calculs",IF('EDT-2niveaux'!I142="GM","MATHEMATIQUES"&amp;CHAR(10)&amp;"Grand. et mes.",IF('EDT-2niveaux'!I142="S","Sciences et technologie",IF('EDT-2niveaux'!I142="H","Histoire",IF('EDT-2niveaux'!I142="Geo","Géographie",IF('EDT-2niveaux'!I142="EMC","Enseig. mor. et civ.",IF('EDT-2niveaux'!I142="EPS","Educ. phys. et sportive",IF('EDT-2niveaux'!I142="EM","Educ. musicale",IF('EDT-2niveaux'!I142="AP","Arts plastiques",IF('EDT-2niveaux'!I142="HDA","Hist. des arts",IF('EDT-2niveaux'!I142="QM","Questionner le monde",IF('EDT-2niveaux'!I142="LV","Langue vivante",IF('EDT-2niveaux'!I142="APC","APC",""))))))))))))))))))))))))))</f>
        <v/>
      </c>
      <c r="Y138" s="14" t="str">
        <f t="shared" si="30"/>
        <v/>
      </c>
      <c r="Z138" s="101">
        <f>'EDT-2niveaux'!J142</f>
        <v>0</v>
      </c>
      <c r="AA138" s="14" t="str">
        <f>IF('EDT-2niveaux'!J142="O","FRANCAIS"&amp;CHAR(10)&amp;"Orthographe",IF('EDT-2niveaux'!J142="rec","RECREATION",IF('EDT-2niveaux'!J142="p","Pause méridienne",IF('EDT-2niveaux'!J142="G","FRANCAIS"&amp;CHAR(10)&amp;"Grammaire",IF('EDT-2niveaux'!J142="LC","FRANCAIS"&amp;CHAR(10)&amp;"Lect. et comp.de l'écrit",IF('EDT-2niveaux'!J142="M","MATHEMATIQUES",IF('EDT-2niveaux'!J142="CLA","FRANCAIS"&amp;CHAR(10)&amp;"Culture littéraire et artistiqueCulture litt. et art.",IF('EDT-2niveaux'!J142="F","FRANCAIS",IF('EDT-2niveaux'!J142="E","FRANCAIS"&amp;CHAR(10)&amp;"Ecriture",IF('EDT-2niveaux'!J142="L","FRANCAIS"&amp;CHAR(10)&amp;"Lexique",IF('EDT-2niveaux'!J142="LO","FRANCAIS"&amp;CHAR(10)&amp;"Langage oral",IF('EDT-2niveaux'!J142="CM","MATHEMATIQUES"&amp;CHAR(10)&amp;"Calcul mental",IF('EDT-2niveaux'!J142="EG","MATHEMATIQUES"&amp;CHAR(10)&amp;"Espace et Géométrie",IF('EDT-2niveaux'!J142="NC","MATHEMATIQUES"&amp;CHAR(10)&amp;"Nombres et calculs",IF('EDT-2niveaux'!J142="GM","MATHEMATIQUES"&amp;CHAR(10)&amp;"Grand. et mes.",IF('EDT-2niveaux'!J142="S","Sciences et technologie",IF('EDT-2niveaux'!J142="H","Histoire",IF('EDT-2niveaux'!J142="Geo","Géographie",IF('EDT-2niveaux'!J142="EMC","Enseig. mor. et civ.",IF('EDT-2niveaux'!J142="EPS","Educ. phys. et sportive",IF('EDT-2niveaux'!J142="EM","Educ. musicale",IF('EDT-2niveaux'!J142="AP","Arts plastiques",IF('EDT-2niveaux'!J142="HDA","Hist. des arts",IF('EDT-2niveaux'!J142="QM","Questionner le monde",IF('EDT-2niveaux'!J142="LV","Langue vivante",IF('EDT-2niveaux'!J142="APC","APC",""))))))))))))))))))))))))))</f>
        <v/>
      </c>
      <c r="AB138" s="49" t="str">
        <f t="shared" si="31"/>
        <v/>
      </c>
      <c r="AC138" s="101">
        <f>'EDT-2niveaux'!K142</f>
        <v>0</v>
      </c>
      <c r="AD138" s="14" t="str">
        <f>IF('EDT-2niveaux'!K142="O","FRANCAIS"&amp;CHAR(10)&amp;"Orthographe",IF('EDT-2niveaux'!K142="rec","RECREATION",IF('EDT-2niveaux'!K142="p","Pause méridienne",IF('EDT-2niveaux'!K142="G","FRANCAIS"&amp;CHAR(10)&amp;"Grammaire",IF('EDT-2niveaux'!K142="LC","FRANCAIS"&amp;CHAR(10)&amp;"Lect. et comp.de l'écrit",IF('EDT-2niveaux'!K142="M","MATHEMATIQUES",IF('EDT-2niveaux'!K142="CLA","FRANCAIS"&amp;CHAR(10)&amp;"Culture litt. et art.",IF('EDT-2niveaux'!K142="F","FRANCAIS",IF('EDT-2niveaux'!K142="E","FRANCAIS"&amp;CHAR(10)&amp;"Ecriture",IF('EDT-2niveaux'!K142="L","FRANCAIS"&amp;CHAR(10)&amp;"Lexique",IF('EDT-2niveaux'!K142="LO","FRANCAIS"&amp;CHAR(10)&amp;"Langage oral",IF('EDT-2niveaux'!K142="CM","MATHEMATIQUES"&amp;CHAR(10)&amp;"Calcul mental",IF('EDT-2niveaux'!K142="EG","MATHEMATIQUES"&amp;CHAR(10)&amp;"Espace et Géométrie",IF('EDT-2niveaux'!K142="NC","MATHEMATIQUES"&amp;CHAR(10)&amp;"Nombres et calculs",IF('EDT-2niveaux'!K142="GM","MATHEMATIQUES"&amp;CHAR(10)&amp;"Grand. et mes.",IF('EDT-2niveaux'!K142="S","Sciences et technologie",IF('EDT-2niveaux'!K142="H","Histoire",IF('EDT-2niveaux'!K142="Geo","Géographie",IF('EDT-2niveaux'!K142="EMC","Enseig. mor. et civ.",IF('EDT-2niveaux'!K142="EPS","Educ. phys. et sportive",IF('EDT-2niveaux'!K142="EM","Educ. musicale",IF('EDT-2niveaux'!K142="AP","Arts plastiques",IF('EDT-2niveaux'!K142="HDA","Hist. des arts",IF('EDT-2niveaux'!K142="QM","Questionner le monde",IF('EDT-2niveaux'!K142="LV","Langue vivante",IF('EDT-2niveaux'!K142="APC","APC",""))))))))))))))))))))))))))</f>
        <v/>
      </c>
      <c r="AE138" s="49" t="str">
        <f t="shared" si="32"/>
        <v/>
      </c>
    </row>
    <row r="139" spans="1:31" x14ac:dyDescent="0.3">
      <c r="B139" s="101">
        <f>'EDT-2niveaux'!B143</f>
        <v>0</v>
      </c>
      <c r="C139" s="14" t="str">
        <f>IF('EDT-2niveaux'!B143="O","FRANCAIS"&amp;CHAR(10)&amp;"Orthographe",IF('EDT-2niveaux'!B143="rec","RECREATION",IF('EDT-2niveaux'!B143="p","Pause méridienne",IF('EDT-2niveaux'!B143="G","FRANCAIS"&amp;CHAR(10)&amp;"Grammaire",IF('EDT-2niveaux'!B143="LC","FRANCAIS"&amp;CHAR(10)&amp;"Lect. et comp.de l'écrit",IF('EDT-2niveaux'!B143="M","MATHEMATIQUES",IF('EDT-2niveaux'!B143="CLA","FRANCAIS"&amp;CHAR(10)&amp;"Culture litt. et art.",IF('EDT-2niveaux'!B143="F","FRANCAIS",IF('EDT-2niveaux'!B143="E","FRANCAIS"&amp;CHAR(10)&amp;"Ecriture",IF('EDT-2niveaux'!B143="L","FRANCAIS"&amp;CHAR(10)&amp;"Lexique",IF('EDT-2niveaux'!B143="LO","FRANCAIS"&amp;CHAR(10)&amp;"Langage oral",IF('EDT-2niveaux'!B143="CM","MATHEMATIQUES"&amp;CHAR(10)&amp;"Calcul mental",IF('EDT-2niveaux'!B143="EG","MATHEMATIQUES"&amp;CHAR(10)&amp;"Espace et Géométrie",IF('EDT-2niveaux'!B143="NC","MATHEMATIQUES"&amp;CHAR(10)&amp;"Nombres et calculs",IF('EDT-2niveaux'!B143="GM","MATHEMATIQUES"&amp;CHAR(10)&amp;"Grand. et mes.",IF('EDT-2niveaux'!B143="S","Sciences et technologie",IF('EDT-2niveaux'!B143="H","Histoire",IF('EDT-2niveaux'!B143="Geo","Géographie",IF('EDT-2niveaux'!B143="EMC","Enseig. mor. et civ.",IF('EDT-2niveaux'!B143="EPS","Educ. phys. et sportive",IF('EDT-2niveaux'!B143="EM","Educ. musicale",IF('EDT-2niveaux'!B143="AP","Arts plastiques",IF('EDT-2niveaux'!B143="HDA","Hist. des arts",IF('EDT-2niveaux'!B143="QM","Questionner le monde",IF('EDT-2niveaux'!B143="LV","Langue vivante",IF('EDT-2niveaux'!B143="APC","APC",""))))))))))))))))))))))))))</f>
        <v/>
      </c>
      <c r="D139" s="14" t="str">
        <f t="shared" si="23"/>
        <v/>
      </c>
      <c r="E139" s="101">
        <f>'EDT-2niveaux'!C143</f>
        <v>0</v>
      </c>
      <c r="F139" s="14" t="str">
        <f>IF('EDT-2niveaux'!C143="O","FRANCAIS"&amp;CHAR(10)&amp;"Orthographe",IF('EDT-2niveaux'!C143="rec","RECREATION",IF('EDT-2niveaux'!C143="p","Pause méridienne",IF('EDT-2niveaux'!C143="G","FRANCAIS"&amp;CHAR(10)&amp;"Grammaire",IF('EDT-2niveaux'!C143="LC","FRANCAIS"&amp;CHAR(10)&amp;"Lect. et comp.de l'écrit",IF('EDT-2niveaux'!C143="M","MATHEMATIQUES",IF('EDT-2niveaux'!C143="CLA","FRANCAIS"&amp;CHAR(10)&amp;"Culture littéraire et artistiqueCulture litt. et art.",IF('EDT-2niveaux'!C143="F","FRANCAIS",IF('EDT-2niveaux'!C143="E","FRANCAIS"&amp;CHAR(10)&amp;"Ecriture",IF('EDT-2niveaux'!C143="L","FRANCAIS"&amp;CHAR(10)&amp;"Lexique",IF('EDT-2niveaux'!C143="LO","FRANCAIS"&amp;CHAR(10)&amp;"Langage oral",IF('EDT-2niveaux'!C143="CM","MATHEMATIQUES"&amp;CHAR(10)&amp;"Calcul mental",IF('EDT-2niveaux'!C143="EG","MATHEMATIQUES"&amp;CHAR(10)&amp;"Espace et Géométrie",IF('EDT-2niveaux'!C143="NC","MATHEMATIQUES"&amp;CHAR(10)&amp;"Nombres et calculs",IF('EDT-2niveaux'!C143="GM","MATHEMATIQUES"&amp;CHAR(10)&amp;"Grand. et mes.",IF('EDT-2niveaux'!C143="S","Sciences et technologie",IF('EDT-2niveaux'!C143="H","Histoire",IF('EDT-2niveaux'!C143="Geo","Géographie",IF('EDT-2niveaux'!C143="EMC","Enseig. mor. et civ.",IF('EDT-2niveaux'!C143="EPS","Educ. phys. et sportive",IF('EDT-2niveaux'!C143="EM","Educ. musicale",IF('EDT-2niveaux'!C143="AP","Arts plastiques",IF('EDT-2niveaux'!C143="HDA","Hist. des arts",IF('EDT-2niveaux'!C143="QM","Questionner le monde",IF('EDT-2niveaux'!C143="LV","Langue vivante",IF('EDT-2niveaux'!C143="APC","APC",""))))))))))))))))))))))))))</f>
        <v/>
      </c>
      <c r="G139" s="14" t="str">
        <f t="shared" si="24"/>
        <v/>
      </c>
      <c r="H139" s="101">
        <f>'EDT-2niveaux'!D143</f>
        <v>0</v>
      </c>
      <c r="I139" s="14" t="str">
        <f>IF('EDT-2niveaux'!D143="O","FRANCAIS"&amp;CHAR(10)&amp;"Orthographe",IF('EDT-2niveaux'!D143="rec","RECREATION",IF('EDT-2niveaux'!D143="p","Pause méridienne",IF('EDT-2niveaux'!D143="G","FRANCAIS"&amp;CHAR(10)&amp;"Grammaire",IF('EDT-2niveaux'!D143="LC","FRANCAIS"&amp;CHAR(10)&amp;"Lect. et comp.de l'écrit",IF('EDT-2niveaux'!D143="M","MATHEMATIQUES",IF('EDT-2niveaux'!D143="CLA","FRANCAIS"&amp;CHAR(10)&amp;"Culture litt. et art.",IF('EDT-2niveaux'!D143="F","FRANCAIS",IF('EDT-2niveaux'!D143="E","FRANCAIS"&amp;CHAR(10)&amp;"Ecriture",IF('EDT-2niveaux'!D143="L","FRANCAIS"&amp;CHAR(10)&amp;"Lexique",IF('EDT-2niveaux'!D143="LO","FRANCAIS"&amp;CHAR(10)&amp;"Langage oral",IF('EDT-2niveaux'!D143="CM","MATHEMATIQUES"&amp;CHAR(10)&amp;"Calcul mental",IF('EDT-2niveaux'!D143="EG","MATHEMATIQUES"&amp;CHAR(10)&amp;"Espace et Géométrie",IF('EDT-2niveaux'!D143="NC","MATHEMATIQUES"&amp;CHAR(10)&amp;"Nombres et calculs",IF('EDT-2niveaux'!D143="GM","MATHEMATIQUES"&amp;CHAR(10)&amp;"Grand. et mes.",IF('EDT-2niveaux'!D143="S","Sciences et technologie",IF('EDT-2niveaux'!D143="H","Histoire",IF('EDT-2niveaux'!D143="Geo","Géographie",IF('EDT-2niveaux'!D143="EMC","Enseig. mor. et civ.",IF('EDT-2niveaux'!D143="EPS","Educ. phys. et sportive",IF('EDT-2niveaux'!D143="EM","Educ. musicale",IF('EDT-2niveaux'!D143="AP","Arts plastiques",IF('EDT-2niveaux'!D143="HDA","Hist. des arts",IF('EDT-2niveaux'!D143="QM","Questionner le monde",IF('EDT-2niveaux'!D143="LV","Langue vivante",IF('EDT-2niveaux'!D143="APC","APC",""))))))))))))))))))))))))))</f>
        <v/>
      </c>
      <c r="J139" s="14" t="str">
        <f t="shared" si="25"/>
        <v/>
      </c>
      <c r="K139" s="101">
        <f>'EDT-2niveaux'!E143</f>
        <v>0</v>
      </c>
      <c r="L139" s="14" t="str">
        <f>IF('EDT-2niveaux'!E143="O","FRANCAIS"&amp;CHAR(10)&amp;"Orthographe",IF('EDT-2niveaux'!E143="rec","RECREATION",IF('EDT-2niveaux'!E143="p","Pause méridienne",IF('EDT-2niveaux'!E143="G","FRANCAIS"&amp;CHAR(10)&amp;"Grammaire",IF('EDT-2niveaux'!E143="LC","FRANCAIS"&amp;CHAR(10)&amp;"Lect. et comp.de l'écrit",IF('EDT-2niveaux'!E143="M","MATHEMATIQUES",IF('EDT-2niveaux'!E143="CLA","FRANCAIS"&amp;CHAR(10)&amp;"Culture litt. et art.",IF('EDT-2niveaux'!E143="F","FRANCAIS",IF('EDT-2niveaux'!E143="E","FRANCAIS"&amp;CHAR(10)&amp;"Ecriture",IF('EDT-2niveaux'!E143="L","FRANCAIS"&amp;CHAR(10)&amp;"Lexique",IF('EDT-2niveaux'!E143="LO","FRANCAIS"&amp;CHAR(10)&amp;"Langage oral",IF('EDT-2niveaux'!E143="CM","MATHEMATIQUES"&amp;CHAR(10)&amp;"Calcul mental",IF('EDT-2niveaux'!E143="EG","MATHEMATIQUES"&amp;CHAR(10)&amp;"Espace et Géométrie",IF('EDT-2niveaux'!E143="NC","MATHEMATIQUES"&amp;CHAR(10)&amp;"Nombres et calculs",IF('EDT-2niveaux'!E143="GM","MATHEMATIQUES"&amp;CHAR(10)&amp;"Grand. et mes.",IF('EDT-2niveaux'!E143="S","Sciences et technologie",IF('EDT-2niveaux'!E143="H","Histoire",IF('EDT-2niveaux'!E143="Geo","Géographie",IF('EDT-2niveaux'!E143="EMC","Enseig. mor. et civ.",IF('EDT-2niveaux'!E143="EPS","Educ. phys. et sportive",IF('EDT-2niveaux'!E143="EM","Educ. musicale",IF('EDT-2niveaux'!E143="AP","Arts plastiques",IF('EDT-2niveaux'!E143="HDA","Hist. des arts",IF('EDT-2niveaux'!E143="QM","Questionner le monde",IF('EDT-2niveaux'!E143="LV","Langue vivante",IF('EDT-2niveaux'!E143="APC","APC",""))))))))))))))))))))))))))</f>
        <v/>
      </c>
      <c r="M139" s="14" t="str">
        <f t="shared" si="26"/>
        <v/>
      </c>
      <c r="N139" s="101">
        <f>'EDT-2niveaux'!F143</f>
        <v>0</v>
      </c>
      <c r="O139" s="14" t="str">
        <f>IF('EDT-2niveaux'!F143="O","FRANCAIS"&amp;CHAR(10)&amp;"Orthographe",IF('EDT-2niveaux'!F143="rec","RECREATION",IF('EDT-2niveaux'!F143="p","Pause méridienne",IF('EDT-2niveaux'!F143="G","FRANCAIS"&amp;CHAR(10)&amp;"Grammaire",IF('EDT-2niveaux'!F143="LC","FRANCAIS"&amp;CHAR(10)&amp;"Lect. et comp.de l'écrit",IF('EDT-2niveaux'!F143="M","MATHEMATIQUES",IF('EDT-2niveaux'!F143="CLA","FRANCAIS"&amp;CHAR(10)&amp;"Culture litt. et art.",IF('EDT-2niveaux'!F143="F","FRANCAIS",IF('EDT-2niveaux'!F143="E","FRANCAIS"&amp;CHAR(10)&amp;"Ecriture",IF('EDT-2niveaux'!F143="L","FRANCAIS"&amp;CHAR(10)&amp;"Lexique",IF('EDT-2niveaux'!F143="LO","FRANCAIS"&amp;CHAR(10)&amp;"Langage oral",IF('EDT-2niveaux'!F143="CM","MATHEMATIQUES"&amp;CHAR(10)&amp;"Calcul mental",IF('EDT-2niveaux'!F143="EG","MATHEMATIQUES"&amp;CHAR(10)&amp;"Espace et Géométrie",IF('EDT-2niveaux'!F143="NC","MATHEMATIQUES"&amp;CHAR(10)&amp;"Nombres et calculs",IF('EDT-2niveaux'!F143="GM","MATHEMATIQUES"&amp;CHAR(10)&amp;"Grand. et mes.",IF('EDT-2niveaux'!F143="S","Sciences et technologie",IF('EDT-2niveaux'!F143="H","Histoire",IF('EDT-2niveaux'!F143="Geo","Géographie",IF('EDT-2niveaux'!F143="EMC","Enseig. mor. et civ.",IF('EDT-2niveaux'!F143="EPS","Educ. phys. et sportive",IF('EDT-2niveaux'!F143="EM","Educ. musicale",IF('EDT-2niveaux'!F143="AP","Arts plastiques",IF('EDT-2niveaux'!F143="HDA","Hist. des arts",IF('EDT-2niveaux'!F143="QM","Questionner le monde",IF('EDT-2niveaux'!F143="LV","Langue vivante",IF('EDT-2niveaux'!F143="APC","APC",""))))))))))))))))))))))))))</f>
        <v/>
      </c>
      <c r="P139" s="14" t="str">
        <f t="shared" si="27"/>
        <v/>
      </c>
      <c r="Q139" s="101">
        <f>'EDT-2niveaux'!G143</f>
        <v>0</v>
      </c>
      <c r="R139" s="14" t="str">
        <f>IF('EDT-2niveaux'!G143="O","FRANCAIS"&amp;CHAR(10)&amp;"Orthographe",IF('EDT-2niveaux'!G143="rec","RECREATION",IF('EDT-2niveaux'!G143="p","Pause méridienne",IF('EDT-2niveaux'!G143="G","FRANCAIS"&amp;CHAR(10)&amp;"Grammaire",IF('EDT-2niveaux'!G143="LC","FRANCAIS"&amp;CHAR(10)&amp;"Lect. et comp.de l'écrit",IF('EDT-2niveaux'!G143="M","MATHEMATIQUES",IF('EDT-2niveaux'!G143="CLA","FRANCAIS"&amp;CHAR(10)&amp;"Culture litt. et art.",IF('EDT-2niveaux'!G143="F","FRANCAIS",IF('EDT-2niveaux'!G143="E","FRANCAIS"&amp;CHAR(10)&amp;"Ecriture",IF('EDT-2niveaux'!G143="L","FRANCAIS"&amp;CHAR(10)&amp;"Lexique",IF('EDT-2niveaux'!G143="LO","FRANCAIS"&amp;CHAR(10)&amp;"Langage oral",IF('EDT-2niveaux'!G143="CM","MATHEMATIQUES"&amp;CHAR(10)&amp;"Calcul mental",IF('EDT-2niveaux'!G143="EG","MATHEMATIQUES"&amp;CHAR(10)&amp;"Espace et Géométrie",IF('EDT-2niveaux'!G143="NC","MATHEMATIQUES"&amp;CHAR(10)&amp;"Nombres et calculs",IF('EDT-2niveaux'!G143="GM","MATHEMATIQUES"&amp;CHAR(10)&amp;"Grand. et mes.",IF('EDT-2niveaux'!G143="S","Sciences et technologie",IF('EDT-2niveaux'!G143="H","Histoire",IF('EDT-2niveaux'!G143="Geo","Géographie",IF('EDT-2niveaux'!G143="EMC","Enseig. mor. et civ.",IF('EDT-2niveaux'!G143="EPS","Educ. phys. et sportive",IF('EDT-2niveaux'!G143="EM","Educ. musicale",IF('EDT-2niveaux'!G143="AP","Arts plastiques",IF('EDT-2niveaux'!G143="HDA","Hist. des arts",IF('EDT-2niveaux'!G143="QM","Questionner le monde",IF('EDT-2niveaux'!G143="LV","Langue vivante",IF('EDT-2niveaux'!G143="APC","APC",""))))))))))))))))))))))))))</f>
        <v/>
      </c>
      <c r="S139" s="148" t="str">
        <f t="shared" si="28"/>
        <v/>
      </c>
      <c r="T139" s="101">
        <f>'EDT-2niveaux'!H143</f>
        <v>0</v>
      </c>
      <c r="U139" s="14" t="str">
        <f>IF('EDT-2niveaux'!H143="O","FRANCAIS"&amp;CHAR(10)&amp;"Orthographe",IF('EDT-2niveaux'!H143="rec","RECREATION",IF('EDT-2niveaux'!H143="p","Pause méridienne",IF('EDT-2niveaux'!H143="G","FRANCAIS"&amp;CHAR(10)&amp;"Grammaire",IF('EDT-2niveaux'!H143="LC","FRANCAIS"&amp;CHAR(10)&amp;"Lect. et comp.de l'écrit",IF('EDT-2niveaux'!H143="M","MATHEMATIQUES",IF('EDT-2niveaux'!H143="CLA","FRANCAIS"&amp;CHAR(10)&amp;"Culture litt. et art.",IF('EDT-2niveaux'!H143="F","FRANCAIS",IF('EDT-2niveaux'!H143="E","FRANCAIS"&amp;CHAR(10)&amp;"Ecriture",IF('EDT-2niveaux'!H143="L","FRANCAIS"&amp;CHAR(10)&amp;"Lexique",IF('EDT-2niveaux'!H143="LO","FRANCAIS"&amp;CHAR(10)&amp;"Langage oral",IF('EDT-2niveaux'!H143="CM","MATHEMATIQUES"&amp;CHAR(10)&amp;"Calcul mental",IF('EDT-2niveaux'!H143="EG","MATHEMATIQUES"&amp;CHAR(10)&amp;"Espace et Géométrie",IF('EDT-2niveaux'!H143="NC","MATHEMATIQUES"&amp;CHAR(10)&amp;"Nombres et calculs",IF('EDT-2niveaux'!H143="GM","MATHEMATIQUES"&amp;CHAR(10)&amp;"Grand. et mes.",IF('EDT-2niveaux'!H143="S","Sciences et technologie",IF('EDT-2niveaux'!H143="H","Histoire",IF('EDT-2niveaux'!H143="Geo","Géographie",IF('EDT-2niveaux'!H143="EMC","Enseig. mor. et civ.",IF('EDT-2niveaux'!H143="EPS","Educ. phys. et sportive",IF('EDT-2niveaux'!H143="EM","Educ. musicale",IF('EDT-2niveaux'!H143="AP","Arts plastiques",IF('EDT-2niveaux'!H143="HDA","Hist. des arts",IF('EDT-2niveaux'!H143="QM","Questionner le monde",IF('EDT-2niveaux'!H143="LV","Langue vivante",IF('EDT-2niveaux'!H143="APC","APC",""))))))))))))))))))))))))))</f>
        <v/>
      </c>
      <c r="V139" s="14" t="str">
        <f t="shared" si="29"/>
        <v/>
      </c>
      <c r="W139" s="101">
        <f>'EDT-2niveaux'!I143</f>
        <v>0</v>
      </c>
      <c r="X139" s="14" t="str">
        <f>IF('EDT-2niveaux'!I143="O","FRANCAIS"&amp;CHAR(10)&amp;"Orthographe",IF('EDT-2niveaux'!I143="rec","RECREATION",IF('EDT-2niveaux'!I143="p","Pause méridienne",IF('EDT-2niveaux'!I143="G","FRANCAIS"&amp;CHAR(10)&amp;"Grammaire",IF('EDT-2niveaux'!I143="LC","FRANCAIS"&amp;CHAR(10)&amp;"Lect. et comp.de l'écrit",IF('EDT-2niveaux'!I143="M","MATHEMATIQUES",IF('EDT-2niveaux'!I143="CLA","FRANCAIS"&amp;CHAR(10)&amp;"Culture litt. et art.",IF('EDT-2niveaux'!I143="F","FRANCAIS",IF('EDT-2niveaux'!I143="E","FRANCAIS"&amp;CHAR(10)&amp;"Ecriture",IF('EDT-2niveaux'!I143="L","FRANCAIS"&amp;CHAR(10)&amp;"Lexique",IF('EDT-2niveaux'!I143="LO","FRANCAIS"&amp;CHAR(10)&amp;"Langage oral",IF('EDT-2niveaux'!I143="CM","MATHEMATIQUES"&amp;CHAR(10)&amp;"Calcul mental",IF('EDT-2niveaux'!I143="EG","MATHEMATIQUES"&amp;CHAR(10)&amp;"Espace et Géométrie",IF('EDT-2niveaux'!I143="NC","MATHEMATIQUES"&amp;CHAR(10)&amp;"Nombres et calculs",IF('EDT-2niveaux'!I143="GM","MATHEMATIQUES"&amp;CHAR(10)&amp;"Grand. et mes.",IF('EDT-2niveaux'!I143="S","Sciences et technologie",IF('EDT-2niveaux'!I143="H","Histoire",IF('EDT-2niveaux'!I143="Geo","Géographie",IF('EDT-2niveaux'!I143="EMC","Enseig. mor. et civ.",IF('EDT-2niveaux'!I143="EPS","Educ. phys. et sportive",IF('EDT-2niveaux'!I143="EM","Educ. musicale",IF('EDT-2niveaux'!I143="AP","Arts plastiques",IF('EDT-2niveaux'!I143="HDA","Hist. des arts",IF('EDT-2niveaux'!I143="QM","Questionner le monde",IF('EDT-2niveaux'!I143="LV","Langue vivante",IF('EDT-2niveaux'!I143="APC","APC",""))))))))))))))))))))))))))</f>
        <v/>
      </c>
      <c r="Y139" s="14" t="str">
        <f t="shared" si="30"/>
        <v/>
      </c>
      <c r="Z139" s="101">
        <f>'EDT-2niveaux'!J143</f>
        <v>0</v>
      </c>
      <c r="AA139" s="14" t="str">
        <f>IF('EDT-2niveaux'!J143="O","FRANCAIS"&amp;CHAR(10)&amp;"Orthographe",IF('EDT-2niveaux'!J143="rec","RECREATION",IF('EDT-2niveaux'!J143="p","Pause méridienne",IF('EDT-2niveaux'!J143="G","FRANCAIS"&amp;CHAR(10)&amp;"Grammaire",IF('EDT-2niveaux'!J143="LC","FRANCAIS"&amp;CHAR(10)&amp;"Lect. et comp.de l'écrit",IF('EDT-2niveaux'!J143="M","MATHEMATIQUES",IF('EDT-2niveaux'!J143="CLA","FRANCAIS"&amp;CHAR(10)&amp;"Culture littéraire et artistiqueCulture litt. et art.",IF('EDT-2niveaux'!J143="F","FRANCAIS",IF('EDT-2niveaux'!J143="E","FRANCAIS"&amp;CHAR(10)&amp;"Ecriture",IF('EDT-2niveaux'!J143="L","FRANCAIS"&amp;CHAR(10)&amp;"Lexique",IF('EDT-2niveaux'!J143="LO","FRANCAIS"&amp;CHAR(10)&amp;"Langage oral",IF('EDT-2niveaux'!J143="CM","MATHEMATIQUES"&amp;CHAR(10)&amp;"Calcul mental",IF('EDT-2niveaux'!J143="EG","MATHEMATIQUES"&amp;CHAR(10)&amp;"Espace et Géométrie",IF('EDT-2niveaux'!J143="NC","MATHEMATIQUES"&amp;CHAR(10)&amp;"Nombres et calculs",IF('EDT-2niveaux'!J143="GM","MATHEMATIQUES"&amp;CHAR(10)&amp;"Grand. et mes.",IF('EDT-2niveaux'!J143="S","Sciences et technologie",IF('EDT-2niveaux'!J143="H","Histoire",IF('EDT-2niveaux'!J143="Geo","Géographie",IF('EDT-2niveaux'!J143="EMC","Enseig. mor. et civ.",IF('EDT-2niveaux'!J143="EPS","Educ. phys. et sportive",IF('EDT-2niveaux'!J143="EM","Educ. musicale",IF('EDT-2niveaux'!J143="AP","Arts plastiques",IF('EDT-2niveaux'!J143="HDA","Hist. des arts",IF('EDT-2niveaux'!J143="QM","Questionner le monde",IF('EDT-2niveaux'!J143="LV","Langue vivante",IF('EDT-2niveaux'!J143="APC","APC",""))))))))))))))))))))))))))</f>
        <v/>
      </c>
      <c r="AB139" s="49" t="str">
        <f t="shared" si="31"/>
        <v/>
      </c>
      <c r="AC139" s="101">
        <f>'EDT-2niveaux'!K143</f>
        <v>0</v>
      </c>
      <c r="AD139" s="14" t="str">
        <f>IF('EDT-2niveaux'!K143="O","FRANCAIS"&amp;CHAR(10)&amp;"Orthographe",IF('EDT-2niveaux'!K143="rec","RECREATION",IF('EDT-2niveaux'!K143="p","Pause méridienne",IF('EDT-2niveaux'!K143="G","FRANCAIS"&amp;CHAR(10)&amp;"Grammaire",IF('EDT-2niveaux'!K143="LC","FRANCAIS"&amp;CHAR(10)&amp;"Lect. et comp.de l'écrit",IF('EDT-2niveaux'!K143="M","MATHEMATIQUES",IF('EDT-2niveaux'!K143="CLA","FRANCAIS"&amp;CHAR(10)&amp;"Culture litt. et art.",IF('EDT-2niveaux'!K143="F","FRANCAIS",IF('EDT-2niveaux'!K143="E","FRANCAIS"&amp;CHAR(10)&amp;"Ecriture",IF('EDT-2niveaux'!K143="L","FRANCAIS"&amp;CHAR(10)&amp;"Lexique",IF('EDT-2niveaux'!K143="LO","FRANCAIS"&amp;CHAR(10)&amp;"Langage oral",IF('EDT-2niveaux'!K143="CM","MATHEMATIQUES"&amp;CHAR(10)&amp;"Calcul mental",IF('EDT-2niveaux'!K143="EG","MATHEMATIQUES"&amp;CHAR(10)&amp;"Espace et Géométrie",IF('EDT-2niveaux'!K143="NC","MATHEMATIQUES"&amp;CHAR(10)&amp;"Nombres et calculs",IF('EDT-2niveaux'!K143="GM","MATHEMATIQUES"&amp;CHAR(10)&amp;"Grand. et mes.",IF('EDT-2niveaux'!K143="S","Sciences et technologie",IF('EDT-2niveaux'!K143="H","Histoire",IF('EDT-2niveaux'!K143="Geo","Géographie",IF('EDT-2niveaux'!K143="EMC","Enseig. mor. et civ.",IF('EDT-2niveaux'!K143="EPS","Educ. phys. et sportive",IF('EDT-2niveaux'!K143="EM","Educ. musicale",IF('EDT-2niveaux'!K143="AP","Arts plastiques",IF('EDT-2niveaux'!K143="HDA","Hist. des arts",IF('EDT-2niveaux'!K143="QM","Questionner le monde",IF('EDT-2niveaux'!K143="LV","Langue vivante",IF('EDT-2niveaux'!K143="APC","APC",""))))))))))))))))))))))))))</f>
        <v/>
      </c>
      <c r="AE139" s="49" t="str">
        <f t="shared" si="32"/>
        <v/>
      </c>
    </row>
    <row r="140" spans="1:31" x14ac:dyDescent="0.3">
      <c r="B140" s="101">
        <f>'EDT-2niveaux'!B144</f>
        <v>0</v>
      </c>
      <c r="C140" s="14" t="str">
        <f>IF('EDT-2niveaux'!B144="O","FRANCAIS"&amp;CHAR(10)&amp;"Orthographe",IF('EDT-2niveaux'!B144="rec","RECREATION",IF('EDT-2niveaux'!B144="p","Pause méridienne",IF('EDT-2niveaux'!B144="G","FRANCAIS"&amp;CHAR(10)&amp;"Grammaire",IF('EDT-2niveaux'!B144="LC","FRANCAIS"&amp;CHAR(10)&amp;"Lect. et comp.de l'écrit",IF('EDT-2niveaux'!B144="M","MATHEMATIQUES",IF('EDT-2niveaux'!B144="CLA","FRANCAIS"&amp;CHAR(10)&amp;"Culture litt. et art.",IF('EDT-2niveaux'!B144="F","FRANCAIS",IF('EDT-2niveaux'!B144="E","FRANCAIS"&amp;CHAR(10)&amp;"Ecriture",IF('EDT-2niveaux'!B144="L","FRANCAIS"&amp;CHAR(10)&amp;"Lexique",IF('EDT-2niveaux'!B144="LO","FRANCAIS"&amp;CHAR(10)&amp;"Langage oral",IF('EDT-2niveaux'!B144="CM","MATHEMATIQUES"&amp;CHAR(10)&amp;"Calcul mental",IF('EDT-2niveaux'!B144="EG","MATHEMATIQUES"&amp;CHAR(10)&amp;"Espace et Géométrie",IF('EDT-2niveaux'!B144="NC","MATHEMATIQUES"&amp;CHAR(10)&amp;"Nombres et calculs",IF('EDT-2niveaux'!B144="GM","MATHEMATIQUES"&amp;CHAR(10)&amp;"Grand. et mes.",IF('EDT-2niveaux'!B144="S","Sciences et technologie",IF('EDT-2niveaux'!B144="H","Histoire",IF('EDT-2niveaux'!B144="Geo","Géographie",IF('EDT-2niveaux'!B144="EMC","Enseig. mor. et civ.",IF('EDT-2niveaux'!B144="EPS","Educ. phys. et sportive",IF('EDT-2niveaux'!B144="EM","Educ. musicale",IF('EDT-2niveaux'!B144="AP","Arts plastiques",IF('EDT-2niveaux'!B144="HDA","Hist. des arts",IF('EDT-2niveaux'!B144="QM","Questionner le monde",IF('EDT-2niveaux'!B144="LV","Langue vivante",IF('EDT-2niveaux'!B144="APC","APC",""))))))))))))))))))))))))))</f>
        <v/>
      </c>
      <c r="D140" s="14" t="str">
        <f t="shared" si="23"/>
        <v/>
      </c>
      <c r="E140" s="101">
        <f>'EDT-2niveaux'!C144</f>
        <v>0</v>
      </c>
      <c r="F140" s="14" t="str">
        <f>IF('EDT-2niveaux'!C144="O","FRANCAIS"&amp;CHAR(10)&amp;"Orthographe",IF('EDT-2niveaux'!C144="rec","RECREATION",IF('EDT-2niveaux'!C144="p","Pause méridienne",IF('EDT-2niveaux'!C144="G","FRANCAIS"&amp;CHAR(10)&amp;"Grammaire",IF('EDT-2niveaux'!C144="LC","FRANCAIS"&amp;CHAR(10)&amp;"Lect. et comp.de l'écrit",IF('EDT-2niveaux'!C144="M","MATHEMATIQUES",IF('EDT-2niveaux'!C144="CLA","FRANCAIS"&amp;CHAR(10)&amp;"Culture littéraire et artistiqueCulture litt. et art.",IF('EDT-2niveaux'!C144="F","FRANCAIS",IF('EDT-2niveaux'!C144="E","FRANCAIS"&amp;CHAR(10)&amp;"Ecriture",IF('EDT-2niveaux'!C144="L","FRANCAIS"&amp;CHAR(10)&amp;"Lexique",IF('EDT-2niveaux'!C144="LO","FRANCAIS"&amp;CHAR(10)&amp;"Langage oral",IF('EDT-2niveaux'!C144="CM","MATHEMATIQUES"&amp;CHAR(10)&amp;"Calcul mental",IF('EDT-2niveaux'!C144="EG","MATHEMATIQUES"&amp;CHAR(10)&amp;"Espace et Géométrie",IF('EDT-2niveaux'!C144="NC","MATHEMATIQUES"&amp;CHAR(10)&amp;"Nombres et calculs",IF('EDT-2niveaux'!C144="GM","MATHEMATIQUES"&amp;CHAR(10)&amp;"Grand. et mes.",IF('EDT-2niveaux'!C144="S","Sciences et technologie",IF('EDT-2niveaux'!C144="H","Histoire",IF('EDT-2niveaux'!C144="Geo","Géographie",IF('EDT-2niveaux'!C144="EMC","Enseig. mor. et civ.",IF('EDT-2niveaux'!C144="EPS","Educ. phys. et sportive",IF('EDT-2niveaux'!C144="EM","Educ. musicale",IF('EDT-2niveaux'!C144="AP","Arts plastiques",IF('EDT-2niveaux'!C144="HDA","Hist. des arts",IF('EDT-2niveaux'!C144="QM","Questionner le monde",IF('EDT-2niveaux'!C144="LV","Langue vivante",IF('EDT-2niveaux'!C144="APC","APC",""))))))))))))))))))))))))))</f>
        <v/>
      </c>
      <c r="G140" s="14" t="str">
        <f t="shared" si="24"/>
        <v/>
      </c>
      <c r="H140" s="101">
        <f>'EDT-2niveaux'!D144</f>
        <v>0</v>
      </c>
      <c r="I140" s="14" t="str">
        <f>IF('EDT-2niveaux'!D144="O","FRANCAIS"&amp;CHAR(10)&amp;"Orthographe",IF('EDT-2niveaux'!D144="rec","RECREATION",IF('EDT-2niveaux'!D144="p","Pause méridienne",IF('EDT-2niveaux'!D144="G","FRANCAIS"&amp;CHAR(10)&amp;"Grammaire",IF('EDT-2niveaux'!D144="LC","FRANCAIS"&amp;CHAR(10)&amp;"Lect. et comp.de l'écrit",IF('EDT-2niveaux'!D144="M","MATHEMATIQUES",IF('EDT-2niveaux'!D144="CLA","FRANCAIS"&amp;CHAR(10)&amp;"Culture litt. et art.",IF('EDT-2niveaux'!D144="F","FRANCAIS",IF('EDT-2niveaux'!D144="E","FRANCAIS"&amp;CHAR(10)&amp;"Ecriture",IF('EDT-2niveaux'!D144="L","FRANCAIS"&amp;CHAR(10)&amp;"Lexique",IF('EDT-2niveaux'!D144="LO","FRANCAIS"&amp;CHAR(10)&amp;"Langage oral",IF('EDT-2niveaux'!D144="CM","MATHEMATIQUES"&amp;CHAR(10)&amp;"Calcul mental",IF('EDT-2niveaux'!D144="EG","MATHEMATIQUES"&amp;CHAR(10)&amp;"Espace et Géométrie",IF('EDT-2niveaux'!D144="NC","MATHEMATIQUES"&amp;CHAR(10)&amp;"Nombres et calculs",IF('EDT-2niveaux'!D144="GM","MATHEMATIQUES"&amp;CHAR(10)&amp;"Grand. et mes.",IF('EDT-2niveaux'!D144="S","Sciences et technologie",IF('EDT-2niveaux'!D144="H","Histoire",IF('EDT-2niveaux'!D144="Geo","Géographie",IF('EDT-2niveaux'!D144="EMC","Enseig. mor. et civ.",IF('EDT-2niveaux'!D144="EPS","Educ. phys. et sportive",IF('EDT-2niveaux'!D144="EM","Educ. musicale",IF('EDT-2niveaux'!D144="AP","Arts plastiques",IF('EDT-2niveaux'!D144="HDA","Hist. des arts",IF('EDT-2niveaux'!D144="QM","Questionner le monde",IF('EDT-2niveaux'!D144="LV","Langue vivante",IF('EDT-2niveaux'!D144="APC","APC",""))))))))))))))))))))))))))</f>
        <v/>
      </c>
      <c r="J140" s="14" t="str">
        <f t="shared" si="25"/>
        <v/>
      </c>
      <c r="K140" s="101">
        <f>'EDT-2niveaux'!E144</f>
        <v>0</v>
      </c>
      <c r="L140" s="14" t="str">
        <f>IF('EDT-2niveaux'!E144="O","FRANCAIS"&amp;CHAR(10)&amp;"Orthographe",IF('EDT-2niveaux'!E144="rec","RECREATION",IF('EDT-2niveaux'!E144="p","Pause méridienne",IF('EDT-2niveaux'!E144="G","FRANCAIS"&amp;CHAR(10)&amp;"Grammaire",IF('EDT-2niveaux'!E144="LC","FRANCAIS"&amp;CHAR(10)&amp;"Lect. et comp.de l'écrit",IF('EDT-2niveaux'!E144="M","MATHEMATIQUES",IF('EDT-2niveaux'!E144="CLA","FRANCAIS"&amp;CHAR(10)&amp;"Culture litt. et art.",IF('EDT-2niveaux'!E144="F","FRANCAIS",IF('EDT-2niveaux'!E144="E","FRANCAIS"&amp;CHAR(10)&amp;"Ecriture",IF('EDT-2niveaux'!E144="L","FRANCAIS"&amp;CHAR(10)&amp;"Lexique",IF('EDT-2niveaux'!E144="LO","FRANCAIS"&amp;CHAR(10)&amp;"Langage oral",IF('EDT-2niveaux'!E144="CM","MATHEMATIQUES"&amp;CHAR(10)&amp;"Calcul mental",IF('EDT-2niveaux'!E144="EG","MATHEMATIQUES"&amp;CHAR(10)&amp;"Espace et Géométrie",IF('EDT-2niveaux'!E144="NC","MATHEMATIQUES"&amp;CHAR(10)&amp;"Nombres et calculs",IF('EDT-2niveaux'!E144="GM","MATHEMATIQUES"&amp;CHAR(10)&amp;"Grand. et mes.",IF('EDT-2niveaux'!E144="S","Sciences et technologie",IF('EDT-2niveaux'!E144="H","Histoire",IF('EDT-2niveaux'!E144="Geo","Géographie",IF('EDT-2niveaux'!E144="EMC","Enseig. mor. et civ.",IF('EDT-2niveaux'!E144="EPS","Educ. phys. et sportive",IF('EDT-2niveaux'!E144="EM","Educ. musicale",IF('EDT-2niveaux'!E144="AP","Arts plastiques",IF('EDT-2niveaux'!E144="HDA","Hist. des arts",IF('EDT-2niveaux'!E144="QM","Questionner le monde",IF('EDT-2niveaux'!E144="LV","Langue vivante",IF('EDT-2niveaux'!E144="APC","APC",""))))))))))))))))))))))))))</f>
        <v/>
      </c>
      <c r="M140" s="14" t="str">
        <f t="shared" si="26"/>
        <v/>
      </c>
      <c r="N140" s="101">
        <f>'EDT-2niveaux'!F144</f>
        <v>0</v>
      </c>
      <c r="O140" s="14" t="str">
        <f>IF('EDT-2niveaux'!F144="O","FRANCAIS"&amp;CHAR(10)&amp;"Orthographe",IF('EDT-2niveaux'!F144="rec","RECREATION",IF('EDT-2niveaux'!F144="p","Pause méridienne",IF('EDT-2niveaux'!F144="G","FRANCAIS"&amp;CHAR(10)&amp;"Grammaire",IF('EDT-2niveaux'!F144="LC","FRANCAIS"&amp;CHAR(10)&amp;"Lect. et comp.de l'écrit",IF('EDT-2niveaux'!F144="M","MATHEMATIQUES",IF('EDT-2niveaux'!F144="CLA","FRANCAIS"&amp;CHAR(10)&amp;"Culture litt. et art.",IF('EDT-2niveaux'!F144="F","FRANCAIS",IF('EDT-2niveaux'!F144="E","FRANCAIS"&amp;CHAR(10)&amp;"Ecriture",IF('EDT-2niveaux'!F144="L","FRANCAIS"&amp;CHAR(10)&amp;"Lexique",IF('EDT-2niveaux'!F144="LO","FRANCAIS"&amp;CHAR(10)&amp;"Langage oral",IF('EDT-2niveaux'!F144="CM","MATHEMATIQUES"&amp;CHAR(10)&amp;"Calcul mental",IF('EDT-2niveaux'!F144="EG","MATHEMATIQUES"&amp;CHAR(10)&amp;"Espace et Géométrie",IF('EDT-2niveaux'!F144="NC","MATHEMATIQUES"&amp;CHAR(10)&amp;"Nombres et calculs",IF('EDT-2niveaux'!F144="GM","MATHEMATIQUES"&amp;CHAR(10)&amp;"Grand. et mes.",IF('EDT-2niveaux'!F144="S","Sciences et technologie",IF('EDT-2niveaux'!F144="H","Histoire",IF('EDT-2niveaux'!F144="Geo","Géographie",IF('EDT-2niveaux'!F144="EMC","Enseig. mor. et civ.",IF('EDT-2niveaux'!F144="EPS","Educ. phys. et sportive",IF('EDT-2niveaux'!F144="EM","Educ. musicale",IF('EDT-2niveaux'!F144="AP","Arts plastiques",IF('EDT-2niveaux'!F144="HDA","Hist. des arts",IF('EDT-2niveaux'!F144="QM","Questionner le monde",IF('EDT-2niveaux'!F144="LV","Langue vivante",IF('EDT-2niveaux'!F144="APC","APC",""))))))))))))))))))))))))))</f>
        <v/>
      </c>
      <c r="P140" s="14" t="str">
        <f t="shared" si="27"/>
        <v/>
      </c>
      <c r="Q140" s="101">
        <f>'EDT-2niveaux'!G144</f>
        <v>0</v>
      </c>
      <c r="R140" s="14" t="str">
        <f>IF('EDT-2niveaux'!G144="O","FRANCAIS"&amp;CHAR(10)&amp;"Orthographe",IF('EDT-2niveaux'!G144="rec","RECREATION",IF('EDT-2niveaux'!G144="p","Pause méridienne",IF('EDT-2niveaux'!G144="G","FRANCAIS"&amp;CHAR(10)&amp;"Grammaire",IF('EDT-2niveaux'!G144="LC","FRANCAIS"&amp;CHAR(10)&amp;"Lect. et comp.de l'écrit",IF('EDT-2niveaux'!G144="M","MATHEMATIQUES",IF('EDT-2niveaux'!G144="CLA","FRANCAIS"&amp;CHAR(10)&amp;"Culture litt. et art.",IF('EDT-2niveaux'!G144="F","FRANCAIS",IF('EDT-2niveaux'!G144="E","FRANCAIS"&amp;CHAR(10)&amp;"Ecriture",IF('EDT-2niveaux'!G144="L","FRANCAIS"&amp;CHAR(10)&amp;"Lexique",IF('EDT-2niveaux'!G144="LO","FRANCAIS"&amp;CHAR(10)&amp;"Langage oral",IF('EDT-2niveaux'!G144="CM","MATHEMATIQUES"&amp;CHAR(10)&amp;"Calcul mental",IF('EDT-2niveaux'!G144="EG","MATHEMATIQUES"&amp;CHAR(10)&amp;"Espace et Géométrie",IF('EDT-2niveaux'!G144="NC","MATHEMATIQUES"&amp;CHAR(10)&amp;"Nombres et calculs",IF('EDT-2niveaux'!G144="GM","MATHEMATIQUES"&amp;CHAR(10)&amp;"Grand. et mes.",IF('EDT-2niveaux'!G144="S","Sciences et technologie",IF('EDT-2niveaux'!G144="H","Histoire",IF('EDT-2niveaux'!G144="Geo","Géographie",IF('EDT-2niveaux'!G144="EMC","Enseig. mor. et civ.",IF('EDT-2niveaux'!G144="EPS","Educ. phys. et sportive",IF('EDT-2niveaux'!G144="EM","Educ. musicale",IF('EDT-2niveaux'!G144="AP","Arts plastiques",IF('EDT-2niveaux'!G144="HDA","Hist. des arts",IF('EDT-2niveaux'!G144="QM","Questionner le monde",IF('EDT-2niveaux'!G144="LV","Langue vivante",IF('EDT-2niveaux'!G144="APC","APC",""))))))))))))))))))))))))))</f>
        <v/>
      </c>
      <c r="S140" s="148" t="str">
        <f t="shared" si="28"/>
        <v/>
      </c>
      <c r="T140" s="101">
        <f>'EDT-2niveaux'!H144</f>
        <v>0</v>
      </c>
      <c r="U140" s="14" t="str">
        <f>IF('EDT-2niveaux'!H144="O","FRANCAIS"&amp;CHAR(10)&amp;"Orthographe",IF('EDT-2niveaux'!H144="rec","RECREATION",IF('EDT-2niveaux'!H144="p","Pause méridienne",IF('EDT-2niveaux'!H144="G","FRANCAIS"&amp;CHAR(10)&amp;"Grammaire",IF('EDT-2niveaux'!H144="LC","FRANCAIS"&amp;CHAR(10)&amp;"Lect. et comp.de l'écrit",IF('EDT-2niveaux'!H144="M","MATHEMATIQUES",IF('EDT-2niveaux'!H144="CLA","FRANCAIS"&amp;CHAR(10)&amp;"Culture litt. et art.",IF('EDT-2niveaux'!H144="F","FRANCAIS",IF('EDT-2niveaux'!H144="E","FRANCAIS"&amp;CHAR(10)&amp;"Ecriture",IF('EDT-2niveaux'!H144="L","FRANCAIS"&amp;CHAR(10)&amp;"Lexique",IF('EDT-2niveaux'!H144="LO","FRANCAIS"&amp;CHAR(10)&amp;"Langage oral",IF('EDT-2niveaux'!H144="CM","MATHEMATIQUES"&amp;CHAR(10)&amp;"Calcul mental",IF('EDT-2niveaux'!H144="EG","MATHEMATIQUES"&amp;CHAR(10)&amp;"Espace et Géométrie",IF('EDT-2niveaux'!H144="NC","MATHEMATIQUES"&amp;CHAR(10)&amp;"Nombres et calculs",IF('EDT-2niveaux'!H144="GM","MATHEMATIQUES"&amp;CHAR(10)&amp;"Grand. et mes.",IF('EDT-2niveaux'!H144="S","Sciences et technologie",IF('EDT-2niveaux'!H144="H","Histoire",IF('EDT-2niveaux'!H144="Geo","Géographie",IF('EDT-2niveaux'!H144="EMC","Enseig. mor. et civ.",IF('EDT-2niveaux'!H144="EPS","Educ. phys. et sportive",IF('EDT-2niveaux'!H144="EM","Educ. musicale",IF('EDT-2niveaux'!H144="AP","Arts plastiques",IF('EDT-2niveaux'!H144="HDA","Hist. des arts",IF('EDT-2niveaux'!H144="QM","Questionner le monde",IF('EDT-2niveaux'!H144="LV","Langue vivante",IF('EDT-2niveaux'!H144="APC","APC",""))))))))))))))))))))))))))</f>
        <v/>
      </c>
      <c r="V140" s="14" t="str">
        <f t="shared" si="29"/>
        <v/>
      </c>
      <c r="W140" s="101">
        <f>'EDT-2niveaux'!I144</f>
        <v>0</v>
      </c>
      <c r="X140" s="14" t="str">
        <f>IF('EDT-2niveaux'!I144="O","FRANCAIS"&amp;CHAR(10)&amp;"Orthographe",IF('EDT-2niveaux'!I144="rec","RECREATION",IF('EDT-2niveaux'!I144="p","Pause méridienne",IF('EDT-2niveaux'!I144="G","FRANCAIS"&amp;CHAR(10)&amp;"Grammaire",IF('EDT-2niveaux'!I144="LC","FRANCAIS"&amp;CHAR(10)&amp;"Lect. et comp.de l'écrit",IF('EDT-2niveaux'!I144="M","MATHEMATIQUES",IF('EDT-2niveaux'!I144="CLA","FRANCAIS"&amp;CHAR(10)&amp;"Culture litt. et art.",IF('EDT-2niveaux'!I144="F","FRANCAIS",IF('EDT-2niveaux'!I144="E","FRANCAIS"&amp;CHAR(10)&amp;"Ecriture",IF('EDT-2niveaux'!I144="L","FRANCAIS"&amp;CHAR(10)&amp;"Lexique",IF('EDT-2niveaux'!I144="LO","FRANCAIS"&amp;CHAR(10)&amp;"Langage oral",IF('EDT-2niveaux'!I144="CM","MATHEMATIQUES"&amp;CHAR(10)&amp;"Calcul mental",IF('EDT-2niveaux'!I144="EG","MATHEMATIQUES"&amp;CHAR(10)&amp;"Espace et Géométrie",IF('EDT-2niveaux'!I144="NC","MATHEMATIQUES"&amp;CHAR(10)&amp;"Nombres et calculs",IF('EDT-2niveaux'!I144="GM","MATHEMATIQUES"&amp;CHAR(10)&amp;"Grand. et mes.",IF('EDT-2niveaux'!I144="S","Sciences et technologie",IF('EDT-2niveaux'!I144="H","Histoire",IF('EDT-2niveaux'!I144="Geo","Géographie",IF('EDT-2niveaux'!I144="EMC","Enseig. mor. et civ.",IF('EDT-2niveaux'!I144="EPS","Educ. phys. et sportive",IF('EDT-2niveaux'!I144="EM","Educ. musicale",IF('EDT-2niveaux'!I144="AP","Arts plastiques",IF('EDT-2niveaux'!I144="HDA","Hist. des arts",IF('EDT-2niveaux'!I144="QM","Questionner le monde",IF('EDT-2niveaux'!I144="LV","Langue vivante",IF('EDT-2niveaux'!I144="APC","APC",""))))))))))))))))))))))))))</f>
        <v/>
      </c>
      <c r="Y140" s="14" t="str">
        <f t="shared" si="30"/>
        <v/>
      </c>
      <c r="Z140" s="101">
        <f>'EDT-2niveaux'!J144</f>
        <v>0</v>
      </c>
      <c r="AA140" s="14" t="str">
        <f>IF('EDT-2niveaux'!J144="O","FRANCAIS"&amp;CHAR(10)&amp;"Orthographe",IF('EDT-2niveaux'!J144="rec","RECREATION",IF('EDT-2niveaux'!J144="p","Pause méridienne",IF('EDT-2niveaux'!J144="G","FRANCAIS"&amp;CHAR(10)&amp;"Grammaire",IF('EDT-2niveaux'!J144="LC","FRANCAIS"&amp;CHAR(10)&amp;"Lect. et comp.de l'écrit",IF('EDT-2niveaux'!J144="M","MATHEMATIQUES",IF('EDT-2niveaux'!J144="CLA","FRANCAIS"&amp;CHAR(10)&amp;"Culture littéraire et artistiqueCulture litt. et art.",IF('EDT-2niveaux'!J144="F","FRANCAIS",IF('EDT-2niveaux'!J144="E","FRANCAIS"&amp;CHAR(10)&amp;"Ecriture",IF('EDT-2niveaux'!J144="L","FRANCAIS"&amp;CHAR(10)&amp;"Lexique",IF('EDT-2niveaux'!J144="LO","FRANCAIS"&amp;CHAR(10)&amp;"Langage oral",IF('EDT-2niveaux'!J144="CM","MATHEMATIQUES"&amp;CHAR(10)&amp;"Calcul mental",IF('EDT-2niveaux'!J144="EG","MATHEMATIQUES"&amp;CHAR(10)&amp;"Espace et Géométrie",IF('EDT-2niveaux'!J144="NC","MATHEMATIQUES"&amp;CHAR(10)&amp;"Nombres et calculs",IF('EDT-2niveaux'!J144="GM","MATHEMATIQUES"&amp;CHAR(10)&amp;"Grand. et mes.",IF('EDT-2niveaux'!J144="S","Sciences et technologie",IF('EDT-2niveaux'!J144="H","Histoire",IF('EDT-2niveaux'!J144="Geo","Géographie",IF('EDT-2niveaux'!J144="EMC","Enseig. mor. et civ.",IF('EDT-2niveaux'!J144="EPS","Educ. phys. et sportive",IF('EDT-2niveaux'!J144="EM","Educ. musicale",IF('EDT-2niveaux'!J144="AP","Arts plastiques",IF('EDT-2niveaux'!J144="HDA","Hist. des arts",IF('EDT-2niveaux'!J144="QM","Questionner le monde",IF('EDT-2niveaux'!J144="LV","Langue vivante",IF('EDT-2niveaux'!J144="APC","APC",""))))))))))))))))))))))))))</f>
        <v/>
      </c>
      <c r="AB140" s="49" t="str">
        <f t="shared" si="31"/>
        <v/>
      </c>
      <c r="AC140" s="101">
        <f>'EDT-2niveaux'!K144</f>
        <v>0</v>
      </c>
      <c r="AD140" s="14" t="str">
        <f>IF('EDT-2niveaux'!K144="O","FRANCAIS"&amp;CHAR(10)&amp;"Orthographe",IF('EDT-2niveaux'!K144="rec","RECREATION",IF('EDT-2niveaux'!K144="p","Pause méridienne",IF('EDT-2niveaux'!K144="G","FRANCAIS"&amp;CHAR(10)&amp;"Grammaire",IF('EDT-2niveaux'!K144="LC","FRANCAIS"&amp;CHAR(10)&amp;"Lect. et comp.de l'écrit",IF('EDT-2niveaux'!K144="M","MATHEMATIQUES",IF('EDT-2niveaux'!K144="CLA","FRANCAIS"&amp;CHAR(10)&amp;"Culture litt. et art.",IF('EDT-2niveaux'!K144="F","FRANCAIS",IF('EDT-2niveaux'!K144="E","FRANCAIS"&amp;CHAR(10)&amp;"Ecriture",IF('EDT-2niveaux'!K144="L","FRANCAIS"&amp;CHAR(10)&amp;"Lexique",IF('EDT-2niveaux'!K144="LO","FRANCAIS"&amp;CHAR(10)&amp;"Langage oral",IF('EDT-2niveaux'!K144="CM","MATHEMATIQUES"&amp;CHAR(10)&amp;"Calcul mental",IF('EDT-2niveaux'!K144="EG","MATHEMATIQUES"&amp;CHAR(10)&amp;"Espace et Géométrie",IF('EDT-2niveaux'!K144="NC","MATHEMATIQUES"&amp;CHAR(10)&amp;"Nombres et calculs",IF('EDT-2niveaux'!K144="GM","MATHEMATIQUES"&amp;CHAR(10)&amp;"Grand. et mes.",IF('EDT-2niveaux'!K144="S","Sciences et technologie",IF('EDT-2niveaux'!K144="H","Histoire",IF('EDT-2niveaux'!K144="Geo","Géographie",IF('EDT-2niveaux'!K144="EMC","Enseig. mor. et civ.",IF('EDT-2niveaux'!K144="EPS","Educ. phys. et sportive",IF('EDT-2niveaux'!K144="EM","Educ. musicale",IF('EDT-2niveaux'!K144="AP","Arts plastiques",IF('EDT-2niveaux'!K144="HDA","Hist. des arts",IF('EDT-2niveaux'!K144="QM","Questionner le monde",IF('EDT-2niveaux'!K144="LV","Langue vivante",IF('EDT-2niveaux'!K144="APC","APC",""))))))))))))))))))))))))))</f>
        <v/>
      </c>
      <c r="AE140" s="49" t="str">
        <f t="shared" si="32"/>
        <v/>
      </c>
    </row>
    <row r="141" spans="1:31" x14ac:dyDescent="0.3">
      <c r="B141" s="101">
        <f>'EDT-2niveaux'!B145</f>
        <v>0</v>
      </c>
      <c r="C141" s="14" t="str">
        <f>IF('EDT-2niveaux'!B145="O","FRANCAIS"&amp;CHAR(10)&amp;"Orthographe",IF('EDT-2niveaux'!B145="rec","RECREATION",IF('EDT-2niveaux'!B145="p","Pause méridienne",IF('EDT-2niveaux'!B145="G","FRANCAIS"&amp;CHAR(10)&amp;"Grammaire",IF('EDT-2niveaux'!B145="LC","FRANCAIS"&amp;CHAR(10)&amp;"Lect. et comp.de l'écrit",IF('EDT-2niveaux'!B145="M","MATHEMATIQUES",IF('EDT-2niveaux'!B145="CLA","FRANCAIS"&amp;CHAR(10)&amp;"Culture litt. et art.",IF('EDT-2niveaux'!B145="F","FRANCAIS",IF('EDT-2niveaux'!B145="E","FRANCAIS"&amp;CHAR(10)&amp;"Ecriture",IF('EDT-2niveaux'!B145="L","FRANCAIS"&amp;CHAR(10)&amp;"Lexique",IF('EDT-2niveaux'!B145="LO","FRANCAIS"&amp;CHAR(10)&amp;"Langage oral",IF('EDT-2niveaux'!B145="CM","MATHEMATIQUES"&amp;CHAR(10)&amp;"Calcul mental",IF('EDT-2niveaux'!B145="EG","MATHEMATIQUES"&amp;CHAR(10)&amp;"Espace et Géométrie",IF('EDT-2niveaux'!B145="NC","MATHEMATIQUES"&amp;CHAR(10)&amp;"Nombres et calculs",IF('EDT-2niveaux'!B145="GM","MATHEMATIQUES"&amp;CHAR(10)&amp;"Grand. et mes.",IF('EDT-2niveaux'!B145="S","Sciences et technologie",IF('EDT-2niveaux'!B145="H","Histoire",IF('EDT-2niveaux'!B145="Geo","Géographie",IF('EDT-2niveaux'!B145="EMC","Enseig. mor. et civ.",IF('EDT-2niveaux'!B145="EPS","Educ. phys. et sportive",IF('EDT-2niveaux'!B145="EM","Educ. musicale",IF('EDT-2niveaux'!B145="AP","Arts plastiques",IF('EDT-2niveaux'!B145="HDA","Hist. des arts",IF('EDT-2niveaux'!B145="QM","Questionner le monde",IF('EDT-2niveaux'!B145="LV","Langue vivante",IF('EDT-2niveaux'!B145="APC","APC",""))))))))))))))))))))))))))</f>
        <v/>
      </c>
      <c r="D141" s="14" t="str">
        <f t="shared" si="23"/>
        <v/>
      </c>
      <c r="E141" s="101">
        <f>'EDT-2niveaux'!C145</f>
        <v>0</v>
      </c>
      <c r="F141" s="14" t="str">
        <f>IF('EDT-2niveaux'!C145="O","FRANCAIS"&amp;CHAR(10)&amp;"Orthographe",IF('EDT-2niveaux'!C145="rec","RECREATION",IF('EDT-2niveaux'!C145="p","Pause méridienne",IF('EDT-2niveaux'!C145="G","FRANCAIS"&amp;CHAR(10)&amp;"Grammaire",IF('EDT-2niveaux'!C145="LC","FRANCAIS"&amp;CHAR(10)&amp;"Lect. et comp.de l'écrit",IF('EDT-2niveaux'!C145="M","MATHEMATIQUES",IF('EDT-2niveaux'!C145="CLA","FRANCAIS"&amp;CHAR(10)&amp;"Culture littéraire et artistiqueCulture litt. et art.",IF('EDT-2niveaux'!C145="F","FRANCAIS",IF('EDT-2niveaux'!C145="E","FRANCAIS"&amp;CHAR(10)&amp;"Ecriture",IF('EDT-2niveaux'!C145="L","FRANCAIS"&amp;CHAR(10)&amp;"Lexique",IF('EDT-2niveaux'!C145="LO","FRANCAIS"&amp;CHAR(10)&amp;"Langage oral",IF('EDT-2niveaux'!C145="CM","MATHEMATIQUES"&amp;CHAR(10)&amp;"Calcul mental",IF('EDT-2niveaux'!C145="EG","MATHEMATIQUES"&amp;CHAR(10)&amp;"Espace et Géométrie",IF('EDT-2niveaux'!C145="NC","MATHEMATIQUES"&amp;CHAR(10)&amp;"Nombres et calculs",IF('EDT-2niveaux'!C145="GM","MATHEMATIQUES"&amp;CHAR(10)&amp;"Grand. et mes.",IF('EDT-2niveaux'!C145="S","Sciences et technologie",IF('EDT-2niveaux'!C145="H","Histoire",IF('EDT-2niveaux'!C145="Geo","Géographie",IF('EDT-2niveaux'!C145="EMC","Enseig. mor. et civ.",IF('EDT-2niveaux'!C145="EPS","Educ. phys. et sportive",IF('EDT-2niveaux'!C145="EM","Educ. musicale",IF('EDT-2niveaux'!C145="AP","Arts plastiques",IF('EDT-2niveaux'!C145="HDA","Hist. des arts",IF('EDT-2niveaux'!C145="QM","Questionner le monde",IF('EDT-2niveaux'!C145="LV","Langue vivante",IF('EDT-2niveaux'!C145="APC","APC",""))))))))))))))))))))))))))</f>
        <v/>
      </c>
      <c r="G141" s="14" t="str">
        <f t="shared" si="24"/>
        <v/>
      </c>
      <c r="H141" s="101">
        <f>'EDT-2niveaux'!D145</f>
        <v>0</v>
      </c>
      <c r="I141" s="14" t="str">
        <f>IF('EDT-2niveaux'!D145="O","FRANCAIS"&amp;CHAR(10)&amp;"Orthographe",IF('EDT-2niveaux'!D145="rec","RECREATION",IF('EDT-2niveaux'!D145="p","Pause méridienne",IF('EDT-2niveaux'!D145="G","FRANCAIS"&amp;CHAR(10)&amp;"Grammaire",IF('EDT-2niveaux'!D145="LC","FRANCAIS"&amp;CHAR(10)&amp;"Lect. et comp.de l'écrit",IF('EDT-2niveaux'!D145="M","MATHEMATIQUES",IF('EDT-2niveaux'!D145="CLA","FRANCAIS"&amp;CHAR(10)&amp;"Culture litt. et art.",IF('EDT-2niveaux'!D145="F","FRANCAIS",IF('EDT-2niveaux'!D145="E","FRANCAIS"&amp;CHAR(10)&amp;"Ecriture",IF('EDT-2niveaux'!D145="L","FRANCAIS"&amp;CHAR(10)&amp;"Lexique",IF('EDT-2niveaux'!D145="LO","FRANCAIS"&amp;CHAR(10)&amp;"Langage oral",IF('EDT-2niveaux'!D145="CM","MATHEMATIQUES"&amp;CHAR(10)&amp;"Calcul mental",IF('EDT-2niveaux'!D145="EG","MATHEMATIQUES"&amp;CHAR(10)&amp;"Espace et Géométrie",IF('EDT-2niveaux'!D145="NC","MATHEMATIQUES"&amp;CHAR(10)&amp;"Nombres et calculs",IF('EDT-2niveaux'!D145="GM","MATHEMATIQUES"&amp;CHAR(10)&amp;"Grand. et mes.",IF('EDT-2niveaux'!D145="S","Sciences et technologie",IF('EDT-2niveaux'!D145="H","Histoire",IF('EDT-2niveaux'!D145="Geo","Géographie",IF('EDT-2niveaux'!D145="EMC","Enseig. mor. et civ.",IF('EDT-2niveaux'!D145="EPS","Educ. phys. et sportive",IF('EDT-2niveaux'!D145="EM","Educ. musicale",IF('EDT-2niveaux'!D145="AP","Arts plastiques",IF('EDT-2niveaux'!D145="HDA","Hist. des arts",IF('EDT-2niveaux'!D145="QM","Questionner le monde",IF('EDT-2niveaux'!D145="LV","Langue vivante",IF('EDT-2niveaux'!D145="APC","APC",""))))))))))))))))))))))))))</f>
        <v/>
      </c>
      <c r="J141" s="14" t="str">
        <f t="shared" si="25"/>
        <v/>
      </c>
      <c r="K141" s="101">
        <f>'EDT-2niveaux'!E145</f>
        <v>0</v>
      </c>
      <c r="L141" s="14" t="str">
        <f>IF('EDT-2niveaux'!E145="O","FRANCAIS"&amp;CHAR(10)&amp;"Orthographe",IF('EDT-2niveaux'!E145="rec","RECREATION",IF('EDT-2niveaux'!E145="p","Pause méridienne",IF('EDT-2niveaux'!E145="G","FRANCAIS"&amp;CHAR(10)&amp;"Grammaire",IF('EDT-2niveaux'!E145="LC","FRANCAIS"&amp;CHAR(10)&amp;"Lect. et comp.de l'écrit",IF('EDT-2niveaux'!E145="M","MATHEMATIQUES",IF('EDT-2niveaux'!E145="CLA","FRANCAIS"&amp;CHAR(10)&amp;"Culture litt. et art.",IF('EDT-2niveaux'!E145="F","FRANCAIS",IF('EDT-2niveaux'!E145="E","FRANCAIS"&amp;CHAR(10)&amp;"Ecriture",IF('EDT-2niveaux'!E145="L","FRANCAIS"&amp;CHAR(10)&amp;"Lexique",IF('EDT-2niveaux'!E145="LO","FRANCAIS"&amp;CHAR(10)&amp;"Langage oral",IF('EDT-2niveaux'!E145="CM","MATHEMATIQUES"&amp;CHAR(10)&amp;"Calcul mental",IF('EDT-2niveaux'!E145="EG","MATHEMATIQUES"&amp;CHAR(10)&amp;"Espace et Géométrie",IF('EDT-2niveaux'!E145="NC","MATHEMATIQUES"&amp;CHAR(10)&amp;"Nombres et calculs",IF('EDT-2niveaux'!E145="GM","MATHEMATIQUES"&amp;CHAR(10)&amp;"Grand. et mes.",IF('EDT-2niveaux'!E145="S","Sciences et technologie",IF('EDT-2niveaux'!E145="H","Histoire",IF('EDT-2niveaux'!E145="Geo","Géographie",IF('EDT-2niveaux'!E145="EMC","Enseig. mor. et civ.",IF('EDT-2niveaux'!E145="EPS","Educ. phys. et sportive",IF('EDT-2niveaux'!E145="EM","Educ. musicale",IF('EDT-2niveaux'!E145="AP","Arts plastiques",IF('EDT-2niveaux'!E145="HDA","Hist. des arts",IF('EDT-2niveaux'!E145="QM","Questionner le monde",IF('EDT-2niveaux'!E145="LV","Langue vivante",IF('EDT-2niveaux'!E145="APC","APC",""))))))))))))))))))))))))))</f>
        <v/>
      </c>
      <c r="M141" s="14" t="str">
        <f t="shared" si="26"/>
        <v/>
      </c>
      <c r="N141" s="101">
        <f>'EDT-2niveaux'!F145</f>
        <v>0</v>
      </c>
      <c r="O141" s="14" t="str">
        <f>IF('EDT-2niveaux'!F145="O","FRANCAIS"&amp;CHAR(10)&amp;"Orthographe",IF('EDT-2niveaux'!F145="rec","RECREATION",IF('EDT-2niveaux'!F145="p","Pause méridienne",IF('EDT-2niveaux'!F145="G","FRANCAIS"&amp;CHAR(10)&amp;"Grammaire",IF('EDT-2niveaux'!F145="LC","FRANCAIS"&amp;CHAR(10)&amp;"Lect. et comp.de l'écrit",IF('EDT-2niveaux'!F145="M","MATHEMATIQUES",IF('EDT-2niveaux'!F145="CLA","FRANCAIS"&amp;CHAR(10)&amp;"Culture litt. et art.",IF('EDT-2niveaux'!F145="F","FRANCAIS",IF('EDT-2niveaux'!F145="E","FRANCAIS"&amp;CHAR(10)&amp;"Ecriture",IF('EDT-2niveaux'!F145="L","FRANCAIS"&amp;CHAR(10)&amp;"Lexique",IF('EDT-2niveaux'!F145="LO","FRANCAIS"&amp;CHAR(10)&amp;"Langage oral",IF('EDT-2niveaux'!F145="CM","MATHEMATIQUES"&amp;CHAR(10)&amp;"Calcul mental",IF('EDT-2niveaux'!F145="EG","MATHEMATIQUES"&amp;CHAR(10)&amp;"Espace et Géométrie",IF('EDT-2niveaux'!F145="NC","MATHEMATIQUES"&amp;CHAR(10)&amp;"Nombres et calculs",IF('EDT-2niveaux'!F145="GM","MATHEMATIQUES"&amp;CHAR(10)&amp;"Grand. et mes.",IF('EDT-2niveaux'!F145="S","Sciences et technologie",IF('EDT-2niveaux'!F145="H","Histoire",IF('EDT-2niveaux'!F145="Geo","Géographie",IF('EDT-2niveaux'!F145="EMC","Enseig. mor. et civ.",IF('EDT-2niveaux'!F145="EPS","Educ. phys. et sportive",IF('EDT-2niveaux'!F145="EM","Educ. musicale",IF('EDT-2niveaux'!F145="AP","Arts plastiques",IF('EDT-2niveaux'!F145="HDA","Hist. des arts",IF('EDT-2niveaux'!F145="QM","Questionner le monde",IF('EDT-2niveaux'!F145="LV","Langue vivante",IF('EDT-2niveaux'!F145="APC","APC",""))))))))))))))))))))))))))</f>
        <v/>
      </c>
      <c r="P141" s="14" t="str">
        <f t="shared" si="27"/>
        <v/>
      </c>
      <c r="Q141" s="101">
        <f>'EDT-2niveaux'!G145</f>
        <v>0</v>
      </c>
      <c r="R141" s="14" t="str">
        <f>IF('EDT-2niveaux'!G145="O","FRANCAIS"&amp;CHAR(10)&amp;"Orthographe",IF('EDT-2niveaux'!G145="rec","RECREATION",IF('EDT-2niveaux'!G145="p","Pause méridienne",IF('EDT-2niveaux'!G145="G","FRANCAIS"&amp;CHAR(10)&amp;"Grammaire",IF('EDT-2niveaux'!G145="LC","FRANCAIS"&amp;CHAR(10)&amp;"Lect. et comp.de l'écrit",IF('EDT-2niveaux'!G145="M","MATHEMATIQUES",IF('EDT-2niveaux'!G145="CLA","FRANCAIS"&amp;CHAR(10)&amp;"Culture litt. et art.",IF('EDT-2niveaux'!G145="F","FRANCAIS",IF('EDT-2niveaux'!G145="E","FRANCAIS"&amp;CHAR(10)&amp;"Ecriture",IF('EDT-2niveaux'!G145="L","FRANCAIS"&amp;CHAR(10)&amp;"Lexique",IF('EDT-2niveaux'!G145="LO","FRANCAIS"&amp;CHAR(10)&amp;"Langage oral",IF('EDT-2niveaux'!G145="CM","MATHEMATIQUES"&amp;CHAR(10)&amp;"Calcul mental",IF('EDT-2niveaux'!G145="EG","MATHEMATIQUES"&amp;CHAR(10)&amp;"Espace et Géométrie",IF('EDT-2niveaux'!G145="NC","MATHEMATIQUES"&amp;CHAR(10)&amp;"Nombres et calculs",IF('EDT-2niveaux'!G145="GM","MATHEMATIQUES"&amp;CHAR(10)&amp;"Grand. et mes.",IF('EDT-2niveaux'!G145="S","Sciences et technologie",IF('EDT-2niveaux'!G145="H","Histoire",IF('EDT-2niveaux'!G145="Geo","Géographie",IF('EDT-2niveaux'!G145="EMC","Enseig. mor. et civ.",IF('EDT-2niveaux'!G145="EPS","Educ. phys. et sportive",IF('EDT-2niveaux'!G145="EM","Educ. musicale",IF('EDT-2niveaux'!G145="AP","Arts plastiques",IF('EDT-2niveaux'!G145="HDA","Hist. des arts",IF('EDT-2niveaux'!G145="QM","Questionner le monde",IF('EDT-2niveaux'!G145="LV","Langue vivante",IF('EDT-2niveaux'!G145="APC","APC",""))))))))))))))))))))))))))</f>
        <v/>
      </c>
      <c r="S141" s="148" t="str">
        <f t="shared" si="28"/>
        <v/>
      </c>
      <c r="T141" s="101">
        <f>'EDT-2niveaux'!H145</f>
        <v>0</v>
      </c>
      <c r="U141" s="14" t="str">
        <f>IF('EDT-2niveaux'!H145="O","FRANCAIS"&amp;CHAR(10)&amp;"Orthographe",IF('EDT-2niveaux'!H145="rec","RECREATION",IF('EDT-2niveaux'!H145="p","Pause méridienne",IF('EDT-2niveaux'!H145="G","FRANCAIS"&amp;CHAR(10)&amp;"Grammaire",IF('EDT-2niveaux'!H145="LC","FRANCAIS"&amp;CHAR(10)&amp;"Lect. et comp.de l'écrit",IF('EDT-2niveaux'!H145="M","MATHEMATIQUES",IF('EDT-2niveaux'!H145="CLA","FRANCAIS"&amp;CHAR(10)&amp;"Culture litt. et art.",IF('EDT-2niveaux'!H145="F","FRANCAIS",IF('EDT-2niveaux'!H145="E","FRANCAIS"&amp;CHAR(10)&amp;"Ecriture",IF('EDT-2niveaux'!H145="L","FRANCAIS"&amp;CHAR(10)&amp;"Lexique",IF('EDT-2niveaux'!H145="LO","FRANCAIS"&amp;CHAR(10)&amp;"Langage oral",IF('EDT-2niveaux'!H145="CM","MATHEMATIQUES"&amp;CHAR(10)&amp;"Calcul mental",IF('EDT-2niveaux'!H145="EG","MATHEMATIQUES"&amp;CHAR(10)&amp;"Espace et Géométrie",IF('EDT-2niveaux'!H145="NC","MATHEMATIQUES"&amp;CHAR(10)&amp;"Nombres et calculs",IF('EDT-2niveaux'!H145="GM","MATHEMATIQUES"&amp;CHAR(10)&amp;"Grand. et mes.",IF('EDT-2niveaux'!H145="S","Sciences et technologie",IF('EDT-2niveaux'!H145="H","Histoire",IF('EDT-2niveaux'!H145="Geo","Géographie",IF('EDT-2niveaux'!H145="EMC","Enseig. mor. et civ.",IF('EDT-2niveaux'!H145="EPS","Educ. phys. et sportive",IF('EDT-2niveaux'!H145="EM","Educ. musicale",IF('EDT-2niveaux'!H145="AP","Arts plastiques",IF('EDT-2niveaux'!H145="HDA","Hist. des arts",IF('EDT-2niveaux'!H145="QM","Questionner le monde",IF('EDT-2niveaux'!H145="LV","Langue vivante",IF('EDT-2niveaux'!H145="APC","APC",""))))))))))))))))))))))))))</f>
        <v/>
      </c>
      <c r="V141" s="14" t="str">
        <f t="shared" si="29"/>
        <v/>
      </c>
      <c r="W141" s="101">
        <f>'EDT-2niveaux'!I145</f>
        <v>0</v>
      </c>
      <c r="X141" s="14" t="str">
        <f>IF('EDT-2niveaux'!I145="O","FRANCAIS"&amp;CHAR(10)&amp;"Orthographe",IF('EDT-2niveaux'!I145="rec","RECREATION",IF('EDT-2niveaux'!I145="p","Pause méridienne",IF('EDT-2niveaux'!I145="G","FRANCAIS"&amp;CHAR(10)&amp;"Grammaire",IF('EDT-2niveaux'!I145="LC","FRANCAIS"&amp;CHAR(10)&amp;"Lect. et comp.de l'écrit",IF('EDT-2niveaux'!I145="M","MATHEMATIQUES",IF('EDT-2niveaux'!I145="CLA","FRANCAIS"&amp;CHAR(10)&amp;"Culture litt. et art.",IF('EDT-2niveaux'!I145="F","FRANCAIS",IF('EDT-2niveaux'!I145="E","FRANCAIS"&amp;CHAR(10)&amp;"Ecriture",IF('EDT-2niveaux'!I145="L","FRANCAIS"&amp;CHAR(10)&amp;"Lexique",IF('EDT-2niveaux'!I145="LO","FRANCAIS"&amp;CHAR(10)&amp;"Langage oral",IF('EDT-2niveaux'!I145="CM","MATHEMATIQUES"&amp;CHAR(10)&amp;"Calcul mental",IF('EDT-2niveaux'!I145="EG","MATHEMATIQUES"&amp;CHAR(10)&amp;"Espace et Géométrie",IF('EDT-2niveaux'!I145="NC","MATHEMATIQUES"&amp;CHAR(10)&amp;"Nombres et calculs",IF('EDT-2niveaux'!I145="GM","MATHEMATIQUES"&amp;CHAR(10)&amp;"Grand. et mes.",IF('EDT-2niveaux'!I145="S","Sciences et technologie",IF('EDT-2niveaux'!I145="H","Histoire",IF('EDT-2niveaux'!I145="Geo","Géographie",IF('EDT-2niveaux'!I145="EMC","Enseig. mor. et civ.",IF('EDT-2niveaux'!I145="EPS","Educ. phys. et sportive",IF('EDT-2niveaux'!I145="EM","Educ. musicale",IF('EDT-2niveaux'!I145="AP","Arts plastiques",IF('EDT-2niveaux'!I145="HDA","Hist. des arts",IF('EDT-2niveaux'!I145="QM","Questionner le monde",IF('EDT-2niveaux'!I145="LV","Langue vivante",IF('EDT-2niveaux'!I145="APC","APC",""))))))))))))))))))))))))))</f>
        <v/>
      </c>
      <c r="Y141" s="14" t="str">
        <f t="shared" si="30"/>
        <v/>
      </c>
      <c r="Z141" s="101">
        <f>'EDT-2niveaux'!J145</f>
        <v>0</v>
      </c>
      <c r="AA141" s="14" t="str">
        <f>IF('EDT-2niveaux'!J145="O","FRANCAIS"&amp;CHAR(10)&amp;"Orthographe",IF('EDT-2niveaux'!J145="rec","RECREATION",IF('EDT-2niveaux'!J145="p","Pause méridienne",IF('EDT-2niveaux'!J145="G","FRANCAIS"&amp;CHAR(10)&amp;"Grammaire",IF('EDT-2niveaux'!J145="LC","FRANCAIS"&amp;CHAR(10)&amp;"Lect. et comp.de l'écrit",IF('EDT-2niveaux'!J145="M","MATHEMATIQUES",IF('EDT-2niveaux'!J145="CLA","FRANCAIS"&amp;CHAR(10)&amp;"Culture littéraire et artistiqueCulture litt. et art.",IF('EDT-2niveaux'!J145="F","FRANCAIS",IF('EDT-2niveaux'!J145="E","FRANCAIS"&amp;CHAR(10)&amp;"Ecriture",IF('EDT-2niveaux'!J145="L","FRANCAIS"&amp;CHAR(10)&amp;"Lexique",IF('EDT-2niveaux'!J145="LO","FRANCAIS"&amp;CHAR(10)&amp;"Langage oral",IF('EDT-2niveaux'!J145="CM","MATHEMATIQUES"&amp;CHAR(10)&amp;"Calcul mental",IF('EDT-2niveaux'!J145="EG","MATHEMATIQUES"&amp;CHAR(10)&amp;"Espace et Géométrie",IF('EDT-2niveaux'!J145="NC","MATHEMATIQUES"&amp;CHAR(10)&amp;"Nombres et calculs",IF('EDT-2niveaux'!J145="GM","MATHEMATIQUES"&amp;CHAR(10)&amp;"Grand. et mes.",IF('EDT-2niveaux'!J145="S","Sciences et technologie",IF('EDT-2niveaux'!J145="H","Histoire",IF('EDT-2niveaux'!J145="Geo","Géographie",IF('EDT-2niveaux'!J145="EMC","Enseig. mor. et civ.",IF('EDT-2niveaux'!J145="EPS","Educ. phys. et sportive",IF('EDT-2niveaux'!J145="EM","Educ. musicale",IF('EDT-2niveaux'!J145="AP","Arts plastiques",IF('EDT-2niveaux'!J145="HDA","Hist. des arts",IF('EDT-2niveaux'!J145="QM","Questionner le monde",IF('EDT-2niveaux'!J145="LV","Langue vivante",IF('EDT-2niveaux'!J145="APC","APC",""))))))))))))))))))))))))))</f>
        <v/>
      </c>
      <c r="AB141" s="49" t="str">
        <f t="shared" si="31"/>
        <v/>
      </c>
      <c r="AC141" s="101">
        <f>'EDT-2niveaux'!K145</f>
        <v>0</v>
      </c>
      <c r="AD141" s="14" t="str">
        <f>IF('EDT-2niveaux'!K145="O","FRANCAIS"&amp;CHAR(10)&amp;"Orthographe",IF('EDT-2niveaux'!K145="rec","RECREATION",IF('EDT-2niveaux'!K145="p","Pause méridienne",IF('EDT-2niveaux'!K145="G","FRANCAIS"&amp;CHAR(10)&amp;"Grammaire",IF('EDT-2niveaux'!K145="LC","FRANCAIS"&amp;CHAR(10)&amp;"Lect. et comp.de l'écrit",IF('EDT-2niveaux'!K145="M","MATHEMATIQUES",IF('EDT-2niveaux'!K145="CLA","FRANCAIS"&amp;CHAR(10)&amp;"Culture litt. et art.",IF('EDT-2niveaux'!K145="F","FRANCAIS",IF('EDT-2niveaux'!K145="E","FRANCAIS"&amp;CHAR(10)&amp;"Ecriture",IF('EDT-2niveaux'!K145="L","FRANCAIS"&amp;CHAR(10)&amp;"Lexique",IF('EDT-2niveaux'!K145="LO","FRANCAIS"&amp;CHAR(10)&amp;"Langage oral",IF('EDT-2niveaux'!K145="CM","MATHEMATIQUES"&amp;CHAR(10)&amp;"Calcul mental",IF('EDT-2niveaux'!K145="EG","MATHEMATIQUES"&amp;CHAR(10)&amp;"Espace et Géométrie",IF('EDT-2niveaux'!K145="NC","MATHEMATIQUES"&amp;CHAR(10)&amp;"Nombres et calculs",IF('EDT-2niveaux'!K145="GM","MATHEMATIQUES"&amp;CHAR(10)&amp;"Grand. et mes.",IF('EDT-2niveaux'!K145="S","Sciences et technologie",IF('EDT-2niveaux'!K145="H","Histoire",IF('EDT-2niveaux'!K145="Geo","Géographie",IF('EDT-2niveaux'!K145="EMC","Enseig. mor. et civ.",IF('EDT-2niveaux'!K145="EPS","Educ. phys. et sportive",IF('EDT-2niveaux'!K145="EM","Educ. musicale",IF('EDT-2niveaux'!K145="AP","Arts plastiques",IF('EDT-2niveaux'!K145="HDA","Hist. des arts",IF('EDT-2niveaux'!K145="QM","Questionner le monde",IF('EDT-2niveaux'!K145="LV","Langue vivante",IF('EDT-2niveaux'!K145="APC","APC",""))))))))))))))))))))))))))</f>
        <v/>
      </c>
      <c r="AE141" s="49" t="str">
        <f t="shared" si="32"/>
        <v/>
      </c>
    </row>
    <row r="142" spans="1:31" x14ac:dyDescent="0.3">
      <c r="B142" s="101">
        <f>'EDT-2niveaux'!B146</f>
        <v>0</v>
      </c>
      <c r="C142" s="14" t="str">
        <f>IF('EDT-2niveaux'!B146="O","FRANCAIS"&amp;CHAR(10)&amp;"Orthographe",IF('EDT-2niveaux'!B146="rec","RECREATION",IF('EDT-2niveaux'!B146="p","Pause méridienne",IF('EDT-2niveaux'!B146="G","FRANCAIS"&amp;CHAR(10)&amp;"Grammaire",IF('EDT-2niveaux'!B146="LC","FRANCAIS"&amp;CHAR(10)&amp;"Lect. et comp.de l'écrit",IF('EDT-2niveaux'!B146="M","MATHEMATIQUES",IF('EDT-2niveaux'!B146="CLA","FRANCAIS"&amp;CHAR(10)&amp;"Culture litt. et art.",IF('EDT-2niveaux'!B146="F","FRANCAIS",IF('EDT-2niveaux'!B146="E","FRANCAIS"&amp;CHAR(10)&amp;"Ecriture",IF('EDT-2niveaux'!B146="L","FRANCAIS"&amp;CHAR(10)&amp;"Lexique",IF('EDT-2niveaux'!B146="LO","FRANCAIS"&amp;CHAR(10)&amp;"Langage oral",IF('EDT-2niveaux'!B146="CM","MATHEMATIQUES"&amp;CHAR(10)&amp;"Calcul mental",IF('EDT-2niveaux'!B146="EG","MATHEMATIQUES"&amp;CHAR(10)&amp;"Espace et Géométrie",IF('EDT-2niveaux'!B146="NC","MATHEMATIQUES"&amp;CHAR(10)&amp;"Nombres et calculs",IF('EDT-2niveaux'!B146="GM","MATHEMATIQUES"&amp;CHAR(10)&amp;"Grand. et mes.",IF('EDT-2niveaux'!B146="S","Sciences et technologie",IF('EDT-2niveaux'!B146="H","Histoire",IF('EDT-2niveaux'!B146="Geo","Géographie",IF('EDT-2niveaux'!B146="EMC","Enseig. mor. et civ.",IF('EDT-2niveaux'!B146="EPS","Educ. phys. et sportive",IF('EDT-2niveaux'!B146="EM","Educ. musicale",IF('EDT-2niveaux'!B146="AP","Arts plastiques",IF('EDT-2niveaux'!B146="HDA","Hist. des arts",IF('EDT-2niveaux'!B146="QM","Questionner le monde",IF('EDT-2niveaux'!B146="LV","Langue vivante",IF('EDT-2niveaux'!B146="APC","APC",""))))))))))))))))))))))))))</f>
        <v/>
      </c>
      <c r="D142" s="14" t="str">
        <f t="shared" si="23"/>
        <v/>
      </c>
      <c r="E142" s="101">
        <f>'EDT-2niveaux'!C146</f>
        <v>0</v>
      </c>
      <c r="F142" s="14" t="str">
        <f>IF('EDT-2niveaux'!C146="O","FRANCAIS"&amp;CHAR(10)&amp;"Orthographe",IF('EDT-2niveaux'!C146="rec","RECREATION",IF('EDT-2niveaux'!C146="p","Pause méridienne",IF('EDT-2niveaux'!C146="G","FRANCAIS"&amp;CHAR(10)&amp;"Grammaire",IF('EDT-2niveaux'!C146="LC","FRANCAIS"&amp;CHAR(10)&amp;"Lect. et comp.de l'écrit",IF('EDT-2niveaux'!C146="M","MATHEMATIQUES",IF('EDT-2niveaux'!C146="CLA","FRANCAIS"&amp;CHAR(10)&amp;"Culture littéraire et artistiqueCulture litt. et art.",IF('EDT-2niveaux'!C146="F","FRANCAIS",IF('EDT-2niveaux'!C146="E","FRANCAIS"&amp;CHAR(10)&amp;"Ecriture",IF('EDT-2niveaux'!C146="L","FRANCAIS"&amp;CHAR(10)&amp;"Lexique",IF('EDT-2niveaux'!C146="LO","FRANCAIS"&amp;CHAR(10)&amp;"Langage oral",IF('EDT-2niveaux'!C146="CM","MATHEMATIQUES"&amp;CHAR(10)&amp;"Calcul mental",IF('EDT-2niveaux'!C146="EG","MATHEMATIQUES"&amp;CHAR(10)&amp;"Espace et Géométrie",IF('EDT-2niveaux'!C146="NC","MATHEMATIQUES"&amp;CHAR(10)&amp;"Nombres et calculs",IF('EDT-2niveaux'!C146="GM","MATHEMATIQUES"&amp;CHAR(10)&amp;"Grand. et mes.",IF('EDT-2niveaux'!C146="S","Sciences et technologie",IF('EDT-2niveaux'!C146="H","Histoire",IF('EDT-2niveaux'!C146="Geo","Géographie",IF('EDT-2niveaux'!C146="EMC","Enseig. mor. et civ.",IF('EDT-2niveaux'!C146="EPS","Educ. phys. et sportive",IF('EDT-2niveaux'!C146="EM","Educ. musicale",IF('EDT-2niveaux'!C146="AP","Arts plastiques",IF('EDT-2niveaux'!C146="HDA","Hist. des arts",IF('EDT-2niveaux'!C146="QM","Questionner le monde",IF('EDT-2niveaux'!C146="LV","Langue vivante",IF('EDT-2niveaux'!C146="APC","APC",""))))))))))))))))))))))))))</f>
        <v/>
      </c>
      <c r="G142" s="14" t="str">
        <f t="shared" si="24"/>
        <v/>
      </c>
      <c r="H142" s="101">
        <f>'EDT-2niveaux'!D146</f>
        <v>0</v>
      </c>
      <c r="I142" s="14" t="str">
        <f>IF('EDT-2niveaux'!D146="O","FRANCAIS"&amp;CHAR(10)&amp;"Orthographe",IF('EDT-2niveaux'!D146="rec","RECREATION",IF('EDT-2niveaux'!D146="p","Pause méridienne",IF('EDT-2niveaux'!D146="G","FRANCAIS"&amp;CHAR(10)&amp;"Grammaire",IF('EDT-2niveaux'!D146="LC","FRANCAIS"&amp;CHAR(10)&amp;"Lect. et comp.de l'écrit",IF('EDT-2niveaux'!D146="M","MATHEMATIQUES",IF('EDT-2niveaux'!D146="CLA","FRANCAIS"&amp;CHAR(10)&amp;"Culture litt. et art.",IF('EDT-2niveaux'!D146="F","FRANCAIS",IF('EDT-2niveaux'!D146="E","FRANCAIS"&amp;CHAR(10)&amp;"Ecriture",IF('EDT-2niveaux'!D146="L","FRANCAIS"&amp;CHAR(10)&amp;"Lexique",IF('EDT-2niveaux'!D146="LO","FRANCAIS"&amp;CHAR(10)&amp;"Langage oral",IF('EDT-2niveaux'!D146="CM","MATHEMATIQUES"&amp;CHAR(10)&amp;"Calcul mental",IF('EDT-2niveaux'!D146="EG","MATHEMATIQUES"&amp;CHAR(10)&amp;"Espace et Géométrie",IF('EDT-2niveaux'!D146="NC","MATHEMATIQUES"&amp;CHAR(10)&amp;"Nombres et calculs",IF('EDT-2niveaux'!D146="GM","MATHEMATIQUES"&amp;CHAR(10)&amp;"Grand. et mes.",IF('EDT-2niveaux'!D146="S","Sciences et technologie",IF('EDT-2niveaux'!D146="H","Histoire",IF('EDT-2niveaux'!D146="Geo","Géographie",IF('EDT-2niveaux'!D146="EMC","Enseig. mor. et civ.",IF('EDT-2niveaux'!D146="EPS","Educ. phys. et sportive",IF('EDT-2niveaux'!D146="EM","Educ. musicale",IF('EDT-2niveaux'!D146="AP","Arts plastiques",IF('EDT-2niveaux'!D146="HDA","Hist. des arts",IF('EDT-2niveaux'!D146="QM","Questionner le monde",IF('EDT-2niveaux'!D146="LV","Langue vivante",IF('EDT-2niveaux'!D146="APC","APC",""))))))))))))))))))))))))))</f>
        <v/>
      </c>
      <c r="J142" s="14" t="str">
        <f t="shared" si="25"/>
        <v/>
      </c>
      <c r="K142" s="101">
        <f>'EDT-2niveaux'!E146</f>
        <v>0</v>
      </c>
      <c r="L142" s="14" t="str">
        <f>IF('EDT-2niveaux'!E146="O","FRANCAIS"&amp;CHAR(10)&amp;"Orthographe",IF('EDT-2niveaux'!E146="rec","RECREATION",IF('EDT-2niveaux'!E146="p","Pause méridienne",IF('EDT-2niveaux'!E146="G","FRANCAIS"&amp;CHAR(10)&amp;"Grammaire",IF('EDT-2niveaux'!E146="LC","FRANCAIS"&amp;CHAR(10)&amp;"Lect. et comp.de l'écrit",IF('EDT-2niveaux'!E146="M","MATHEMATIQUES",IF('EDT-2niveaux'!E146="CLA","FRANCAIS"&amp;CHAR(10)&amp;"Culture litt. et art.",IF('EDT-2niveaux'!E146="F","FRANCAIS",IF('EDT-2niveaux'!E146="E","FRANCAIS"&amp;CHAR(10)&amp;"Ecriture",IF('EDT-2niveaux'!E146="L","FRANCAIS"&amp;CHAR(10)&amp;"Lexique",IF('EDT-2niveaux'!E146="LO","FRANCAIS"&amp;CHAR(10)&amp;"Langage oral",IF('EDT-2niveaux'!E146="CM","MATHEMATIQUES"&amp;CHAR(10)&amp;"Calcul mental",IF('EDT-2niveaux'!E146="EG","MATHEMATIQUES"&amp;CHAR(10)&amp;"Espace et Géométrie",IF('EDT-2niveaux'!E146="NC","MATHEMATIQUES"&amp;CHAR(10)&amp;"Nombres et calculs",IF('EDT-2niveaux'!E146="GM","MATHEMATIQUES"&amp;CHAR(10)&amp;"Grand. et mes.",IF('EDT-2niveaux'!E146="S","Sciences et technologie",IF('EDT-2niveaux'!E146="H","Histoire",IF('EDT-2niveaux'!E146="Geo","Géographie",IF('EDT-2niveaux'!E146="EMC","Enseig. mor. et civ.",IF('EDT-2niveaux'!E146="EPS","Educ. phys. et sportive",IF('EDT-2niveaux'!E146="EM","Educ. musicale",IF('EDT-2niveaux'!E146="AP","Arts plastiques",IF('EDT-2niveaux'!E146="HDA","Hist. des arts",IF('EDT-2niveaux'!E146="QM","Questionner le monde",IF('EDT-2niveaux'!E146="LV","Langue vivante",IF('EDT-2niveaux'!E146="APC","APC",""))))))))))))))))))))))))))</f>
        <v/>
      </c>
      <c r="M142" s="14" t="str">
        <f t="shared" si="26"/>
        <v/>
      </c>
      <c r="N142" s="101">
        <f>'EDT-2niveaux'!F146</f>
        <v>0</v>
      </c>
      <c r="O142" s="14" t="str">
        <f>IF('EDT-2niveaux'!F146="O","FRANCAIS"&amp;CHAR(10)&amp;"Orthographe",IF('EDT-2niveaux'!F146="rec","RECREATION",IF('EDT-2niveaux'!F146="p","Pause méridienne",IF('EDT-2niveaux'!F146="G","FRANCAIS"&amp;CHAR(10)&amp;"Grammaire",IF('EDT-2niveaux'!F146="LC","FRANCAIS"&amp;CHAR(10)&amp;"Lect. et comp.de l'écrit",IF('EDT-2niveaux'!F146="M","MATHEMATIQUES",IF('EDT-2niveaux'!F146="CLA","FRANCAIS"&amp;CHAR(10)&amp;"Culture litt. et art.",IF('EDT-2niveaux'!F146="F","FRANCAIS",IF('EDT-2niveaux'!F146="E","FRANCAIS"&amp;CHAR(10)&amp;"Ecriture",IF('EDT-2niveaux'!F146="L","FRANCAIS"&amp;CHAR(10)&amp;"Lexique",IF('EDT-2niveaux'!F146="LO","FRANCAIS"&amp;CHAR(10)&amp;"Langage oral",IF('EDT-2niveaux'!F146="CM","MATHEMATIQUES"&amp;CHAR(10)&amp;"Calcul mental",IF('EDT-2niveaux'!F146="EG","MATHEMATIQUES"&amp;CHAR(10)&amp;"Espace et Géométrie",IF('EDT-2niveaux'!F146="NC","MATHEMATIQUES"&amp;CHAR(10)&amp;"Nombres et calculs",IF('EDT-2niveaux'!F146="GM","MATHEMATIQUES"&amp;CHAR(10)&amp;"Grand. et mes.",IF('EDT-2niveaux'!F146="S","Sciences et technologie",IF('EDT-2niveaux'!F146="H","Histoire",IF('EDT-2niveaux'!F146="Geo","Géographie",IF('EDT-2niveaux'!F146="EMC","Enseig. mor. et civ.",IF('EDT-2niveaux'!F146="EPS","Educ. phys. et sportive",IF('EDT-2niveaux'!F146="EM","Educ. musicale",IF('EDT-2niveaux'!F146="AP","Arts plastiques",IF('EDT-2niveaux'!F146="HDA","Hist. des arts",IF('EDT-2niveaux'!F146="QM","Questionner le monde",IF('EDT-2niveaux'!F146="LV","Langue vivante",IF('EDT-2niveaux'!F146="APC","APC",""))))))))))))))))))))))))))</f>
        <v/>
      </c>
      <c r="P142" s="14" t="str">
        <f t="shared" si="27"/>
        <v/>
      </c>
      <c r="Q142" s="101">
        <f>'EDT-2niveaux'!G146</f>
        <v>0</v>
      </c>
      <c r="R142" s="14" t="str">
        <f>IF('EDT-2niveaux'!G146="O","FRANCAIS"&amp;CHAR(10)&amp;"Orthographe",IF('EDT-2niveaux'!G146="rec","RECREATION",IF('EDT-2niveaux'!G146="p","Pause méridienne",IF('EDT-2niveaux'!G146="G","FRANCAIS"&amp;CHAR(10)&amp;"Grammaire",IF('EDT-2niveaux'!G146="LC","FRANCAIS"&amp;CHAR(10)&amp;"Lect. et comp.de l'écrit",IF('EDT-2niveaux'!G146="M","MATHEMATIQUES",IF('EDT-2niveaux'!G146="CLA","FRANCAIS"&amp;CHAR(10)&amp;"Culture litt. et art.",IF('EDT-2niveaux'!G146="F","FRANCAIS",IF('EDT-2niveaux'!G146="E","FRANCAIS"&amp;CHAR(10)&amp;"Ecriture",IF('EDT-2niveaux'!G146="L","FRANCAIS"&amp;CHAR(10)&amp;"Lexique",IF('EDT-2niveaux'!G146="LO","FRANCAIS"&amp;CHAR(10)&amp;"Langage oral",IF('EDT-2niveaux'!G146="CM","MATHEMATIQUES"&amp;CHAR(10)&amp;"Calcul mental",IF('EDT-2niveaux'!G146="EG","MATHEMATIQUES"&amp;CHAR(10)&amp;"Espace et Géométrie",IF('EDT-2niveaux'!G146="NC","MATHEMATIQUES"&amp;CHAR(10)&amp;"Nombres et calculs",IF('EDT-2niveaux'!G146="GM","MATHEMATIQUES"&amp;CHAR(10)&amp;"Grand. et mes.",IF('EDT-2niveaux'!G146="S","Sciences et technologie",IF('EDT-2niveaux'!G146="H","Histoire",IF('EDT-2niveaux'!G146="Geo","Géographie",IF('EDT-2niveaux'!G146="EMC","Enseig. mor. et civ.",IF('EDT-2niveaux'!G146="EPS","Educ. phys. et sportive",IF('EDT-2niveaux'!G146="EM","Educ. musicale",IF('EDT-2niveaux'!G146="AP","Arts plastiques",IF('EDT-2niveaux'!G146="HDA","Hist. des arts",IF('EDT-2niveaux'!G146="QM","Questionner le monde",IF('EDT-2niveaux'!G146="LV","Langue vivante",IF('EDT-2niveaux'!G146="APC","APC",""))))))))))))))))))))))))))</f>
        <v/>
      </c>
      <c r="S142" s="148" t="str">
        <f t="shared" si="28"/>
        <v/>
      </c>
      <c r="T142" s="101">
        <f>'EDT-2niveaux'!H146</f>
        <v>0</v>
      </c>
      <c r="U142" s="14" t="str">
        <f>IF('EDT-2niveaux'!H146="O","FRANCAIS"&amp;CHAR(10)&amp;"Orthographe",IF('EDT-2niveaux'!H146="rec","RECREATION",IF('EDT-2niveaux'!H146="p","Pause méridienne",IF('EDT-2niveaux'!H146="G","FRANCAIS"&amp;CHAR(10)&amp;"Grammaire",IF('EDT-2niveaux'!H146="LC","FRANCAIS"&amp;CHAR(10)&amp;"Lect. et comp.de l'écrit",IF('EDT-2niveaux'!H146="M","MATHEMATIQUES",IF('EDT-2niveaux'!H146="CLA","FRANCAIS"&amp;CHAR(10)&amp;"Culture litt. et art.",IF('EDT-2niveaux'!H146="F","FRANCAIS",IF('EDT-2niveaux'!H146="E","FRANCAIS"&amp;CHAR(10)&amp;"Ecriture",IF('EDT-2niveaux'!H146="L","FRANCAIS"&amp;CHAR(10)&amp;"Lexique",IF('EDT-2niveaux'!H146="LO","FRANCAIS"&amp;CHAR(10)&amp;"Langage oral",IF('EDT-2niveaux'!H146="CM","MATHEMATIQUES"&amp;CHAR(10)&amp;"Calcul mental",IF('EDT-2niveaux'!H146="EG","MATHEMATIQUES"&amp;CHAR(10)&amp;"Espace et Géométrie",IF('EDT-2niveaux'!H146="NC","MATHEMATIQUES"&amp;CHAR(10)&amp;"Nombres et calculs",IF('EDT-2niveaux'!H146="GM","MATHEMATIQUES"&amp;CHAR(10)&amp;"Grand. et mes.",IF('EDT-2niveaux'!H146="S","Sciences et technologie",IF('EDT-2niveaux'!H146="H","Histoire",IF('EDT-2niveaux'!H146="Geo","Géographie",IF('EDT-2niveaux'!H146="EMC","Enseig. mor. et civ.",IF('EDT-2niveaux'!H146="EPS","Educ. phys. et sportive",IF('EDT-2niveaux'!H146="EM","Educ. musicale",IF('EDT-2niveaux'!H146="AP","Arts plastiques",IF('EDT-2niveaux'!H146="HDA","Hist. des arts",IF('EDT-2niveaux'!H146="QM","Questionner le monde",IF('EDT-2niveaux'!H146="LV","Langue vivante",IF('EDT-2niveaux'!H146="APC","APC",""))))))))))))))))))))))))))</f>
        <v/>
      </c>
      <c r="V142" s="14" t="str">
        <f t="shared" si="29"/>
        <v/>
      </c>
      <c r="W142" s="101">
        <f>'EDT-2niveaux'!I146</f>
        <v>0</v>
      </c>
      <c r="X142" s="14" t="str">
        <f>IF('EDT-2niveaux'!I146="O","FRANCAIS"&amp;CHAR(10)&amp;"Orthographe",IF('EDT-2niveaux'!I146="rec","RECREATION",IF('EDT-2niveaux'!I146="p","Pause méridienne",IF('EDT-2niveaux'!I146="G","FRANCAIS"&amp;CHAR(10)&amp;"Grammaire",IF('EDT-2niveaux'!I146="LC","FRANCAIS"&amp;CHAR(10)&amp;"Lect. et comp.de l'écrit",IF('EDT-2niveaux'!I146="M","MATHEMATIQUES",IF('EDT-2niveaux'!I146="CLA","FRANCAIS"&amp;CHAR(10)&amp;"Culture litt. et art.",IF('EDT-2niveaux'!I146="F","FRANCAIS",IF('EDT-2niveaux'!I146="E","FRANCAIS"&amp;CHAR(10)&amp;"Ecriture",IF('EDT-2niveaux'!I146="L","FRANCAIS"&amp;CHAR(10)&amp;"Lexique",IF('EDT-2niveaux'!I146="LO","FRANCAIS"&amp;CHAR(10)&amp;"Langage oral",IF('EDT-2niveaux'!I146="CM","MATHEMATIQUES"&amp;CHAR(10)&amp;"Calcul mental",IF('EDT-2niveaux'!I146="EG","MATHEMATIQUES"&amp;CHAR(10)&amp;"Espace et Géométrie",IF('EDT-2niveaux'!I146="NC","MATHEMATIQUES"&amp;CHAR(10)&amp;"Nombres et calculs",IF('EDT-2niveaux'!I146="GM","MATHEMATIQUES"&amp;CHAR(10)&amp;"Grand. et mes.",IF('EDT-2niveaux'!I146="S","Sciences et technologie",IF('EDT-2niveaux'!I146="H","Histoire",IF('EDT-2niveaux'!I146="Geo","Géographie",IF('EDT-2niveaux'!I146="EMC","Enseig. mor. et civ.",IF('EDT-2niveaux'!I146="EPS","Educ. phys. et sportive",IF('EDT-2niveaux'!I146="EM","Educ. musicale",IF('EDT-2niveaux'!I146="AP","Arts plastiques",IF('EDT-2niveaux'!I146="HDA","Hist. des arts",IF('EDT-2niveaux'!I146="QM","Questionner le monde",IF('EDT-2niveaux'!I146="LV","Langue vivante",IF('EDT-2niveaux'!I146="APC","APC",""))))))))))))))))))))))))))</f>
        <v/>
      </c>
      <c r="Y142" s="14" t="str">
        <f t="shared" si="30"/>
        <v/>
      </c>
      <c r="Z142" s="101">
        <f>'EDT-2niveaux'!J146</f>
        <v>0</v>
      </c>
      <c r="AA142" s="14" t="str">
        <f>IF('EDT-2niveaux'!J146="O","FRANCAIS"&amp;CHAR(10)&amp;"Orthographe",IF('EDT-2niveaux'!J146="rec","RECREATION",IF('EDT-2niveaux'!J146="p","Pause méridienne",IF('EDT-2niveaux'!J146="G","FRANCAIS"&amp;CHAR(10)&amp;"Grammaire",IF('EDT-2niveaux'!J146="LC","FRANCAIS"&amp;CHAR(10)&amp;"Lect. et comp.de l'écrit",IF('EDT-2niveaux'!J146="M","MATHEMATIQUES",IF('EDT-2niveaux'!J146="CLA","FRANCAIS"&amp;CHAR(10)&amp;"Culture littéraire et artistiqueCulture litt. et art.",IF('EDT-2niveaux'!J146="F","FRANCAIS",IF('EDT-2niveaux'!J146="E","FRANCAIS"&amp;CHAR(10)&amp;"Ecriture",IF('EDT-2niveaux'!J146="L","FRANCAIS"&amp;CHAR(10)&amp;"Lexique",IF('EDT-2niveaux'!J146="LO","FRANCAIS"&amp;CHAR(10)&amp;"Langage oral",IF('EDT-2niveaux'!J146="CM","MATHEMATIQUES"&amp;CHAR(10)&amp;"Calcul mental",IF('EDT-2niveaux'!J146="EG","MATHEMATIQUES"&amp;CHAR(10)&amp;"Espace et Géométrie",IF('EDT-2niveaux'!J146="NC","MATHEMATIQUES"&amp;CHAR(10)&amp;"Nombres et calculs",IF('EDT-2niveaux'!J146="GM","MATHEMATIQUES"&amp;CHAR(10)&amp;"Grand. et mes.",IF('EDT-2niveaux'!J146="S","Sciences et technologie",IF('EDT-2niveaux'!J146="H","Histoire",IF('EDT-2niveaux'!J146="Geo","Géographie",IF('EDT-2niveaux'!J146="EMC","Enseig. mor. et civ.",IF('EDT-2niveaux'!J146="EPS","Educ. phys. et sportive",IF('EDT-2niveaux'!J146="EM","Educ. musicale",IF('EDT-2niveaux'!J146="AP","Arts plastiques",IF('EDT-2niveaux'!J146="HDA","Hist. des arts",IF('EDT-2niveaux'!J146="QM","Questionner le monde",IF('EDT-2niveaux'!J146="LV","Langue vivante",IF('EDT-2niveaux'!J146="APC","APC",""))))))))))))))))))))))))))</f>
        <v/>
      </c>
      <c r="AB142" s="49" t="str">
        <f t="shared" si="31"/>
        <v/>
      </c>
      <c r="AC142" s="101">
        <f>'EDT-2niveaux'!K146</f>
        <v>0</v>
      </c>
      <c r="AD142" s="14" t="str">
        <f>IF('EDT-2niveaux'!K146="O","FRANCAIS"&amp;CHAR(10)&amp;"Orthographe",IF('EDT-2niveaux'!K146="rec","RECREATION",IF('EDT-2niveaux'!K146="p","Pause méridienne",IF('EDT-2niveaux'!K146="G","FRANCAIS"&amp;CHAR(10)&amp;"Grammaire",IF('EDT-2niveaux'!K146="LC","FRANCAIS"&amp;CHAR(10)&amp;"Lect. et comp.de l'écrit",IF('EDT-2niveaux'!K146="M","MATHEMATIQUES",IF('EDT-2niveaux'!K146="CLA","FRANCAIS"&amp;CHAR(10)&amp;"Culture litt. et art.",IF('EDT-2niveaux'!K146="F","FRANCAIS",IF('EDT-2niveaux'!K146="E","FRANCAIS"&amp;CHAR(10)&amp;"Ecriture",IF('EDT-2niveaux'!K146="L","FRANCAIS"&amp;CHAR(10)&amp;"Lexique",IF('EDT-2niveaux'!K146="LO","FRANCAIS"&amp;CHAR(10)&amp;"Langage oral",IF('EDT-2niveaux'!K146="CM","MATHEMATIQUES"&amp;CHAR(10)&amp;"Calcul mental",IF('EDT-2niveaux'!K146="EG","MATHEMATIQUES"&amp;CHAR(10)&amp;"Espace et Géométrie",IF('EDT-2niveaux'!K146="NC","MATHEMATIQUES"&amp;CHAR(10)&amp;"Nombres et calculs",IF('EDT-2niveaux'!K146="GM","MATHEMATIQUES"&amp;CHAR(10)&amp;"Grand. et mes.",IF('EDT-2niveaux'!K146="S","Sciences et technologie",IF('EDT-2niveaux'!K146="H","Histoire",IF('EDT-2niveaux'!K146="Geo","Géographie",IF('EDT-2niveaux'!K146="EMC","Enseig. mor. et civ.",IF('EDT-2niveaux'!K146="EPS","Educ. phys. et sportive",IF('EDT-2niveaux'!K146="EM","Educ. musicale",IF('EDT-2niveaux'!K146="AP","Arts plastiques",IF('EDT-2niveaux'!K146="HDA","Hist. des arts",IF('EDT-2niveaux'!K146="QM","Questionner le monde",IF('EDT-2niveaux'!K146="LV","Langue vivante",IF('EDT-2niveaux'!K146="APC","APC",""))))))))))))))))))))))))))</f>
        <v/>
      </c>
      <c r="AE142" s="49" t="str">
        <f t="shared" si="32"/>
        <v/>
      </c>
    </row>
    <row r="143" spans="1:31" x14ac:dyDescent="0.3">
      <c r="B143" s="101">
        <f>'EDT-2niveaux'!B147</f>
        <v>0</v>
      </c>
      <c r="C143" s="14" t="str">
        <f>IF('EDT-2niveaux'!B147="O","FRANCAIS"&amp;CHAR(10)&amp;"Orthographe",IF('EDT-2niveaux'!B147="rec","RECREATION",IF('EDT-2niveaux'!B147="p","Pause méridienne",IF('EDT-2niveaux'!B147="G","FRANCAIS"&amp;CHAR(10)&amp;"Grammaire",IF('EDT-2niveaux'!B147="LC","FRANCAIS"&amp;CHAR(10)&amp;"Lect. et comp.de l'écrit",IF('EDT-2niveaux'!B147="M","MATHEMATIQUES",IF('EDT-2niveaux'!B147="CLA","FRANCAIS"&amp;CHAR(10)&amp;"Culture litt. et art.",IF('EDT-2niveaux'!B147="F","FRANCAIS",IF('EDT-2niveaux'!B147="E","FRANCAIS"&amp;CHAR(10)&amp;"Ecriture",IF('EDT-2niveaux'!B147="L","FRANCAIS"&amp;CHAR(10)&amp;"Lexique",IF('EDT-2niveaux'!B147="LO","FRANCAIS"&amp;CHAR(10)&amp;"Langage oral",IF('EDT-2niveaux'!B147="CM","MATHEMATIQUES"&amp;CHAR(10)&amp;"Calcul mental",IF('EDT-2niveaux'!B147="EG","MATHEMATIQUES"&amp;CHAR(10)&amp;"Espace et Géométrie",IF('EDT-2niveaux'!B147="NC","MATHEMATIQUES"&amp;CHAR(10)&amp;"Nombres et calculs",IF('EDT-2niveaux'!B147="GM","MATHEMATIQUES"&amp;CHAR(10)&amp;"Grand. et mes.",IF('EDT-2niveaux'!B147="S","Sciences et technologie",IF('EDT-2niveaux'!B147="H","Histoire",IF('EDT-2niveaux'!B147="Geo","Géographie",IF('EDT-2niveaux'!B147="EMC","Enseig. mor. et civ.",IF('EDT-2niveaux'!B147="EPS","Educ. phys. et sportive",IF('EDT-2niveaux'!B147="EM","Educ. musicale",IF('EDT-2niveaux'!B147="AP","Arts plastiques",IF('EDT-2niveaux'!B147="HDA","Hist. des arts",IF('EDT-2niveaux'!B147="QM","Questionner le monde",IF('EDT-2niveaux'!B147="LV","Langue vivante",IF('EDT-2niveaux'!B147="APC","APC",""))))))))))))))))))))))))))</f>
        <v/>
      </c>
      <c r="D143" s="14" t="str">
        <f t="shared" si="23"/>
        <v/>
      </c>
      <c r="E143" s="101">
        <f>'EDT-2niveaux'!C147</f>
        <v>0</v>
      </c>
      <c r="F143" s="14" t="str">
        <f>IF('EDT-2niveaux'!C147="O","FRANCAIS"&amp;CHAR(10)&amp;"Orthographe",IF('EDT-2niveaux'!C147="rec","RECREATION",IF('EDT-2niveaux'!C147="p","Pause méridienne",IF('EDT-2niveaux'!C147="G","FRANCAIS"&amp;CHAR(10)&amp;"Grammaire",IF('EDT-2niveaux'!C147="LC","FRANCAIS"&amp;CHAR(10)&amp;"Lect. et comp.de l'écrit",IF('EDT-2niveaux'!C147="M","MATHEMATIQUES",IF('EDT-2niveaux'!C147="CLA","FRANCAIS"&amp;CHAR(10)&amp;"Culture littéraire et artistiqueCulture litt. et art.",IF('EDT-2niveaux'!C147="F","FRANCAIS",IF('EDT-2niveaux'!C147="E","FRANCAIS"&amp;CHAR(10)&amp;"Ecriture",IF('EDT-2niveaux'!C147="L","FRANCAIS"&amp;CHAR(10)&amp;"Lexique",IF('EDT-2niveaux'!C147="LO","FRANCAIS"&amp;CHAR(10)&amp;"Langage oral",IF('EDT-2niveaux'!C147="CM","MATHEMATIQUES"&amp;CHAR(10)&amp;"Calcul mental",IF('EDT-2niveaux'!C147="EG","MATHEMATIQUES"&amp;CHAR(10)&amp;"Espace et Géométrie",IF('EDT-2niveaux'!C147="NC","MATHEMATIQUES"&amp;CHAR(10)&amp;"Nombres et calculs",IF('EDT-2niveaux'!C147="GM","MATHEMATIQUES"&amp;CHAR(10)&amp;"Grand. et mes.",IF('EDT-2niveaux'!C147="S","Sciences et technologie",IF('EDT-2niveaux'!C147="H","Histoire",IF('EDT-2niveaux'!C147="Geo","Géographie",IF('EDT-2niveaux'!C147="EMC","Enseig. mor. et civ.",IF('EDT-2niveaux'!C147="EPS","Educ. phys. et sportive",IF('EDT-2niveaux'!C147="EM","Educ. musicale",IF('EDT-2niveaux'!C147="AP","Arts plastiques",IF('EDT-2niveaux'!C147="HDA","Hist. des arts",IF('EDT-2niveaux'!C147="QM","Questionner le monde",IF('EDT-2niveaux'!C147="LV","Langue vivante",IF('EDT-2niveaux'!C147="APC","APC",""))))))))))))))))))))))))))</f>
        <v/>
      </c>
      <c r="G143" s="14" t="str">
        <f t="shared" si="24"/>
        <v/>
      </c>
      <c r="H143" s="101">
        <f>'EDT-2niveaux'!D147</f>
        <v>0</v>
      </c>
      <c r="I143" s="14" t="str">
        <f>IF('EDT-2niveaux'!D147="O","FRANCAIS"&amp;CHAR(10)&amp;"Orthographe",IF('EDT-2niveaux'!D147="rec","RECREATION",IF('EDT-2niveaux'!D147="p","Pause méridienne",IF('EDT-2niveaux'!D147="G","FRANCAIS"&amp;CHAR(10)&amp;"Grammaire",IF('EDT-2niveaux'!D147="LC","FRANCAIS"&amp;CHAR(10)&amp;"Lect. et comp.de l'écrit",IF('EDT-2niveaux'!D147="M","MATHEMATIQUES",IF('EDT-2niveaux'!D147="CLA","FRANCAIS"&amp;CHAR(10)&amp;"Culture litt. et art.",IF('EDT-2niveaux'!D147="F","FRANCAIS",IF('EDT-2niveaux'!D147="E","FRANCAIS"&amp;CHAR(10)&amp;"Ecriture",IF('EDT-2niveaux'!D147="L","FRANCAIS"&amp;CHAR(10)&amp;"Lexique",IF('EDT-2niveaux'!D147="LO","FRANCAIS"&amp;CHAR(10)&amp;"Langage oral",IF('EDT-2niveaux'!D147="CM","MATHEMATIQUES"&amp;CHAR(10)&amp;"Calcul mental",IF('EDT-2niveaux'!D147="EG","MATHEMATIQUES"&amp;CHAR(10)&amp;"Espace et Géométrie",IF('EDT-2niveaux'!D147="NC","MATHEMATIQUES"&amp;CHAR(10)&amp;"Nombres et calculs",IF('EDT-2niveaux'!D147="GM","MATHEMATIQUES"&amp;CHAR(10)&amp;"Grand. et mes.",IF('EDT-2niveaux'!D147="S","Sciences et technologie",IF('EDT-2niveaux'!D147="H","Histoire",IF('EDT-2niveaux'!D147="Geo","Géographie",IF('EDT-2niveaux'!D147="EMC","Enseig. mor. et civ.",IF('EDT-2niveaux'!D147="EPS","Educ. phys. et sportive",IF('EDT-2niveaux'!D147="EM","Educ. musicale",IF('EDT-2niveaux'!D147="AP","Arts plastiques",IF('EDT-2niveaux'!D147="HDA","Hist. des arts",IF('EDT-2niveaux'!D147="QM","Questionner le monde",IF('EDT-2niveaux'!D147="LV","Langue vivante",IF('EDT-2niveaux'!D147="APC","APC",""))))))))))))))))))))))))))</f>
        <v/>
      </c>
      <c r="J143" s="14" t="str">
        <f t="shared" si="25"/>
        <v/>
      </c>
      <c r="K143" s="101">
        <f>'EDT-2niveaux'!E147</f>
        <v>0</v>
      </c>
      <c r="L143" s="14" t="str">
        <f>IF('EDT-2niveaux'!E147="O","FRANCAIS"&amp;CHAR(10)&amp;"Orthographe",IF('EDT-2niveaux'!E147="rec","RECREATION",IF('EDT-2niveaux'!E147="p","Pause méridienne",IF('EDT-2niveaux'!E147="G","FRANCAIS"&amp;CHAR(10)&amp;"Grammaire",IF('EDT-2niveaux'!E147="LC","FRANCAIS"&amp;CHAR(10)&amp;"Lect. et comp.de l'écrit",IF('EDT-2niveaux'!E147="M","MATHEMATIQUES",IF('EDT-2niveaux'!E147="CLA","FRANCAIS"&amp;CHAR(10)&amp;"Culture litt. et art.",IF('EDT-2niveaux'!E147="F","FRANCAIS",IF('EDT-2niveaux'!E147="E","FRANCAIS"&amp;CHAR(10)&amp;"Ecriture",IF('EDT-2niveaux'!E147="L","FRANCAIS"&amp;CHAR(10)&amp;"Lexique",IF('EDT-2niveaux'!E147="LO","FRANCAIS"&amp;CHAR(10)&amp;"Langage oral",IF('EDT-2niveaux'!E147="CM","MATHEMATIQUES"&amp;CHAR(10)&amp;"Calcul mental",IF('EDT-2niveaux'!E147="EG","MATHEMATIQUES"&amp;CHAR(10)&amp;"Espace et Géométrie",IF('EDT-2niveaux'!E147="NC","MATHEMATIQUES"&amp;CHAR(10)&amp;"Nombres et calculs",IF('EDT-2niveaux'!E147="GM","MATHEMATIQUES"&amp;CHAR(10)&amp;"Grand. et mes.",IF('EDT-2niveaux'!E147="S","Sciences et technologie",IF('EDT-2niveaux'!E147="H","Histoire",IF('EDT-2niveaux'!E147="Geo","Géographie",IF('EDT-2niveaux'!E147="EMC","Enseig. mor. et civ.",IF('EDT-2niveaux'!E147="EPS","Educ. phys. et sportive",IF('EDT-2niveaux'!E147="EM","Educ. musicale",IF('EDT-2niveaux'!E147="AP","Arts plastiques",IF('EDT-2niveaux'!E147="HDA","Hist. des arts",IF('EDT-2niveaux'!E147="QM","Questionner le monde",IF('EDT-2niveaux'!E147="LV","Langue vivante",IF('EDT-2niveaux'!E147="APC","APC",""))))))))))))))))))))))))))</f>
        <v/>
      </c>
      <c r="M143" s="14" t="str">
        <f t="shared" si="26"/>
        <v/>
      </c>
      <c r="N143" s="101">
        <f>'EDT-2niveaux'!F147</f>
        <v>0</v>
      </c>
      <c r="O143" s="14" t="str">
        <f>IF('EDT-2niveaux'!F147="O","FRANCAIS"&amp;CHAR(10)&amp;"Orthographe",IF('EDT-2niveaux'!F147="rec","RECREATION",IF('EDT-2niveaux'!F147="p","Pause méridienne",IF('EDT-2niveaux'!F147="G","FRANCAIS"&amp;CHAR(10)&amp;"Grammaire",IF('EDT-2niveaux'!F147="LC","FRANCAIS"&amp;CHAR(10)&amp;"Lect. et comp.de l'écrit",IF('EDT-2niveaux'!F147="M","MATHEMATIQUES",IF('EDT-2niveaux'!F147="CLA","FRANCAIS"&amp;CHAR(10)&amp;"Culture litt. et art.",IF('EDT-2niveaux'!F147="F","FRANCAIS",IF('EDT-2niveaux'!F147="E","FRANCAIS"&amp;CHAR(10)&amp;"Ecriture",IF('EDT-2niveaux'!F147="L","FRANCAIS"&amp;CHAR(10)&amp;"Lexique",IF('EDT-2niveaux'!F147="LO","FRANCAIS"&amp;CHAR(10)&amp;"Langage oral",IF('EDT-2niveaux'!F147="CM","MATHEMATIQUES"&amp;CHAR(10)&amp;"Calcul mental",IF('EDT-2niveaux'!F147="EG","MATHEMATIQUES"&amp;CHAR(10)&amp;"Espace et Géométrie",IF('EDT-2niveaux'!F147="NC","MATHEMATIQUES"&amp;CHAR(10)&amp;"Nombres et calculs",IF('EDT-2niveaux'!F147="GM","MATHEMATIQUES"&amp;CHAR(10)&amp;"Grand. et mes.",IF('EDT-2niveaux'!F147="S","Sciences et technologie",IF('EDT-2niveaux'!F147="H","Histoire",IF('EDT-2niveaux'!F147="Geo","Géographie",IF('EDT-2niveaux'!F147="EMC","Enseig. mor. et civ.",IF('EDT-2niveaux'!F147="EPS","Educ. phys. et sportive",IF('EDT-2niveaux'!F147="EM","Educ. musicale",IF('EDT-2niveaux'!F147="AP","Arts plastiques",IF('EDT-2niveaux'!F147="HDA","Hist. des arts",IF('EDT-2niveaux'!F147="QM","Questionner le monde",IF('EDT-2niveaux'!F147="LV","Langue vivante",IF('EDT-2niveaux'!F147="APC","APC",""))))))))))))))))))))))))))</f>
        <v/>
      </c>
      <c r="P143" s="14" t="str">
        <f t="shared" si="27"/>
        <v/>
      </c>
      <c r="Q143" s="101">
        <f>'EDT-2niveaux'!G147</f>
        <v>0</v>
      </c>
      <c r="R143" s="14" t="str">
        <f>IF('EDT-2niveaux'!G147="O","FRANCAIS"&amp;CHAR(10)&amp;"Orthographe",IF('EDT-2niveaux'!G147="rec","RECREATION",IF('EDT-2niveaux'!G147="p","Pause méridienne",IF('EDT-2niveaux'!G147="G","FRANCAIS"&amp;CHAR(10)&amp;"Grammaire",IF('EDT-2niveaux'!G147="LC","FRANCAIS"&amp;CHAR(10)&amp;"Lect. et comp.de l'écrit",IF('EDT-2niveaux'!G147="M","MATHEMATIQUES",IF('EDT-2niveaux'!G147="CLA","FRANCAIS"&amp;CHAR(10)&amp;"Culture litt. et art.",IF('EDT-2niveaux'!G147="F","FRANCAIS",IF('EDT-2niveaux'!G147="E","FRANCAIS"&amp;CHAR(10)&amp;"Ecriture",IF('EDT-2niveaux'!G147="L","FRANCAIS"&amp;CHAR(10)&amp;"Lexique",IF('EDT-2niveaux'!G147="LO","FRANCAIS"&amp;CHAR(10)&amp;"Langage oral",IF('EDT-2niveaux'!G147="CM","MATHEMATIQUES"&amp;CHAR(10)&amp;"Calcul mental",IF('EDT-2niveaux'!G147="EG","MATHEMATIQUES"&amp;CHAR(10)&amp;"Espace et Géométrie",IF('EDT-2niveaux'!G147="NC","MATHEMATIQUES"&amp;CHAR(10)&amp;"Nombres et calculs",IF('EDT-2niveaux'!G147="GM","MATHEMATIQUES"&amp;CHAR(10)&amp;"Grand. et mes.",IF('EDT-2niveaux'!G147="S","Sciences et technologie",IF('EDT-2niveaux'!G147="H","Histoire",IF('EDT-2niveaux'!G147="Geo","Géographie",IF('EDT-2niveaux'!G147="EMC","Enseig. mor. et civ.",IF('EDT-2niveaux'!G147="EPS","Educ. phys. et sportive",IF('EDT-2niveaux'!G147="EM","Educ. musicale",IF('EDT-2niveaux'!G147="AP","Arts plastiques",IF('EDT-2niveaux'!G147="HDA","Hist. des arts",IF('EDT-2niveaux'!G147="QM","Questionner le monde",IF('EDT-2niveaux'!G147="LV","Langue vivante",IF('EDT-2niveaux'!G147="APC","APC",""))))))))))))))))))))))))))</f>
        <v/>
      </c>
      <c r="S143" s="148" t="str">
        <f t="shared" si="28"/>
        <v/>
      </c>
      <c r="T143" s="101">
        <f>'EDT-2niveaux'!H147</f>
        <v>0</v>
      </c>
      <c r="U143" s="14" t="str">
        <f>IF('EDT-2niveaux'!H147="O","FRANCAIS"&amp;CHAR(10)&amp;"Orthographe",IF('EDT-2niveaux'!H147="rec","RECREATION",IF('EDT-2niveaux'!H147="p","Pause méridienne",IF('EDT-2niveaux'!H147="G","FRANCAIS"&amp;CHAR(10)&amp;"Grammaire",IF('EDT-2niveaux'!H147="LC","FRANCAIS"&amp;CHAR(10)&amp;"Lect. et comp.de l'écrit",IF('EDT-2niveaux'!H147="M","MATHEMATIQUES",IF('EDT-2niveaux'!H147="CLA","FRANCAIS"&amp;CHAR(10)&amp;"Culture litt. et art.",IF('EDT-2niveaux'!H147="F","FRANCAIS",IF('EDT-2niveaux'!H147="E","FRANCAIS"&amp;CHAR(10)&amp;"Ecriture",IF('EDT-2niveaux'!H147="L","FRANCAIS"&amp;CHAR(10)&amp;"Lexique",IF('EDT-2niveaux'!H147="LO","FRANCAIS"&amp;CHAR(10)&amp;"Langage oral",IF('EDT-2niveaux'!H147="CM","MATHEMATIQUES"&amp;CHAR(10)&amp;"Calcul mental",IF('EDT-2niveaux'!H147="EG","MATHEMATIQUES"&amp;CHAR(10)&amp;"Espace et Géométrie",IF('EDT-2niveaux'!H147="NC","MATHEMATIQUES"&amp;CHAR(10)&amp;"Nombres et calculs",IF('EDT-2niveaux'!H147="GM","MATHEMATIQUES"&amp;CHAR(10)&amp;"Grand. et mes.",IF('EDT-2niveaux'!H147="S","Sciences et technologie",IF('EDT-2niveaux'!H147="H","Histoire",IF('EDT-2niveaux'!H147="Geo","Géographie",IF('EDT-2niveaux'!H147="EMC","Enseig. mor. et civ.",IF('EDT-2niveaux'!H147="EPS","Educ. phys. et sportive",IF('EDT-2niveaux'!H147="EM","Educ. musicale",IF('EDT-2niveaux'!H147="AP","Arts plastiques",IF('EDT-2niveaux'!H147="HDA","Hist. des arts",IF('EDT-2niveaux'!H147="QM","Questionner le monde",IF('EDT-2niveaux'!H147="LV","Langue vivante",IF('EDT-2niveaux'!H147="APC","APC",""))))))))))))))))))))))))))</f>
        <v/>
      </c>
      <c r="V143" s="14" t="str">
        <f t="shared" si="29"/>
        <v/>
      </c>
      <c r="W143" s="101">
        <f>'EDT-2niveaux'!I147</f>
        <v>0</v>
      </c>
      <c r="X143" s="14" t="str">
        <f>IF('EDT-2niveaux'!I147="O","FRANCAIS"&amp;CHAR(10)&amp;"Orthographe",IF('EDT-2niveaux'!I147="rec","RECREATION",IF('EDT-2niveaux'!I147="p","Pause méridienne",IF('EDT-2niveaux'!I147="G","FRANCAIS"&amp;CHAR(10)&amp;"Grammaire",IF('EDT-2niveaux'!I147="LC","FRANCAIS"&amp;CHAR(10)&amp;"Lect. et comp.de l'écrit",IF('EDT-2niveaux'!I147="M","MATHEMATIQUES",IF('EDT-2niveaux'!I147="CLA","FRANCAIS"&amp;CHAR(10)&amp;"Culture litt. et art.",IF('EDT-2niveaux'!I147="F","FRANCAIS",IF('EDT-2niveaux'!I147="E","FRANCAIS"&amp;CHAR(10)&amp;"Ecriture",IF('EDT-2niveaux'!I147="L","FRANCAIS"&amp;CHAR(10)&amp;"Lexique",IF('EDT-2niveaux'!I147="LO","FRANCAIS"&amp;CHAR(10)&amp;"Langage oral",IF('EDT-2niveaux'!I147="CM","MATHEMATIQUES"&amp;CHAR(10)&amp;"Calcul mental",IF('EDT-2niveaux'!I147="EG","MATHEMATIQUES"&amp;CHAR(10)&amp;"Espace et Géométrie",IF('EDT-2niveaux'!I147="NC","MATHEMATIQUES"&amp;CHAR(10)&amp;"Nombres et calculs",IF('EDT-2niveaux'!I147="GM","MATHEMATIQUES"&amp;CHAR(10)&amp;"Grand. et mes.",IF('EDT-2niveaux'!I147="S","Sciences et technologie",IF('EDT-2niveaux'!I147="H","Histoire",IF('EDT-2niveaux'!I147="Geo","Géographie",IF('EDT-2niveaux'!I147="EMC","Enseig. mor. et civ.",IF('EDT-2niveaux'!I147="EPS","Educ. phys. et sportive",IF('EDT-2niveaux'!I147="EM","Educ. musicale",IF('EDT-2niveaux'!I147="AP","Arts plastiques",IF('EDT-2niveaux'!I147="HDA","Hist. des arts",IF('EDT-2niveaux'!I147="QM","Questionner le monde",IF('EDT-2niveaux'!I147="LV","Langue vivante",IF('EDT-2niveaux'!I147="APC","APC",""))))))))))))))))))))))))))</f>
        <v/>
      </c>
      <c r="Y143" s="14" t="str">
        <f t="shared" si="30"/>
        <v/>
      </c>
      <c r="Z143" s="101">
        <f>'EDT-2niveaux'!J147</f>
        <v>0</v>
      </c>
      <c r="AA143" s="14" t="str">
        <f>IF('EDT-2niveaux'!J147="O","FRANCAIS"&amp;CHAR(10)&amp;"Orthographe",IF('EDT-2niveaux'!J147="rec","RECREATION",IF('EDT-2niveaux'!J147="p","Pause méridienne",IF('EDT-2niveaux'!J147="G","FRANCAIS"&amp;CHAR(10)&amp;"Grammaire",IF('EDT-2niveaux'!J147="LC","FRANCAIS"&amp;CHAR(10)&amp;"Lect. et comp.de l'écrit",IF('EDT-2niveaux'!J147="M","MATHEMATIQUES",IF('EDT-2niveaux'!J147="CLA","FRANCAIS"&amp;CHAR(10)&amp;"Culture littéraire et artistiqueCulture litt. et art.",IF('EDT-2niveaux'!J147="F","FRANCAIS",IF('EDT-2niveaux'!J147="E","FRANCAIS"&amp;CHAR(10)&amp;"Ecriture",IF('EDT-2niveaux'!J147="L","FRANCAIS"&amp;CHAR(10)&amp;"Lexique",IF('EDT-2niveaux'!J147="LO","FRANCAIS"&amp;CHAR(10)&amp;"Langage oral",IF('EDT-2niveaux'!J147="CM","MATHEMATIQUES"&amp;CHAR(10)&amp;"Calcul mental",IF('EDT-2niveaux'!J147="EG","MATHEMATIQUES"&amp;CHAR(10)&amp;"Espace et Géométrie",IF('EDT-2niveaux'!J147="NC","MATHEMATIQUES"&amp;CHAR(10)&amp;"Nombres et calculs",IF('EDT-2niveaux'!J147="GM","MATHEMATIQUES"&amp;CHAR(10)&amp;"Grand. et mes.",IF('EDT-2niveaux'!J147="S","Sciences et technologie",IF('EDT-2niveaux'!J147="H","Histoire",IF('EDT-2niveaux'!J147="Geo","Géographie",IF('EDT-2niveaux'!J147="EMC","Enseig. mor. et civ.",IF('EDT-2niveaux'!J147="EPS","Educ. phys. et sportive",IF('EDT-2niveaux'!J147="EM","Educ. musicale",IF('EDT-2niveaux'!J147="AP","Arts plastiques",IF('EDT-2niveaux'!J147="HDA","Hist. des arts",IF('EDT-2niveaux'!J147="QM","Questionner le monde",IF('EDT-2niveaux'!J147="LV","Langue vivante",IF('EDT-2niveaux'!J147="APC","APC",""))))))))))))))))))))))))))</f>
        <v/>
      </c>
      <c r="AB143" s="49" t="str">
        <f t="shared" si="31"/>
        <v/>
      </c>
      <c r="AC143" s="101">
        <f>'EDT-2niveaux'!K147</f>
        <v>0</v>
      </c>
      <c r="AD143" s="14" t="str">
        <f>IF('EDT-2niveaux'!K147="O","FRANCAIS"&amp;CHAR(10)&amp;"Orthographe",IF('EDT-2niveaux'!K147="rec","RECREATION",IF('EDT-2niveaux'!K147="p","Pause méridienne",IF('EDT-2niveaux'!K147="G","FRANCAIS"&amp;CHAR(10)&amp;"Grammaire",IF('EDT-2niveaux'!K147="LC","FRANCAIS"&amp;CHAR(10)&amp;"Lect. et comp.de l'écrit",IF('EDT-2niveaux'!K147="M","MATHEMATIQUES",IF('EDT-2niveaux'!K147="CLA","FRANCAIS"&amp;CHAR(10)&amp;"Culture litt. et art.",IF('EDT-2niveaux'!K147="F","FRANCAIS",IF('EDT-2niveaux'!K147="E","FRANCAIS"&amp;CHAR(10)&amp;"Ecriture",IF('EDT-2niveaux'!K147="L","FRANCAIS"&amp;CHAR(10)&amp;"Lexique",IF('EDT-2niveaux'!K147="LO","FRANCAIS"&amp;CHAR(10)&amp;"Langage oral",IF('EDT-2niveaux'!K147="CM","MATHEMATIQUES"&amp;CHAR(10)&amp;"Calcul mental",IF('EDT-2niveaux'!K147="EG","MATHEMATIQUES"&amp;CHAR(10)&amp;"Espace et Géométrie",IF('EDT-2niveaux'!K147="NC","MATHEMATIQUES"&amp;CHAR(10)&amp;"Nombres et calculs",IF('EDT-2niveaux'!K147="GM","MATHEMATIQUES"&amp;CHAR(10)&amp;"Grand. et mes.",IF('EDT-2niveaux'!K147="S","Sciences et technologie",IF('EDT-2niveaux'!K147="H","Histoire",IF('EDT-2niveaux'!K147="Geo","Géographie",IF('EDT-2niveaux'!K147="EMC","Enseig. mor. et civ.",IF('EDT-2niveaux'!K147="EPS","Educ. phys. et sportive",IF('EDT-2niveaux'!K147="EM","Educ. musicale",IF('EDT-2niveaux'!K147="AP","Arts plastiques",IF('EDT-2niveaux'!K147="HDA","Hist. des arts",IF('EDT-2niveaux'!K147="QM","Questionner le monde",IF('EDT-2niveaux'!K147="LV","Langue vivante",IF('EDT-2niveaux'!K147="APC","APC",""))))))))))))))))))))))))))</f>
        <v/>
      </c>
      <c r="AE143" s="49" t="str">
        <f t="shared" si="32"/>
        <v/>
      </c>
    </row>
    <row r="144" spans="1:31" x14ac:dyDescent="0.3">
      <c r="B144" s="101">
        <f>'EDT-2niveaux'!B148</f>
        <v>0</v>
      </c>
      <c r="C144" s="14" t="str">
        <f>IF('EDT-2niveaux'!B148="O","FRANCAIS"&amp;CHAR(10)&amp;"Orthographe",IF('EDT-2niveaux'!B148="rec","RECREATION",IF('EDT-2niveaux'!B148="p","Pause méridienne",IF('EDT-2niveaux'!B148="G","FRANCAIS"&amp;CHAR(10)&amp;"Grammaire",IF('EDT-2niveaux'!B148="LC","FRANCAIS"&amp;CHAR(10)&amp;"Lect. et comp.de l'écrit",IF('EDT-2niveaux'!B148="M","MATHEMATIQUES",IF('EDT-2niveaux'!B148="CLA","FRANCAIS"&amp;CHAR(10)&amp;"Culture litt. et art.",IF('EDT-2niveaux'!B148="F","FRANCAIS",IF('EDT-2niveaux'!B148="E","FRANCAIS"&amp;CHAR(10)&amp;"Ecriture",IF('EDT-2niveaux'!B148="L","FRANCAIS"&amp;CHAR(10)&amp;"Lexique",IF('EDT-2niveaux'!B148="LO","FRANCAIS"&amp;CHAR(10)&amp;"Langage oral",IF('EDT-2niveaux'!B148="CM","MATHEMATIQUES"&amp;CHAR(10)&amp;"Calcul mental",IF('EDT-2niveaux'!B148="EG","MATHEMATIQUES"&amp;CHAR(10)&amp;"Espace et Géométrie",IF('EDT-2niveaux'!B148="NC","MATHEMATIQUES"&amp;CHAR(10)&amp;"Nombres et calculs",IF('EDT-2niveaux'!B148="GM","MATHEMATIQUES"&amp;CHAR(10)&amp;"Grand. et mes.",IF('EDT-2niveaux'!B148="S","Sciences et technologie",IF('EDT-2niveaux'!B148="H","Histoire",IF('EDT-2niveaux'!B148="Geo","Géographie",IF('EDT-2niveaux'!B148="EMC","Enseig. mor. et civ.",IF('EDT-2niveaux'!B148="EPS","Educ. phys. et sportive",IF('EDT-2niveaux'!B148="EM","Educ. musicale",IF('EDT-2niveaux'!B148="AP","Arts plastiques",IF('EDT-2niveaux'!B148="HDA","Hist. des arts",IF('EDT-2niveaux'!B148="QM","Questionner le monde",IF('EDT-2niveaux'!B148="LV","Langue vivante",IF('EDT-2niveaux'!B148="APC","APC",""))))))))))))))))))))))))))</f>
        <v/>
      </c>
      <c r="D144" s="14" t="str">
        <f t="shared" si="23"/>
        <v/>
      </c>
      <c r="E144" s="101">
        <f>'EDT-2niveaux'!C148</f>
        <v>0</v>
      </c>
      <c r="F144" s="14" t="str">
        <f>IF('EDT-2niveaux'!C148="O","FRANCAIS"&amp;CHAR(10)&amp;"Orthographe",IF('EDT-2niveaux'!C148="rec","RECREATION",IF('EDT-2niveaux'!C148="p","Pause méridienne",IF('EDT-2niveaux'!C148="G","FRANCAIS"&amp;CHAR(10)&amp;"Grammaire",IF('EDT-2niveaux'!C148="LC","FRANCAIS"&amp;CHAR(10)&amp;"Lect. et comp.de l'écrit",IF('EDT-2niveaux'!C148="M","MATHEMATIQUES",IF('EDT-2niveaux'!C148="CLA","FRANCAIS"&amp;CHAR(10)&amp;"Culture littéraire et artistiqueCulture litt. et art.",IF('EDT-2niveaux'!C148="F","FRANCAIS",IF('EDT-2niveaux'!C148="E","FRANCAIS"&amp;CHAR(10)&amp;"Ecriture",IF('EDT-2niveaux'!C148="L","FRANCAIS"&amp;CHAR(10)&amp;"Lexique",IF('EDT-2niveaux'!C148="LO","FRANCAIS"&amp;CHAR(10)&amp;"Langage oral",IF('EDT-2niveaux'!C148="CM","MATHEMATIQUES"&amp;CHAR(10)&amp;"Calcul mental",IF('EDT-2niveaux'!C148="EG","MATHEMATIQUES"&amp;CHAR(10)&amp;"Espace et Géométrie",IF('EDT-2niveaux'!C148="NC","MATHEMATIQUES"&amp;CHAR(10)&amp;"Nombres et calculs",IF('EDT-2niveaux'!C148="GM","MATHEMATIQUES"&amp;CHAR(10)&amp;"Grand. et mes.",IF('EDT-2niveaux'!C148="S","Sciences et technologie",IF('EDT-2niveaux'!C148="H","Histoire",IF('EDT-2niveaux'!C148="Geo","Géographie",IF('EDT-2niveaux'!C148="EMC","Enseig. mor. et civ.",IF('EDT-2niveaux'!C148="EPS","Educ. phys. et sportive",IF('EDT-2niveaux'!C148="EM","Educ. musicale",IF('EDT-2niveaux'!C148="AP","Arts plastiques",IF('EDT-2niveaux'!C148="HDA","Hist. des arts",IF('EDT-2niveaux'!C148="QM","Questionner le monde",IF('EDT-2niveaux'!C148="LV","Langue vivante",IF('EDT-2niveaux'!C148="APC","APC",""))))))))))))))))))))))))))</f>
        <v/>
      </c>
      <c r="G144" s="14" t="str">
        <f t="shared" si="24"/>
        <v/>
      </c>
      <c r="H144" s="101">
        <f>'EDT-2niveaux'!D148</f>
        <v>0</v>
      </c>
      <c r="I144" s="14" t="str">
        <f>IF('EDT-2niveaux'!D148="O","FRANCAIS"&amp;CHAR(10)&amp;"Orthographe",IF('EDT-2niveaux'!D148="rec","RECREATION",IF('EDT-2niveaux'!D148="p","Pause méridienne",IF('EDT-2niveaux'!D148="G","FRANCAIS"&amp;CHAR(10)&amp;"Grammaire",IF('EDT-2niveaux'!D148="LC","FRANCAIS"&amp;CHAR(10)&amp;"Lect. et comp.de l'écrit",IF('EDT-2niveaux'!D148="M","MATHEMATIQUES",IF('EDT-2niveaux'!D148="CLA","FRANCAIS"&amp;CHAR(10)&amp;"Culture litt. et art.",IF('EDT-2niveaux'!D148="F","FRANCAIS",IF('EDT-2niveaux'!D148="E","FRANCAIS"&amp;CHAR(10)&amp;"Ecriture",IF('EDT-2niveaux'!D148="L","FRANCAIS"&amp;CHAR(10)&amp;"Lexique",IF('EDT-2niveaux'!D148="LO","FRANCAIS"&amp;CHAR(10)&amp;"Langage oral",IF('EDT-2niveaux'!D148="CM","MATHEMATIQUES"&amp;CHAR(10)&amp;"Calcul mental",IF('EDT-2niveaux'!D148="EG","MATHEMATIQUES"&amp;CHAR(10)&amp;"Espace et Géométrie",IF('EDT-2niveaux'!D148="NC","MATHEMATIQUES"&amp;CHAR(10)&amp;"Nombres et calculs",IF('EDT-2niveaux'!D148="GM","MATHEMATIQUES"&amp;CHAR(10)&amp;"Grand. et mes.",IF('EDT-2niveaux'!D148="S","Sciences et technologie",IF('EDT-2niveaux'!D148="H","Histoire",IF('EDT-2niveaux'!D148="Geo","Géographie",IF('EDT-2niveaux'!D148="EMC","Enseig. mor. et civ.",IF('EDT-2niveaux'!D148="EPS","Educ. phys. et sportive",IF('EDT-2niveaux'!D148="EM","Educ. musicale",IF('EDT-2niveaux'!D148="AP","Arts plastiques",IF('EDT-2niveaux'!D148="HDA","Hist. des arts",IF('EDT-2niveaux'!D148="QM","Questionner le monde",IF('EDT-2niveaux'!D148="LV","Langue vivante",IF('EDT-2niveaux'!D148="APC","APC",""))))))))))))))))))))))))))</f>
        <v/>
      </c>
      <c r="J144" s="14" t="str">
        <f t="shared" si="25"/>
        <v/>
      </c>
      <c r="K144" s="101">
        <f>'EDT-2niveaux'!E148</f>
        <v>0</v>
      </c>
      <c r="L144" s="14" t="str">
        <f>IF('EDT-2niveaux'!E148="O","FRANCAIS"&amp;CHAR(10)&amp;"Orthographe",IF('EDT-2niveaux'!E148="rec","RECREATION",IF('EDT-2niveaux'!E148="p","Pause méridienne",IF('EDT-2niveaux'!E148="G","FRANCAIS"&amp;CHAR(10)&amp;"Grammaire",IF('EDT-2niveaux'!E148="LC","FRANCAIS"&amp;CHAR(10)&amp;"Lect. et comp.de l'écrit",IF('EDT-2niveaux'!E148="M","MATHEMATIQUES",IF('EDT-2niveaux'!E148="CLA","FRANCAIS"&amp;CHAR(10)&amp;"Culture litt. et art.",IF('EDT-2niveaux'!E148="F","FRANCAIS",IF('EDT-2niveaux'!E148="E","FRANCAIS"&amp;CHAR(10)&amp;"Ecriture",IF('EDT-2niveaux'!E148="L","FRANCAIS"&amp;CHAR(10)&amp;"Lexique",IF('EDT-2niveaux'!E148="LO","FRANCAIS"&amp;CHAR(10)&amp;"Langage oral",IF('EDT-2niveaux'!E148="CM","MATHEMATIQUES"&amp;CHAR(10)&amp;"Calcul mental",IF('EDT-2niveaux'!E148="EG","MATHEMATIQUES"&amp;CHAR(10)&amp;"Espace et Géométrie",IF('EDT-2niveaux'!E148="NC","MATHEMATIQUES"&amp;CHAR(10)&amp;"Nombres et calculs",IF('EDT-2niveaux'!E148="GM","MATHEMATIQUES"&amp;CHAR(10)&amp;"Grand. et mes.",IF('EDT-2niveaux'!E148="S","Sciences et technologie",IF('EDT-2niveaux'!E148="H","Histoire",IF('EDT-2niveaux'!E148="Geo","Géographie",IF('EDT-2niveaux'!E148="EMC","Enseig. mor. et civ.",IF('EDT-2niveaux'!E148="EPS","Educ. phys. et sportive",IF('EDT-2niveaux'!E148="EM","Educ. musicale",IF('EDT-2niveaux'!E148="AP","Arts plastiques",IF('EDT-2niveaux'!E148="HDA","Hist. des arts",IF('EDT-2niveaux'!E148="QM","Questionner le monde",IF('EDT-2niveaux'!E148="LV","Langue vivante",IF('EDT-2niveaux'!E148="APC","APC",""))))))))))))))))))))))))))</f>
        <v/>
      </c>
      <c r="M144" s="14" t="str">
        <f t="shared" si="26"/>
        <v/>
      </c>
      <c r="N144" s="101">
        <f>'EDT-2niveaux'!F148</f>
        <v>0</v>
      </c>
      <c r="O144" s="14" t="str">
        <f>IF('EDT-2niveaux'!F148="O","FRANCAIS"&amp;CHAR(10)&amp;"Orthographe",IF('EDT-2niveaux'!F148="rec","RECREATION",IF('EDT-2niveaux'!F148="p","Pause méridienne",IF('EDT-2niveaux'!F148="G","FRANCAIS"&amp;CHAR(10)&amp;"Grammaire",IF('EDT-2niveaux'!F148="LC","FRANCAIS"&amp;CHAR(10)&amp;"Lect. et comp.de l'écrit",IF('EDT-2niveaux'!F148="M","MATHEMATIQUES",IF('EDT-2niveaux'!F148="CLA","FRANCAIS"&amp;CHAR(10)&amp;"Culture litt. et art.",IF('EDT-2niveaux'!F148="F","FRANCAIS",IF('EDT-2niveaux'!F148="E","FRANCAIS"&amp;CHAR(10)&amp;"Ecriture",IF('EDT-2niveaux'!F148="L","FRANCAIS"&amp;CHAR(10)&amp;"Lexique",IF('EDT-2niveaux'!F148="LO","FRANCAIS"&amp;CHAR(10)&amp;"Langage oral",IF('EDT-2niveaux'!F148="CM","MATHEMATIQUES"&amp;CHAR(10)&amp;"Calcul mental",IF('EDT-2niveaux'!F148="EG","MATHEMATIQUES"&amp;CHAR(10)&amp;"Espace et Géométrie",IF('EDT-2niveaux'!F148="NC","MATHEMATIQUES"&amp;CHAR(10)&amp;"Nombres et calculs",IF('EDT-2niveaux'!F148="GM","MATHEMATIQUES"&amp;CHAR(10)&amp;"Grand. et mes.",IF('EDT-2niveaux'!F148="S","Sciences et technologie",IF('EDT-2niveaux'!F148="H","Histoire",IF('EDT-2niveaux'!F148="Geo","Géographie",IF('EDT-2niveaux'!F148="EMC","Enseig. mor. et civ.",IF('EDT-2niveaux'!F148="EPS","Educ. phys. et sportive",IF('EDT-2niveaux'!F148="EM","Educ. musicale",IF('EDT-2niveaux'!F148="AP","Arts plastiques",IF('EDT-2niveaux'!F148="HDA","Hist. des arts",IF('EDT-2niveaux'!F148="QM","Questionner le monde",IF('EDT-2niveaux'!F148="LV","Langue vivante",IF('EDT-2niveaux'!F148="APC","APC",""))))))))))))))))))))))))))</f>
        <v/>
      </c>
      <c r="P144" s="14" t="str">
        <f t="shared" si="27"/>
        <v/>
      </c>
      <c r="Q144" s="101">
        <f>'EDT-2niveaux'!G148</f>
        <v>0</v>
      </c>
      <c r="R144" s="14" t="str">
        <f>IF('EDT-2niveaux'!G148="O","FRANCAIS"&amp;CHAR(10)&amp;"Orthographe",IF('EDT-2niveaux'!G148="rec","RECREATION",IF('EDT-2niveaux'!G148="p","Pause méridienne",IF('EDT-2niveaux'!G148="G","FRANCAIS"&amp;CHAR(10)&amp;"Grammaire",IF('EDT-2niveaux'!G148="LC","FRANCAIS"&amp;CHAR(10)&amp;"Lect. et comp.de l'écrit",IF('EDT-2niveaux'!G148="M","MATHEMATIQUES",IF('EDT-2niveaux'!G148="CLA","FRANCAIS"&amp;CHAR(10)&amp;"Culture litt. et art.",IF('EDT-2niveaux'!G148="F","FRANCAIS",IF('EDT-2niveaux'!G148="E","FRANCAIS"&amp;CHAR(10)&amp;"Ecriture",IF('EDT-2niveaux'!G148="L","FRANCAIS"&amp;CHAR(10)&amp;"Lexique",IF('EDT-2niveaux'!G148="LO","FRANCAIS"&amp;CHAR(10)&amp;"Langage oral",IF('EDT-2niveaux'!G148="CM","MATHEMATIQUES"&amp;CHAR(10)&amp;"Calcul mental",IF('EDT-2niveaux'!G148="EG","MATHEMATIQUES"&amp;CHAR(10)&amp;"Espace et Géométrie",IF('EDT-2niveaux'!G148="NC","MATHEMATIQUES"&amp;CHAR(10)&amp;"Nombres et calculs",IF('EDT-2niveaux'!G148="GM","MATHEMATIQUES"&amp;CHAR(10)&amp;"Grand. et mes.",IF('EDT-2niveaux'!G148="S","Sciences et technologie",IF('EDT-2niveaux'!G148="H","Histoire",IF('EDT-2niveaux'!G148="Geo","Géographie",IF('EDT-2niveaux'!G148="EMC","Enseig. mor. et civ.",IF('EDT-2niveaux'!G148="EPS","Educ. phys. et sportive",IF('EDT-2niveaux'!G148="EM","Educ. musicale",IF('EDT-2niveaux'!G148="AP","Arts plastiques",IF('EDT-2niveaux'!G148="HDA","Hist. des arts",IF('EDT-2niveaux'!G148="QM","Questionner le monde",IF('EDT-2niveaux'!G148="LV","Langue vivante",IF('EDT-2niveaux'!G148="APC","APC",""))))))))))))))))))))))))))</f>
        <v/>
      </c>
      <c r="S144" s="148" t="str">
        <f t="shared" si="28"/>
        <v/>
      </c>
      <c r="T144" s="101">
        <f>'EDT-2niveaux'!H148</f>
        <v>0</v>
      </c>
      <c r="U144" s="14" t="str">
        <f>IF('EDT-2niveaux'!H148="O","FRANCAIS"&amp;CHAR(10)&amp;"Orthographe",IF('EDT-2niveaux'!H148="rec","RECREATION",IF('EDT-2niveaux'!H148="p","Pause méridienne",IF('EDT-2niveaux'!H148="G","FRANCAIS"&amp;CHAR(10)&amp;"Grammaire",IF('EDT-2niveaux'!H148="LC","FRANCAIS"&amp;CHAR(10)&amp;"Lect. et comp.de l'écrit",IF('EDT-2niveaux'!H148="M","MATHEMATIQUES",IF('EDT-2niveaux'!H148="CLA","FRANCAIS"&amp;CHAR(10)&amp;"Culture litt. et art.",IF('EDT-2niveaux'!H148="F","FRANCAIS",IF('EDT-2niveaux'!H148="E","FRANCAIS"&amp;CHAR(10)&amp;"Ecriture",IF('EDT-2niveaux'!H148="L","FRANCAIS"&amp;CHAR(10)&amp;"Lexique",IF('EDT-2niveaux'!H148="LO","FRANCAIS"&amp;CHAR(10)&amp;"Langage oral",IF('EDT-2niveaux'!H148="CM","MATHEMATIQUES"&amp;CHAR(10)&amp;"Calcul mental",IF('EDT-2niveaux'!H148="EG","MATHEMATIQUES"&amp;CHAR(10)&amp;"Espace et Géométrie",IF('EDT-2niveaux'!H148="NC","MATHEMATIQUES"&amp;CHAR(10)&amp;"Nombres et calculs",IF('EDT-2niveaux'!H148="GM","MATHEMATIQUES"&amp;CHAR(10)&amp;"Grand. et mes.",IF('EDT-2niveaux'!H148="S","Sciences et technologie",IF('EDT-2niveaux'!H148="H","Histoire",IF('EDT-2niveaux'!H148="Geo","Géographie",IF('EDT-2niveaux'!H148="EMC","Enseig. mor. et civ.",IF('EDT-2niveaux'!H148="EPS","Educ. phys. et sportive",IF('EDT-2niveaux'!H148="EM","Educ. musicale",IF('EDT-2niveaux'!H148="AP","Arts plastiques",IF('EDT-2niveaux'!H148="HDA","Hist. des arts",IF('EDT-2niveaux'!H148="QM","Questionner le monde",IF('EDT-2niveaux'!H148="LV","Langue vivante",IF('EDT-2niveaux'!H148="APC","APC",""))))))))))))))))))))))))))</f>
        <v/>
      </c>
      <c r="V144" s="14" t="str">
        <f t="shared" si="29"/>
        <v/>
      </c>
      <c r="W144" s="101">
        <f>'EDT-2niveaux'!I148</f>
        <v>0</v>
      </c>
      <c r="X144" s="14" t="str">
        <f>IF('EDT-2niveaux'!I148="O","FRANCAIS"&amp;CHAR(10)&amp;"Orthographe",IF('EDT-2niveaux'!I148="rec","RECREATION",IF('EDT-2niveaux'!I148="p","Pause méridienne",IF('EDT-2niveaux'!I148="G","FRANCAIS"&amp;CHAR(10)&amp;"Grammaire",IF('EDT-2niveaux'!I148="LC","FRANCAIS"&amp;CHAR(10)&amp;"Lect. et comp.de l'écrit",IF('EDT-2niveaux'!I148="M","MATHEMATIQUES",IF('EDT-2niveaux'!I148="CLA","FRANCAIS"&amp;CHAR(10)&amp;"Culture litt. et art.",IF('EDT-2niveaux'!I148="F","FRANCAIS",IF('EDT-2niveaux'!I148="E","FRANCAIS"&amp;CHAR(10)&amp;"Ecriture",IF('EDT-2niveaux'!I148="L","FRANCAIS"&amp;CHAR(10)&amp;"Lexique",IF('EDT-2niveaux'!I148="LO","FRANCAIS"&amp;CHAR(10)&amp;"Langage oral",IF('EDT-2niveaux'!I148="CM","MATHEMATIQUES"&amp;CHAR(10)&amp;"Calcul mental",IF('EDT-2niveaux'!I148="EG","MATHEMATIQUES"&amp;CHAR(10)&amp;"Espace et Géométrie",IF('EDT-2niveaux'!I148="NC","MATHEMATIQUES"&amp;CHAR(10)&amp;"Nombres et calculs",IF('EDT-2niveaux'!I148="GM","MATHEMATIQUES"&amp;CHAR(10)&amp;"Grand. et mes.",IF('EDT-2niveaux'!I148="S","Sciences et technologie",IF('EDT-2niveaux'!I148="H","Histoire",IF('EDT-2niveaux'!I148="Geo","Géographie",IF('EDT-2niveaux'!I148="EMC","Enseig. mor. et civ.",IF('EDT-2niveaux'!I148="EPS","Educ. phys. et sportive",IF('EDT-2niveaux'!I148="EM","Educ. musicale",IF('EDT-2niveaux'!I148="AP","Arts plastiques",IF('EDT-2niveaux'!I148="HDA","Hist. des arts",IF('EDT-2niveaux'!I148="QM","Questionner le monde",IF('EDT-2niveaux'!I148="LV","Langue vivante",IF('EDT-2niveaux'!I148="APC","APC",""))))))))))))))))))))))))))</f>
        <v/>
      </c>
      <c r="Y144" s="14" t="str">
        <f t="shared" si="30"/>
        <v/>
      </c>
      <c r="Z144" s="101">
        <f>'EDT-2niveaux'!J148</f>
        <v>0</v>
      </c>
      <c r="AA144" s="14" t="str">
        <f>IF('EDT-2niveaux'!J148="O","FRANCAIS"&amp;CHAR(10)&amp;"Orthographe",IF('EDT-2niveaux'!J148="rec","RECREATION",IF('EDT-2niveaux'!J148="p","Pause méridienne",IF('EDT-2niveaux'!J148="G","FRANCAIS"&amp;CHAR(10)&amp;"Grammaire",IF('EDT-2niveaux'!J148="LC","FRANCAIS"&amp;CHAR(10)&amp;"Lect. et comp.de l'écrit",IF('EDT-2niveaux'!J148="M","MATHEMATIQUES",IF('EDT-2niveaux'!J148="CLA","FRANCAIS"&amp;CHAR(10)&amp;"Culture littéraire et artistiqueCulture litt. et art.",IF('EDT-2niveaux'!J148="F","FRANCAIS",IF('EDT-2niveaux'!J148="E","FRANCAIS"&amp;CHAR(10)&amp;"Ecriture",IF('EDT-2niveaux'!J148="L","FRANCAIS"&amp;CHAR(10)&amp;"Lexique",IF('EDT-2niveaux'!J148="LO","FRANCAIS"&amp;CHAR(10)&amp;"Langage oral",IF('EDT-2niveaux'!J148="CM","MATHEMATIQUES"&amp;CHAR(10)&amp;"Calcul mental",IF('EDT-2niveaux'!J148="EG","MATHEMATIQUES"&amp;CHAR(10)&amp;"Espace et Géométrie",IF('EDT-2niveaux'!J148="NC","MATHEMATIQUES"&amp;CHAR(10)&amp;"Nombres et calculs",IF('EDT-2niveaux'!J148="GM","MATHEMATIQUES"&amp;CHAR(10)&amp;"Grand. et mes.",IF('EDT-2niveaux'!J148="S","Sciences et technologie",IF('EDT-2niveaux'!J148="H","Histoire",IF('EDT-2niveaux'!J148="Geo","Géographie",IF('EDT-2niveaux'!J148="EMC","Enseig. mor. et civ.",IF('EDT-2niveaux'!J148="EPS","Educ. phys. et sportive",IF('EDT-2niveaux'!J148="EM","Educ. musicale",IF('EDT-2niveaux'!J148="AP","Arts plastiques",IF('EDT-2niveaux'!J148="HDA","Hist. des arts",IF('EDT-2niveaux'!J148="QM","Questionner le monde",IF('EDT-2niveaux'!J148="LV","Langue vivante",IF('EDT-2niveaux'!J148="APC","APC",""))))))))))))))))))))))))))</f>
        <v/>
      </c>
      <c r="AB144" s="49" t="str">
        <f t="shared" si="31"/>
        <v/>
      </c>
      <c r="AC144" s="101">
        <f>'EDT-2niveaux'!K148</f>
        <v>0</v>
      </c>
      <c r="AD144" s="14" t="str">
        <f>IF('EDT-2niveaux'!K148="O","FRANCAIS"&amp;CHAR(10)&amp;"Orthographe",IF('EDT-2niveaux'!K148="rec","RECREATION",IF('EDT-2niveaux'!K148="p","Pause méridienne",IF('EDT-2niveaux'!K148="G","FRANCAIS"&amp;CHAR(10)&amp;"Grammaire",IF('EDT-2niveaux'!K148="LC","FRANCAIS"&amp;CHAR(10)&amp;"Lect. et comp.de l'écrit",IF('EDT-2niveaux'!K148="M","MATHEMATIQUES",IF('EDT-2niveaux'!K148="CLA","FRANCAIS"&amp;CHAR(10)&amp;"Culture litt. et art.",IF('EDT-2niveaux'!K148="F","FRANCAIS",IF('EDT-2niveaux'!K148="E","FRANCAIS"&amp;CHAR(10)&amp;"Ecriture",IF('EDT-2niveaux'!K148="L","FRANCAIS"&amp;CHAR(10)&amp;"Lexique",IF('EDT-2niveaux'!K148="LO","FRANCAIS"&amp;CHAR(10)&amp;"Langage oral",IF('EDT-2niveaux'!K148="CM","MATHEMATIQUES"&amp;CHAR(10)&amp;"Calcul mental",IF('EDT-2niveaux'!K148="EG","MATHEMATIQUES"&amp;CHAR(10)&amp;"Espace et Géométrie",IF('EDT-2niveaux'!K148="NC","MATHEMATIQUES"&amp;CHAR(10)&amp;"Nombres et calculs",IF('EDT-2niveaux'!K148="GM","MATHEMATIQUES"&amp;CHAR(10)&amp;"Grand. et mes.",IF('EDT-2niveaux'!K148="S","Sciences et technologie",IF('EDT-2niveaux'!K148="H","Histoire",IF('EDT-2niveaux'!K148="Geo","Géographie",IF('EDT-2niveaux'!K148="EMC","Enseig. mor. et civ.",IF('EDT-2niveaux'!K148="EPS","Educ. phys. et sportive",IF('EDT-2niveaux'!K148="EM","Educ. musicale",IF('EDT-2niveaux'!K148="AP","Arts plastiques",IF('EDT-2niveaux'!K148="HDA","Hist. des arts",IF('EDT-2niveaux'!K148="QM","Questionner le monde",IF('EDT-2niveaux'!K148="LV","Langue vivante",IF('EDT-2niveaux'!K148="APC","APC",""))))))))))))))))))))))))))</f>
        <v/>
      </c>
      <c r="AE144" s="49" t="str">
        <f t="shared" si="32"/>
        <v/>
      </c>
    </row>
    <row r="145" spans="1:45" x14ac:dyDescent="0.3">
      <c r="B145" s="101">
        <f>'EDT-2niveaux'!B149</f>
        <v>0</v>
      </c>
      <c r="C145" s="14" t="str">
        <f>IF('EDT-2niveaux'!B149="O","FRANCAIS"&amp;CHAR(10)&amp;"Orthographe",IF('EDT-2niveaux'!B149="rec","RECREATION",IF('EDT-2niveaux'!B149="p","Pause méridienne",IF('EDT-2niveaux'!B149="G","FRANCAIS"&amp;CHAR(10)&amp;"Grammaire",IF('EDT-2niveaux'!B149="LC","FRANCAIS"&amp;CHAR(10)&amp;"Lect. et comp.de l'écrit",IF('EDT-2niveaux'!B149="M","MATHEMATIQUES",IF('EDT-2niveaux'!B149="CLA","FRANCAIS"&amp;CHAR(10)&amp;"Culture litt. et art.",IF('EDT-2niveaux'!B149="F","FRANCAIS",IF('EDT-2niveaux'!B149="E","FRANCAIS"&amp;CHAR(10)&amp;"Ecriture",IF('EDT-2niveaux'!B149="L","FRANCAIS"&amp;CHAR(10)&amp;"Lexique",IF('EDT-2niveaux'!B149="LO","FRANCAIS"&amp;CHAR(10)&amp;"Langage oral",IF('EDT-2niveaux'!B149="CM","MATHEMATIQUES"&amp;CHAR(10)&amp;"Calcul mental",IF('EDT-2niveaux'!B149="EG","MATHEMATIQUES"&amp;CHAR(10)&amp;"Espace et Géométrie",IF('EDT-2niveaux'!B149="NC","MATHEMATIQUES"&amp;CHAR(10)&amp;"Nombres et calculs",IF('EDT-2niveaux'!B149="GM","MATHEMATIQUES"&amp;CHAR(10)&amp;"Grand. et mes.",IF('EDT-2niveaux'!B149="S","Sciences et technologie",IF('EDT-2niveaux'!B149="H","Histoire",IF('EDT-2niveaux'!B149="Geo","Géographie",IF('EDT-2niveaux'!B149="EMC","Enseig. mor. et civ.",IF('EDT-2niveaux'!B149="EPS","Educ. phys. et sportive",IF('EDT-2niveaux'!B149="EM","Educ. musicale",IF('EDT-2niveaux'!B149="AP","Arts plastiques",IF('EDT-2niveaux'!B149="HDA","Hist. des arts",IF('EDT-2niveaux'!B149="QM","Questionner le monde",IF('EDT-2niveaux'!B149="LV","Langue vivante",IF('EDT-2niveaux'!B149="APC","APC",""))))))))))))))))))))))))))</f>
        <v/>
      </c>
      <c r="D145" s="14" t="str">
        <f t="shared" si="23"/>
        <v/>
      </c>
      <c r="E145" s="101">
        <f>'EDT-2niveaux'!C149</f>
        <v>0</v>
      </c>
      <c r="F145" s="14" t="str">
        <f>IF('EDT-2niveaux'!C149="O","FRANCAIS"&amp;CHAR(10)&amp;"Orthographe",IF('EDT-2niveaux'!C149="rec","RECREATION",IF('EDT-2niveaux'!C149="p","Pause méridienne",IF('EDT-2niveaux'!C149="G","FRANCAIS"&amp;CHAR(10)&amp;"Grammaire",IF('EDT-2niveaux'!C149="LC","FRANCAIS"&amp;CHAR(10)&amp;"Lect. et comp.de l'écrit",IF('EDT-2niveaux'!C149="M","MATHEMATIQUES",IF('EDT-2niveaux'!C149="CLA","FRANCAIS"&amp;CHAR(10)&amp;"Culture littéraire et artistiqueCulture litt. et art.",IF('EDT-2niveaux'!C149="F","FRANCAIS",IF('EDT-2niveaux'!C149="E","FRANCAIS"&amp;CHAR(10)&amp;"Ecriture",IF('EDT-2niveaux'!C149="L","FRANCAIS"&amp;CHAR(10)&amp;"Lexique",IF('EDT-2niveaux'!C149="LO","FRANCAIS"&amp;CHAR(10)&amp;"Langage oral",IF('EDT-2niveaux'!C149="CM","MATHEMATIQUES"&amp;CHAR(10)&amp;"Calcul mental",IF('EDT-2niveaux'!C149="EG","MATHEMATIQUES"&amp;CHAR(10)&amp;"Espace et Géométrie",IF('EDT-2niveaux'!C149="NC","MATHEMATIQUES"&amp;CHAR(10)&amp;"Nombres et calculs",IF('EDT-2niveaux'!C149="GM","MATHEMATIQUES"&amp;CHAR(10)&amp;"Grand. et mes.",IF('EDT-2niveaux'!C149="S","Sciences et technologie",IF('EDT-2niveaux'!C149="H","Histoire",IF('EDT-2niveaux'!C149="Geo","Géographie",IF('EDT-2niveaux'!C149="EMC","Enseig. mor. et civ.",IF('EDT-2niveaux'!C149="EPS","Educ. phys. et sportive",IF('EDT-2niveaux'!C149="EM","Educ. musicale",IF('EDT-2niveaux'!C149="AP","Arts plastiques",IF('EDT-2niveaux'!C149="HDA","Hist. des arts",IF('EDT-2niveaux'!C149="QM","Questionner le monde",IF('EDT-2niveaux'!C149="LV","Langue vivante",IF('EDT-2niveaux'!C149="APC","APC",""))))))))))))))))))))))))))</f>
        <v/>
      </c>
      <c r="G145" s="14" t="str">
        <f t="shared" si="24"/>
        <v/>
      </c>
      <c r="H145" s="101">
        <f>'EDT-2niveaux'!D149</f>
        <v>0</v>
      </c>
      <c r="I145" s="14" t="str">
        <f>IF('EDT-2niveaux'!D149="O","FRANCAIS"&amp;CHAR(10)&amp;"Orthographe",IF('EDT-2niveaux'!D149="rec","RECREATION",IF('EDT-2niveaux'!D149="p","Pause méridienne",IF('EDT-2niveaux'!D149="G","FRANCAIS"&amp;CHAR(10)&amp;"Grammaire",IF('EDT-2niveaux'!D149="LC","FRANCAIS"&amp;CHAR(10)&amp;"Lect. et comp.de l'écrit",IF('EDT-2niveaux'!D149="M","MATHEMATIQUES",IF('EDT-2niveaux'!D149="CLA","FRANCAIS"&amp;CHAR(10)&amp;"Culture litt. et art.",IF('EDT-2niveaux'!D149="F","FRANCAIS",IF('EDT-2niveaux'!D149="E","FRANCAIS"&amp;CHAR(10)&amp;"Ecriture",IF('EDT-2niveaux'!D149="L","FRANCAIS"&amp;CHAR(10)&amp;"Lexique",IF('EDT-2niveaux'!D149="LO","FRANCAIS"&amp;CHAR(10)&amp;"Langage oral",IF('EDT-2niveaux'!D149="CM","MATHEMATIQUES"&amp;CHAR(10)&amp;"Calcul mental",IF('EDT-2niveaux'!D149="EG","MATHEMATIQUES"&amp;CHAR(10)&amp;"Espace et Géométrie",IF('EDT-2niveaux'!D149="NC","MATHEMATIQUES"&amp;CHAR(10)&amp;"Nombres et calculs",IF('EDT-2niveaux'!D149="GM","MATHEMATIQUES"&amp;CHAR(10)&amp;"Grand. et mes.",IF('EDT-2niveaux'!D149="S","Sciences et technologie",IF('EDT-2niveaux'!D149="H","Histoire",IF('EDT-2niveaux'!D149="Geo","Géographie",IF('EDT-2niveaux'!D149="EMC","Enseig. mor. et civ.",IF('EDT-2niveaux'!D149="EPS","Educ. phys. et sportive",IF('EDT-2niveaux'!D149="EM","Educ. musicale",IF('EDT-2niveaux'!D149="AP","Arts plastiques",IF('EDT-2niveaux'!D149="HDA","Hist. des arts",IF('EDT-2niveaux'!D149="QM","Questionner le monde",IF('EDT-2niveaux'!D149="LV","Langue vivante",IF('EDT-2niveaux'!D149="APC","APC",""))))))))))))))))))))))))))</f>
        <v/>
      </c>
      <c r="J145" s="14" t="str">
        <f t="shared" si="25"/>
        <v/>
      </c>
      <c r="K145" s="101">
        <f>'EDT-2niveaux'!E149</f>
        <v>0</v>
      </c>
      <c r="L145" s="14" t="str">
        <f>IF('EDT-2niveaux'!E149="O","FRANCAIS"&amp;CHAR(10)&amp;"Orthographe",IF('EDT-2niveaux'!E149="rec","RECREATION",IF('EDT-2niveaux'!E149="p","Pause méridienne",IF('EDT-2niveaux'!E149="G","FRANCAIS"&amp;CHAR(10)&amp;"Grammaire",IF('EDT-2niveaux'!E149="LC","FRANCAIS"&amp;CHAR(10)&amp;"Lect. et comp.de l'écrit",IF('EDT-2niveaux'!E149="M","MATHEMATIQUES",IF('EDT-2niveaux'!E149="CLA","FRANCAIS"&amp;CHAR(10)&amp;"Culture litt. et art.",IF('EDT-2niveaux'!E149="F","FRANCAIS",IF('EDT-2niveaux'!E149="E","FRANCAIS"&amp;CHAR(10)&amp;"Ecriture",IF('EDT-2niveaux'!E149="L","FRANCAIS"&amp;CHAR(10)&amp;"Lexique",IF('EDT-2niveaux'!E149="LO","FRANCAIS"&amp;CHAR(10)&amp;"Langage oral",IF('EDT-2niveaux'!E149="CM","MATHEMATIQUES"&amp;CHAR(10)&amp;"Calcul mental",IF('EDT-2niveaux'!E149="EG","MATHEMATIQUES"&amp;CHAR(10)&amp;"Espace et Géométrie",IF('EDT-2niveaux'!E149="NC","MATHEMATIQUES"&amp;CHAR(10)&amp;"Nombres et calculs",IF('EDT-2niveaux'!E149="GM","MATHEMATIQUES"&amp;CHAR(10)&amp;"Grand. et mes.",IF('EDT-2niveaux'!E149="S","Sciences et technologie",IF('EDT-2niveaux'!E149="H","Histoire",IF('EDT-2niveaux'!E149="Geo","Géographie",IF('EDT-2niveaux'!E149="EMC","Enseig. mor. et civ.",IF('EDT-2niveaux'!E149="EPS","Educ. phys. et sportive",IF('EDT-2niveaux'!E149="EM","Educ. musicale",IF('EDT-2niveaux'!E149="AP","Arts plastiques",IF('EDT-2niveaux'!E149="HDA","Hist. des arts",IF('EDT-2niveaux'!E149="QM","Questionner le monde",IF('EDT-2niveaux'!E149="LV","Langue vivante",IF('EDT-2niveaux'!E149="APC","APC",""))))))))))))))))))))))))))</f>
        <v/>
      </c>
      <c r="M145" s="14" t="str">
        <f t="shared" si="26"/>
        <v/>
      </c>
      <c r="N145" s="101">
        <f>'EDT-2niveaux'!F149</f>
        <v>0</v>
      </c>
      <c r="O145" s="14" t="str">
        <f>IF('EDT-2niveaux'!F149="O","FRANCAIS"&amp;CHAR(10)&amp;"Orthographe",IF('EDT-2niveaux'!F149="rec","RECREATION",IF('EDT-2niveaux'!F149="p","Pause méridienne",IF('EDT-2niveaux'!F149="G","FRANCAIS"&amp;CHAR(10)&amp;"Grammaire",IF('EDT-2niveaux'!F149="LC","FRANCAIS"&amp;CHAR(10)&amp;"Lect. et comp.de l'écrit",IF('EDT-2niveaux'!F149="M","MATHEMATIQUES",IF('EDT-2niveaux'!F149="CLA","FRANCAIS"&amp;CHAR(10)&amp;"Culture litt. et art.",IF('EDT-2niveaux'!F149="F","FRANCAIS",IF('EDT-2niveaux'!F149="E","FRANCAIS"&amp;CHAR(10)&amp;"Ecriture",IF('EDT-2niveaux'!F149="L","FRANCAIS"&amp;CHAR(10)&amp;"Lexique",IF('EDT-2niveaux'!F149="LO","FRANCAIS"&amp;CHAR(10)&amp;"Langage oral",IF('EDT-2niveaux'!F149="CM","MATHEMATIQUES"&amp;CHAR(10)&amp;"Calcul mental",IF('EDT-2niveaux'!F149="EG","MATHEMATIQUES"&amp;CHAR(10)&amp;"Espace et Géométrie",IF('EDT-2niveaux'!F149="NC","MATHEMATIQUES"&amp;CHAR(10)&amp;"Nombres et calculs",IF('EDT-2niveaux'!F149="GM","MATHEMATIQUES"&amp;CHAR(10)&amp;"Grand. et mes.",IF('EDT-2niveaux'!F149="S","Sciences et technologie",IF('EDT-2niveaux'!F149="H","Histoire",IF('EDT-2niveaux'!F149="Geo","Géographie",IF('EDT-2niveaux'!F149="EMC","Enseig. mor. et civ.",IF('EDT-2niveaux'!F149="EPS","Educ. phys. et sportive",IF('EDT-2niveaux'!F149="EM","Educ. musicale",IF('EDT-2niveaux'!F149="AP","Arts plastiques",IF('EDT-2niveaux'!F149="HDA","Hist. des arts",IF('EDT-2niveaux'!F149="QM","Questionner le monde",IF('EDT-2niveaux'!F149="LV","Langue vivante",IF('EDT-2niveaux'!F149="APC","APC",""))))))))))))))))))))))))))</f>
        <v/>
      </c>
      <c r="P145" s="14" t="str">
        <f t="shared" si="27"/>
        <v/>
      </c>
      <c r="Q145" s="101">
        <f>'EDT-2niveaux'!G149</f>
        <v>0</v>
      </c>
      <c r="R145" s="14" t="str">
        <f>IF('EDT-2niveaux'!G149="O","FRANCAIS"&amp;CHAR(10)&amp;"Orthographe",IF('EDT-2niveaux'!G149="rec","RECREATION",IF('EDT-2niveaux'!G149="p","Pause méridienne",IF('EDT-2niveaux'!G149="G","FRANCAIS"&amp;CHAR(10)&amp;"Grammaire",IF('EDT-2niveaux'!G149="LC","FRANCAIS"&amp;CHAR(10)&amp;"Lect. et comp.de l'écrit",IF('EDT-2niveaux'!G149="M","MATHEMATIQUES",IF('EDT-2niveaux'!G149="CLA","FRANCAIS"&amp;CHAR(10)&amp;"Culture litt. et art.",IF('EDT-2niveaux'!G149="F","FRANCAIS",IF('EDT-2niveaux'!G149="E","FRANCAIS"&amp;CHAR(10)&amp;"Ecriture",IF('EDT-2niveaux'!G149="L","FRANCAIS"&amp;CHAR(10)&amp;"Lexique",IF('EDT-2niveaux'!G149="LO","FRANCAIS"&amp;CHAR(10)&amp;"Langage oral",IF('EDT-2niveaux'!G149="CM","MATHEMATIQUES"&amp;CHAR(10)&amp;"Calcul mental",IF('EDT-2niveaux'!G149="EG","MATHEMATIQUES"&amp;CHAR(10)&amp;"Espace et Géométrie",IF('EDT-2niveaux'!G149="NC","MATHEMATIQUES"&amp;CHAR(10)&amp;"Nombres et calculs",IF('EDT-2niveaux'!G149="GM","MATHEMATIQUES"&amp;CHAR(10)&amp;"Grand. et mes.",IF('EDT-2niveaux'!G149="S","Sciences et technologie",IF('EDT-2niveaux'!G149="H","Histoire",IF('EDT-2niveaux'!G149="Geo","Géographie",IF('EDT-2niveaux'!G149="EMC","Enseig. mor. et civ.",IF('EDT-2niveaux'!G149="EPS","Educ. phys. et sportive",IF('EDT-2niveaux'!G149="EM","Educ. musicale",IF('EDT-2niveaux'!G149="AP","Arts plastiques",IF('EDT-2niveaux'!G149="HDA","Hist. des arts",IF('EDT-2niveaux'!G149="QM","Questionner le monde",IF('EDT-2niveaux'!G149="LV","Langue vivante",IF('EDT-2niveaux'!G149="APC","APC",""))))))))))))))))))))))))))</f>
        <v/>
      </c>
      <c r="S145" s="148" t="str">
        <f t="shared" si="28"/>
        <v/>
      </c>
      <c r="T145" s="101">
        <f>'EDT-2niveaux'!H149</f>
        <v>0</v>
      </c>
      <c r="U145" s="14" t="str">
        <f>IF('EDT-2niveaux'!H149="O","FRANCAIS"&amp;CHAR(10)&amp;"Orthographe",IF('EDT-2niveaux'!H149="rec","RECREATION",IF('EDT-2niveaux'!H149="p","Pause méridienne",IF('EDT-2niveaux'!H149="G","FRANCAIS"&amp;CHAR(10)&amp;"Grammaire",IF('EDT-2niveaux'!H149="LC","FRANCAIS"&amp;CHAR(10)&amp;"Lect. et comp.de l'écrit",IF('EDT-2niveaux'!H149="M","MATHEMATIQUES",IF('EDT-2niveaux'!H149="CLA","FRANCAIS"&amp;CHAR(10)&amp;"Culture litt. et art.",IF('EDT-2niveaux'!H149="F","FRANCAIS",IF('EDT-2niveaux'!H149="E","FRANCAIS"&amp;CHAR(10)&amp;"Ecriture",IF('EDT-2niveaux'!H149="L","FRANCAIS"&amp;CHAR(10)&amp;"Lexique",IF('EDT-2niveaux'!H149="LO","FRANCAIS"&amp;CHAR(10)&amp;"Langage oral",IF('EDT-2niveaux'!H149="CM","MATHEMATIQUES"&amp;CHAR(10)&amp;"Calcul mental",IF('EDT-2niveaux'!H149="EG","MATHEMATIQUES"&amp;CHAR(10)&amp;"Espace et Géométrie",IF('EDT-2niveaux'!H149="NC","MATHEMATIQUES"&amp;CHAR(10)&amp;"Nombres et calculs",IF('EDT-2niveaux'!H149="GM","MATHEMATIQUES"&amp;CHAR(10)&amp;"Grand. et mes.",IF('EDT-2niveaux'!H149="S","Sciences et technologie",IF('EDT-2niveaux'!H149="H","Histoire",IF('EDT-2niveaux'!H149="Geo","Géographie",IF('EDT-2niveaux'!H149="EMC","Enseig. mor. et civ.",IF('EDT-2niveaux'!H149="EPS","Educ. phys. et sportive",IF('EDT-2niveaux'!H149="EM","Educ. musicale",IF('EDT-2niveaux'!H149="AP","Arts plastiques",IF('EDT-2niveaux'!H149="HDA","Hist. des arts",IF('EDT-2niveaux'!H149="QM","Questionner le monde",IF('EDT-2niveaux'!H149="LV","Langue vivante",IF('EDT-2niveaux'!H149="APC","APC",""))))))))))))))))))))))))))</f>
        <v/>
      </c>
      <c r="V145" s="14" t="str">
        <f t="shared" si="29"/>
        <v/>
      </c>
      <c r="W145" s="101">
        <f>'EDT-2niveaux'!I149</f>
        <v>0</v>
      </c>
      <c r="X145" s="14" t="str">
        <f>IF('EDT-2niveaux'!I149="O","FRANCAIS"&amp;CHAR(10)&amp;"Orthographe",IF('EDT-2niveaux'!I149="rec","RECREATION",IF('EDT-2niveaux'!I149="p","Pause méridienne",IF('EDT-2niveaux'!I149="G","FRANCAIS"&amp;CHAR(10)&amp;"Grammaire",IF('EDT-2niveaux'!I149="LC","FRANCAIS"&amp;CHAR(10)&amp;"Lect. et comp.de l'écrit",IF('EDT-2niveaux'!I149="M","MATHEMATIQUES",IF('EDT-2niveaux'!I149="CLA","FRANCAIS"&amp;CHAR(10)&amp;"Culture litt. et art.",IF('EDT-2niveaux'!I149="F","FRANCAIS",IF('EDT-2niveaux'!I149="E","FRANCAIS"&amp;CHAR(10)&amp;"Ecriture",IF('EDT-2niveaux'!I149="L","FRANCAIS"&amp;CHAR(10)&amp;"Lexique",IF('EDT-2niveaux'!I149="LO","FRANCAIS"&amp;CHAR(10)&amp;"Langage oral",IF('EDT-2niveaux'!I149="CM","MATHEMATIQUES"&amp;CHAR(10)&amp;"Calcul mental",IF('EDT-2niveaux'!I149="EG","MATHEMATIQUES"&amp;CHAR(10)&amp;"Espace et Géométrie",IF('EDT-2niveaux'!I149="NC","MATHEMATIQUES"&amp;CHAR(10)&amp;"Nombres et calculs",IF('EDT-2niveaux'!I149="GM","MATHEMATIQUES"&amp;CHAR(10)&amp;"Grand. et mes.",IF('EDT-2niveaux'!I149="S","Sciences et technologie",IF('EDT-2niveaux'!I149="H","Histoire",IF('EDT-2niveaux'!I149="Geo","Géographie",IF('EDT-2niveaux'!I149="EMC","Enseig. mor. et civ.",IF('EDT-2niveaux'!I149="EPS","Educ. phys. et sportive",IF('EDT-2niveaux'!I149="EM","Educ. musicale",IF('EDT-2niveaux'!I149="AP","Arts plastiques",IF('EDT-2niveaux'!I149="HDA","Hist. des arts",IF('EDT-2niveaux'!I149="QM","Questionner le monde",IF('EDT-2niveaux'!I149="LV","Langue vivante",IF('EDT-2niveaux'!I149="APC","APC",""))))))))))))))))))))))))))</f>
        <v/>
      </c>
      <c r="Y145" s="14" t="str">
        <f t="shared" si="30"/>
        <v/>
      </c>
      <c r="Z145" s="101">
        <f>'EDT-2niveaux'!J149</f>
        <v>0</v>
      </c>
      <c r="AA145" s="14" t="str">
        <f>IF('EDT-2niveaux'!J149="O","FRANCAIS"&amp;CHAR(10)&amp;"Orthographe",IF('EDT-2niveaux'!J149="rec","RECREATION",IF('EDT-2niveaux'!J149="p","Pause méridienne",IF('EDT-2niveaux'!J149="G","FRANCAIS"&amp;CHAR(10)&amp;"Grammaire",IF('EDT-2niveaux'!J149="LC","FRANCAIS"&amp;CHAR(10)&amp;"Lect. et comp.de l'écrit",IF('EDT-2niveaux'!J149="M","MATHEMATIQUES",IF('EDT-2niveaux'!J149="CLA","FRANCAIS"&amp;CHAR(10)&amp;"Culture littéraire et artistiqueCulture litt. et art.",IF('EDT-2niveaux'!J149="F","FRANCAIS",IF('EDT-2niveaux'!J149="E","FRANCAIS"&amp;CHAR(10)&amp;"Ecriture",IF('EDT-2niveaux'!J149="L","FRANCAIS"&amp;CHAR(10)&amp;"Lexique",IF('EDT-2niveaux'!J149="LO","FRANCAIS"&amp;CHAR(10)&amp;"Langage oral",IF('EDT-2niveaux'!J149="CM","MATHEMATIQUES"&amp;CHAR(10)&amp;"Calcul mental",IF('EDT-2niveaux'!J149="EG","MATHEMATIQUES"&amp;CHAR(10)&amp;"Espace et Géométrie",IF('EDT-2niveaux'!J149="NC","MATHEMATIQUES"&amp;CHAR(10)&amp;"Nombres et calculs",IF('EDT-2niveaux'!J149="GM","MATHEMATIQUES"&amp;CHAR(10)&amp;"Grand. et mes.",IF('EDT-2niveaux'!J149="S","Sciences et technologie",IF('EDT-2niveaux'!J149="H","Histoire",IF('EDT-2niveaux'!J149="Geo","Géographie",IF('EDT-2niveaux'!J149="EMC","Enseig. mor. et civ.",IF('EDT-2niveaux'!J149="EPS","Educ. phys. et sportive",IF('EDT-2niveaux'!J149="EM","Educ. musicale",IF('EDT-2niveaux'!J149="AP","Arts plastiques",IF('EDT-2niveaux'!J149="HDA","Hist. des arts",IF('EDT-2niveaux'!J149="QM","Questionner le monde",IF('EDT-2niveaux'!J149="LV","Langue vivante",IF('EDT-2niveaux'!J149="APC","APC",""))))))))))))))))))))))))))</f>
        <v/>
      </c>
      <c r="AB145" s="49" t="str">
        <f t="shared" si="31"/>
        <v/>
      </c>
      <c r="AC145" s="101">
        <f>'EDT-2niveaux'!K149</f>
        <v>0</v>
      </c>
      <c r="AD145" s="14" t="str">
        <f>IF('EDT-2niveaux'!K149="O","FRANCAIS"&amp;CHAR(10)&amp;"Orthographe",IF('EDT-2niveaux'!K149="rec","RECREATION",IF('EDT-2niveaux'!K149="p","Pause méridienne",IF('EDT-2niveaux'!K149="G","FRANCAIS"&amp;CHAR(10)&amp;"Grammaire",IF('EDT-2niveaux'!K149="LC","FRANCAIS"&amp;CHAR(10)&amp;"Lect. et comp.de l'écrit",IF('EDT-2niveaux'!K149="M","MATHEMATIQUES",IF('EDT-2niveaux'!K149="CLA","FRANCAIS"&amp;CHAR(10)&amp;"Culture litt. et art.",IF('EDT-2niveaux'!K149="F","FRANCAIS",IF('EDT-2niveaux'!K149="E","FRANCAIS"&amp;CHAR(10)&amp;"Ecriture",IF('EDT-2niveaux'!K149="L","FRANCAIS"&amp;CHAR(10)&amp;"Lexique",IF('EDT-2niveaux'!K149="LO","FRANCAIS"&amp;CHAR(10)&amp;"Langage oral",IF('EDT-2niveaux'!K149="CM","MATHEMATIQUES"&amp;CHAR(10)&amp;"Calcul mental",IF('EDT-2niveaux'!K149="EG","MATHEMATIQUES"&amp;CHAR(10)&amp;"Espace et Géométrie",IF('EDT-2niveaux'!K149="NC","MATHEMATIQUES"&amp;CHAR(10)&amp;"Nombres et calculs",IF('EDT-2niveaux'!K149="GM","MATHEMATIQUES"&amp;CHAR(10)&amp;"Grand. et mes.",IF('EDT-2niveaux'!K149="S","Sciences et technologie",IF('EDT-2niveaux'!K149="H","Histoire",IF('EDT-2niveaux'!K149="Geo","Géographie",IF('EDT-2niveaux'!K149="EMC","Enseig. mor. et civ.",IF('EDT-2niveaux'!K149="EPS","Educ. phys. et sportive",IF('EDT-2niveaux'!K149="EM","Educ. musicale",IF('EDT-2niveaux'!K149="AP","Arts plastiques",IF('EDT-2niveaux'!K149="HDA","Hist. des arts",IF('EDT-2niveaux'!K149="QM","Questionner le monde",IF('EDT-2niveaux'!K149="LV","Langue vivante",IF('EDT-2niveaux'!K149="APC","APC",""))))))))))))))))))))))))))</f>
        <v/>
      </c>
      <c r="AE145" s="49" t="str">
        <f t="shared" si="32"/>
        <v/>
      </c>
    </row>
    <row r="146" spans="1:45" x14ac:dyDescent="0.3">
      <c r="B146" s="101">
        <f>'EDT-2niveaux'!B150</f>
        <v>0</v>
      </c>
      <c r="C146" s="14" t="str">
        <f>IF('EDT-2niveaux'!B150="O","FRANCAIS"&amp;CHAR(10)&amp;"Orthographe",IF('EDT-2niveaux'!B150="rec","RECREATION",IF('EDT-2niveaux'!B150="p","Pause méridienne",IF('EDT-2niveaux'!B150="G","FRANCAIS"&amp;CHAR(10)&amp;"Grammaire",IF('EDT-2niveaux'!B150="LC","FRANCAIS"&amp;CHAR(10)&amp;"Lect. et comp.de l'écrit",IF('EDT-2niveaux'!B150="M","MATHEMATIQUES",IF('EDT-2niveaux'!B150="CLA","FRANCAIS"&amp;CHAR(10)&amp;"Culture litt. et art.",IF('EDT-2niveaux'!B150="F","FRANCAIS",IF('EDT-2niveaux'!B150="E","FRANCAIS"&amp;CHAR(10)&amp;"Ecriture",IF('EDT-2niveaux'!B150="L","FRANCAIS"&amp;CHAR(10)&amp;"Lexique",IF('EDT-2niveaux'!B150="LO","FRANCAIS"&amp;CHAR(10)&amp;"Langage oral",IF('EDT-2niveaux'!B150="CM","MATHEMATIQUES"&amp;CHAR(10)&amp;"Calcul mental",IF('EDT-2niveaux'!B150="EG","MATHEMATIQUES"&amp;CHAR(10)&amp;"Espace et Géométrie",IF('EDT-2niveaux'!B150="NC","MATHEMATIQUES"&amp;CHAR(10)&amp;"Nombres et calculs",IF('EDT-2niveaux'!B150="GM","MATHEMATIQUES"&amp;CHAR(10)&amp;"Grand. et mes.",IF('EDT-2niveaux'!B150="S","Sciences et technologie",IF('EDT-2niveaux'!B150="H","Histoire",IF('EDT-2niveaux'!B150="Geo","Géographie",IF('EDT-2niveaux'!B150="EMC","Enseig. mor. et civ.",IF('EDT-2niveaux'!B150="EPS","Educ. phys. et sportive",IF('EDT-2niveaux'!B150="EM","Educ. musicale",IF('EDT-2niveaux'!B150="AP","Arts plastiques",IF('EDT-2niveaux'!B150="HDA","Hist. des arts",IF('EDT-2niveaux'!B150="QM","Questionner le monde",IF('EDT-2niveaux'!B150="LV","Langue vivante",IF('EDT-2niveaux'!B150="APC","APC",""))))))))))))))))))))))))))</f>
        <v/>
      </c>
      <c r="D146" s="14" t="str">
        <f t="shared" si="23"/>
        <v/>
      </c>
      <c r="E146" s="101">
        <f>'EDT-2niveaux'!C150</f>
        <v>0</v>
      </c>
      <c r="F146" s="14" t="str">
        <f>IF('EDT-2niveaux'!C150="O","FRANCAIS"&amp;CHAR(10)&amp;"Orthographe",IF('EDT-2niveaux'!C150="rec","RECREATION",IF('EDT-2niveaux'!C150="p","Pause méridienne",IF('EDT-2niveaux'!C150="G","FRANCAIS"&amp;CHAR(10)&amp;"Grammaire",IF('EDT-2niveaux'!C150="LC","FRANCAIS"&amp;CHAR(10)&amp;"Lect. et comp.de l'écrit",IF('EDT-2niveaux'!C150="M","MATHEMATIQUES",IF('EDT-2niveaux'!C150="CLA","FRANCAIS"&amp;CHAR(10)&amp;"Culture littéraire et artistiqueCulture litt. et art.",IF('EDT-2niveaux'!C150="F","FRANCAIS",IF('EDT-2niveaux'!C150="E","FRANCAIS"&amp;CHAR(10)&amp;"Ecriture",IF('EDT-2niveaux'!C150="L","FRANCAIS"&amp;CHAR(10)&amp;"Lexique",IF('EDT-2niveaux'!C150="LO","FRANCAIS"&amp;CHAR(10)&amp;"Langage oral",IF('EDT-2niveaux'!C150="CM","MATHEMATIQUES"&amp;CHAR(10)&amp;"Calcul mental",IF('EDT-2niveaux'!C150="EG","MATHEMATIQUES"&amp;CHAR(10)&amp;"Espace et Géométrie",IF('EDT-2niveaux'!C150="NC","MATHEMATIQUES"&amp;CHAR(10)&amp;"Nombres et calculs",IF('EDT-2niveaux'!C150="GM","MATHEMATIQUES"&amp;CHAR(10)&amp;"Grand. et mes.",IF('EDT-2niveaux'!C150="S","Sciences et technologie",IF('EDT-2niveaux'!C150="H","Histoire",IF('EDT-2niveaux'!C150="Geo","Géographie",IF('EDT-2niveaux'!C150="EMC","Enseig. mor. et civ.",IF('EDT-2niveaux'!C150="EPS","Educ. phys. et sportive",IF('EDT-2niveaux'!C150="EM","Educ. musicale",IF('EDT-2niveaux'!C150="AP","Arts plastiques",IF('EDT-2niveaux'!C150="HDA","Hist. des arts",IF('EDT-2niveaux'!C150="QM","Questionner le monde",IF('EDT-2niveaux'!C150="LV","Langue vivante",IF('EDT-2niveaux'!C150="APC","APC",""))))))))))))))))))))))))))</f>
        <v/>
      </c>
      <c r="G146" s="14" t="str">
        <f t="shared" si="24"/>
        <v/>
      </c>
      <c r="H146" s="101">
        <f>'EDT-2niveaux'!D150</f>
        <v>0</v>
      </c>
      <c r="I146" s="14" t="str">
        <f>IF('EDT-2niveaux'!D150="O","FRANCAIS"&amp;CHAR(10)&amp;"Orthographe",IF('EDT-2niveaux'!D150="rec","RECREATION",IF('EDT-2niveaux'!D150="p","Pause méridienne",IF('EDT-2niveaux'!D150="G","FRANCAIS"&amp;CHAR(10)&amp;"Grammaire",IF('EDT-2niveaux'!D150="LC","FRANCAIS"&amp;CHAR(10)&amp;"Lect. et comp.de l'écrit",IF('EDT-2niveaux'!D150="M","MATHEMATIQUES",IF('EDT-2niveaux'!D150="CLA","FRANCAIS"&amp;CHAR(10)&amp;"Culture litt. et art.",IF('EDT-2niveaux'!D150="F","FRANCAIS",IF('EDT-2niveaux'!D150="E","FRANCAIS"&amp;CHAR(10)&amp;"Ecriture",IF('EDT-2niveaux'!D150="L","FRANCAIS"&amp;CHAR(10)&amp;"Lexique",IF('EDT-2niveaux'!D150="LO","FRANCAIS"&amp;CHAR(10)&amp;"Langage oral",IF('EDT-2niveaux'!D150="CM","MATHEMATIQUES"&amp;CHAR(10)&amp;"Calcul mental",IF('EDT-2niveaux'!D150="EG","MATHEMATIQUES"&amp;CHAR(10)&amp;"Espace et Géométrie",IF('EDT-2niveaux'!D150="NC","MATHEMATIQUES"&amp;CHAR(10)&amp;"Nombres et calculs",IF('EDT-2niveaux'!D150="GM","MATHEMATIQUES"&amp;CHAR(10)&amp;"Grand. et mes.",IF('EDT-2niveaux'!D150="S","Sciences et technologie",IF('EDT-2niveaux'!D150="H","Histoire",IF('EDT-2niveaux'!D150="Geo","Géographie",IF('EDT-2niveaux'!D150="EMC","Enseig. mor. et civ.",IF('EDT-2niveaux'!D150="EPS","Educ. phys. et sportive",IF('EDT-2niveaux'!D150="EM","Educ. musicale",IF('EDT-2niveaux'!D150="AP","Arts plastiques",IF('EDT-2niveaux'!D150="HDA","Hist. des arts",IF('EDT-2niveaux'!D150="QM","Questionner le monde",IF('EDT-2niveaux'!D150="LV","Langue vivante",IF('EDT-2niveaux'!D150="APC","APC",""))))))))))))))))))))))))))</f>
        <v/>
      </c>
      <c r="J146" s="14" t="str">
        <f t="shared" si="25"/>
        <v/>
      </c>
      <c r="K146" s="101">
        <f>'EDT-2niveaux'!E150</f>
        <v>0</v>
      </c>
      <c r="L146" s="14" t="str">
        <f>IF('EDT-2niveaux'!E150="O","FRANCAIS"&amp;CHAR(10)&amp;"Orthographe",IF('EDT-2niveaux'!E150="rec","RECREATION",IF('EDT-2niveaux'!E150="p","Pause méridienne",IF('EDT-2niveaux'!E150="G","FRANCAIS"&amp;CHAR(10)&amp;"Grammaire",IF('EDT-2niveaux'!E150="LC","FRANCAIS"&amp;CHAR(10)&amp;"Lect. et comp.de l'écrit",IF('EDT-2niveaux'!E150="M","MATHEMATIQUES",IF('EDT-2niveaux'!E150="CLA","FRANCAIS"&amp;CHAR(10)&amp;"Culture litt. et art.",IF('EDT-2niveaux'!E150="F","FRANCAIS",IF('EDT-2niveaux'!E150="E","FRANCAIS"&amp;CHAR(10)&amp;"Ecriture",IF('EDT-2niveaux'!E150="L","FRANCAIS"&amp;CHAR(10)&amp;"Lexique",IF('EDT-2niveaux'!E150="LO","FRANCAIS"&amp;CHAR(10)&amp;"Langage oral",IF('EDT-2niveaux'!E150="CM","MATHEMATIQUES"&amp;CHAR(10)&amp;"Calcul mental",IF('EDT-2niveaux'!E150="EG","MATHEMATIQUES"&amp;CHAR(10)&amp;"Espace et Géométrie",IF('EDT-2niveaux'!E150="NC","MATHEMATIQUES"&amp;CHAR(10)&amp;"Nombres et calculs",IF('EDT-2niveaux'!E150="GM","MATHEMATIQUES"&amp;CHAR(10)&amp;"Grand. et mes.",IF('EDT-2niveaux'!E150="S","Sciences et technologie",IF('EDT-2niveaux'!E150="H","Histoire",IF('EDT-2niveaux'!E150="Geo","Géographie",IF('EDT-2niveaux'!E150="EMC","Enseig. mor. et civ.",IF('EDT-2niveaux'!E150="EPS","Educ. phys. et sportive",IF('EDT-2niveaux'!E150="EM","Educ. musicale",IF('EDT-2niveaux'!E150="AP","Arts plastiques",IF('EDT-2niveaux'!E150="HDA","Hist. des arts",IF('EDT-2niveaux'!E150="QM","Questionner le monde",IF('EDT-2niveaux'!E150="LV","Langue vivante",IF('EDT-2niveaux'!E150="APC","APC",""))))))))))))))))))))))))))</f>
        <v/>
      </c>
      <c r="M146" s="14" t="str">
        <f t="shared" si="26"/>
        <v/>
      </c>
      <c r="N146" s="101">
        <f>'EDT-2niveaux'!F150</f>
        <v>0</v>
      </c>
      <c r="O146" s="14" t="str">
        <f>IF('EDT-2niveaux'!F150="O","FRANCAIS"&amp;CHAR(10)&amp;"Orthographe",IF('EDT-2niveaux'!F150="rec","RECREATION",IF('EDT-2niveaux'!F150="p","Pause méridienne",IF('EDT-2niveaux'!F150="G","FRANCAIS"&amp;CHAR(10)&amp;"Grammaire",IF('EDT-2niveaux'!F150="LC","FRANCAIS"&amp;CHAR(10)&amp;"Lect. et comp.de l'écrit",IF('EDT-2niveaux'!F150="M","MATHEMATIQUES",IF('EDT-2niveaux'!F150="CLA","FRANCAIS"&amp;CHAR(10)&amp;"Culture litt. et art.",IF('EDT-2niveaux'!F150="F","FRANCAIS",IF('EDT-2niveaux'!F150="E","FRANCAIS"&amp;CHAR(10)&amp;"Ecriture",IF('EDT-2niveaux'!F150="L","FRANCAIS"&amp;CHAR(10)&amp;"Lexique",IF('EDT-2niveaux'!F150="LO","FRANCAIS"&amp;CHAR(10)&amp;"Langage oral",IF('EDT-2niveaux'!F150="CM","MATHEMATIQUES"&amp;CHAR(10)&amp;"Calcul mental",IF('EDT-2niveaux'!F150="EG","MATHEMATIQUES"&amp;CHAR(10)&amp;"Espace et Géométrie",IF('EDT-2niveaux'!F150="NC","MATHEMATIQUES"&amp;CHAR(10)&amp;"Nombres et calculs",IF('EDT-2niveaux'!F150="GM","MATHEMATIQUES"&amp;CHAR(10)&amp;"Grand. et mes.",IF('EDT-2niveaux'!F150="S","Sciences et technologie",IF('EDT-2niveaux'!F150="H","Histoire",IF('EDT-2niveaux'!F150="Geo","Géographie",IF('EDT-2niveaux'!F150="EMC","Enseig. mor. et civ.",IF('EDT-2niveaux'!F150="EPS","Educ. phys. et sportive",IF('EDT-2niveaux'!F150="EM","Educ. musicale",IF('EDT-2niveaux'!F150="AP","Arts plastiques",IF('EDT-2niveaux'!F150="HDA","Hist. des arts",IF('EDT-2niveaux'!F150="QM","Questionner le monde",IF('EDT-2niveaux'!F150="LV","Langue vivante",IF('EDT-2niveaux'!F150="APC","APC",""))))))))))))))))))))))))))</f>
        <v/>
      </c>
      <c r="P146" s="14" t="str">
        <f t="shared" si="27"/>
        <v/>
      </c>
      <c r="Q146" s="101">
        <f>'EDT-2niveaux'!G150</f>
        <v>0</v>
      </c>
      <c r="R146" s="14" t="str">
        <f>IF('EDT-2niveaux'!G150="O","FRANCAIS"&amp;CHAR(10)&amp;"Orthographe",IF('EDT-2niveaux'!G150="rec","RECREATION",IF('EDT-2niveaux'!G150="p","Pause méridienne",IF('EDT-2niveaux'!G150="G","FRANCAIS"&amp;CHAR(10)&amp;"Grammaire",IF('EDT-2niveaux'!G150="LC","FRANCAIS"&amp;CHAR(10)&amp;"Lect. et comp.de l'écrit",IF('EDT-2niveaux'!G150="M","MATHEMATIQUES",IF('EDT-2niveaux'!G150="CLA","FRANCAIS"&amp;CHAR(10)&amp;"Culture litt. et art.",IF('EDT-2niveaux'!G150="F","FRANCAIS",IF('EDT-2niveaux'!G150="E","FRANCAIS"&amp;CHAR(10)&amp;"Ecriture",IF('EDT-2niveaux'!G150="L","FRANCAIS"&amp;CHAR(10)&amp;"Lexique",IF('EDT-2niveaux'!G150="LO","FRANCAIS"&amp;CHAR(10)&amp;"Langage oral",IF('EDT-2niveaux'!G150="CM","MATHEMATIQUES"&amp;CHAR(10)&amp;"Calcul mental",IF('EDT-2niveaux'!G150="EG","MATHEMATIQUES"&amp;CHAR(10)&amp;"Espace et Géométrie",IF('EDT-2niveaux'!G150="NC","MATHEMATIQUES"&amp;CHAR(10)&amp;"Nombres et calculs",IF('EDT-2niveaux'!G150="GM","MATHEMATIQUES"&amp;CHAR(10)&amp;"Grand. et mes.",IF('EDT-2niveaux'!G150="S","Sciences et technologie",IF('EDT-2niveaux'!G150="H","Histoire",IF('EDT-2niveaux'!G150="Geo","Géographie",IF('EDT-2niveaux'!G150="EMC","Enseig. mor. et civ.",IF('EDT-2niveaux'!G150="EPS","Educ. phys. et sportive",IF('EDT-2niveaux'!G150="EM","Educ. musicale",IF('EDT-2niveaux'!G150="AP","Arts plastiques",IF('EDT-2niveaux'!G150="HDA","Hist. des arts",IF('EDT-2niveaux'!G150="QM","Questionner le monde",IF('EDT-2niveaux'!G150="LV","Langue vivante",IF('EDT-2niveaux'!G150="APC","APC",""))))))))))))))))))))))))))</f>
        <v/>
      </c>
      <c r="S146" s="148" t="str">
        <f t="shared" si="28"/>
        <v/>
      </c>
      <c r="T146" s="101">
        <f>'EDT-2niveaux'!H150</f>
        <v>0</v>
      </c>
      <c r="U146" s="14" t="str">
        <f>IF('EDT-2niveaux'!H150="O","FRANCAIS"&amp;CHAR(10)&amp;"Orthographe",IF('EDT-2niveaux'!H150="rec","RECREATION",IF('EDT-2niveaux'!H150="p","Pause méridienne",IF('EDT-2niveaux'!H150="G","FRANCAIS"&amp;CHAR(10)&amp;"Grammaire",IF('EDT-2niveaux'!H150="LC","FRANCAIS"&amp;CHAR(10)&amp;"Lect. et comp.de l'écrit",IF('EDT-2niveaux'!H150="M","MATHEMATIQUES",IF('EDT-2niveaux'!H150="CLA","FRANCAIS"&amp;CHAR(10)&amp;"Culture litt. et art.",IF('EDT-2niveaux'!H150="F","FRANCAIS",IF('EDT-2niveaux'!H150="E","FRANCAIS"&amp;CHAR(10)&amp;"Ecriture",IF('EDT-2niveaux'!H150="L","FRANCAIS"&amp;CHAR(10)&amp;"Lexique",IF('EDT-2niveaux'!H150="LO","FRANCAIS"&amp;CHAR(10)&amp;"Langage oral",IF('EDT-2niveaux'!H150="CM","MATHEMATIQUES"&amp;CHAR(10)&amp;"Calcul mental",IF('EDT-2niveaux'!H150="EG","MATHEMATIQUES"&amp;CHAR(10)&amp;"Espace et Géométrie",IF('EDT-2niveaux'!H150="NC","MATHEMATIQUES"&amp;CHAR(10)&amp;"Nombres et calculs",IF('EDT-2niveaux'!H150="GM","MATHEMATIQUES"&amp;CHAR(10)&amp;"Grand. et mes.",IF('EDT-2niveaux'!H150="S","Sciences et technologie",IF('EDT-2niveaux'!H150="H","Histoire",IF('EDT-2niveaux'!H150="Geo","Géographie",IF('EDT-2niveaux'!H150="EMC","Enseig. mor. et civ.",IF('EDT-2niveaux'!H150="EPS","Educ. phys. et sportive",IF('EDT-2niveaux'!H150="EM","Educ. musicale",IF('EDT-2niveaux'!H150="AP","Arts plastiques",IF('EDT-2niveaux'!H150="HDA","Hist. des arts",IF('EDT-2niveaux'!H150="QM","Questionner le monde",IF('EDT-2niveaux'!H150="LV","Langue vivante",IF('EDT-2niveaux'!H150="APC","APC",""))))))))))))))))))))))))))</f>
        <v/>
      </c>
      <c r="V146" s="14" t="str">
        <f t="shared" si="29"/>
        <v/>
      </c>
      <c r="W146" s="101">
        <f>'EDT-2niveaux'!I150</f>
        <v>0</v>
      </c>
      <c r="X146" s="14" t="str">
        <f>IF('EDT-2niveaux'!I150="O","FRANCAIS"&amp;CHAR(10)&amp;"Orthographe",IF('EDT-2niveaux'!I150="rec","RECREATION",IF('EDT-2niveaux'!I150="p","Pause méridienne",IF('EDT-2niveaux'!I150="G","FRANCAIS"&amp;CHAR(10)&amp;"Grammaire",IF('EDT-2niveaux'!I150="LC","FRANCAIS"&amp;CHAR(10)&amp;"Lect. et comp.de l'écrit",IF('EDT-2niveaux'!I150="M","MATHEMATIQUES",IF('EDT-2niveaux'!I150="CLA","FRANCAIS"&amp;CHAR(10)&amp;"Culture litt. et art.",IF('EDT-2niveaux'!I150="F","FRANCAIS",IF('EDT-2niveaux'!I150="E","FRANCAIS"&amp;CHAR(10)&amp;"Ecriture",IF('EDT-2niveaux'!I150="L","FRANCAIS"&amp;CHAR(10)&amp;"Lexique",IF('EDT-2niveaux'!I150="LO","FRANCAIS"&amp;CHAR(10)&amp;"Langage oral",IF('EDT-2niveaux'!I150="CM","MATHEMATIQUES"&amp;CHAR(10)&amp;"Calcul mental",IF('EDT-2niveaux'!I150="EG","MATHEMATIQUES"&amp;CHAR(10)&amp;"Espace et Géométrie",IF('EDT-2niveaux'!I150="NC","MATHEMATIQUES"&amp;CHAR(10)&amp;"Nombres et calculs",IF('EDT-2niveaux'!I150="GM","MATHEMATIQUES"&amp;CHAR(10)&amp;"Grand. et mes.",IF('EDT-2niveaux'!I150="S","Sciences et technologie",IF('EDT-2niveaux'!I150="H","Histoire",IF('EDT-2niveaux'!I150="Geo","Géographie",IF('EDT-2niveaux'!I150="EMC","Enseig. mor. et civ.",IF('EDT-2niveaux'!I150="EPS","Educ. phys. et sportive",IF('EDT-2niveaux'!I150="EM","Educ. musicale",IF('EDT-2niveaux'!I150="AP","Arts plastiques",IF('EDT-2niveaux'!I150="HDA","Hist. des arts",IF('EDT-2niveaux'!I150="QM","Questionner le monde",IF('EDT-2niveaux'!I150="LV","Langue vivante",IF('EDT-2niveaux'!I150="APC","APC",""))))))))))))))))))))))))))</f>
        <v/>
      </c>
      <c r="Y146" s="14" t="str">
        <f t="shared" si="30"/>
        <v/>
      </c>
      <c r="Z146" s="101">
        <f>'EDT-2niveaux'!J150</f>
        <v>0</v>
      </c>
      <c r="AA146" s="14" t="str">
        <f>IF('EDT-2niveaux'!J150="O","FRANCAIS"&amp;CHAR(10)&amp;"Orthographe",IF('EDT-2niveaux'!J150="rec","RECREATION",IF('EDT-2niveaux'!J150="p","Pause méridienne",IF('EDT-2niveaux'!J150="G","FRANCAIS"&amp;CHAR(10)&amp;"Grammaire",IF('EDT-2niveaux'!J150="LC","FRANCAIS"&amp;CHAR(10)&amp;"Lect. et comp.de l'écrit",IF('EDT-2niveaux'!J150="M","MATHEMATIQUES",IF('EDT-2niveaux'!J150="CLA","FRANCAIS"&amp;CHAR(10)&amp;"Culture littéraire et artistiqueCulture litt. et art.",IF('EDT-2niveaux'!J150="F","FRANCAIS",IF('EDT-2niveaux'!J150="E","FRANCAIS"&amp;CHAR(10)&amp;"Ecriture",IF('EDT-2niveaux'!J150="L","FRANCAIS"&amp;CHAR(10)&amp;"Lexique",IF('EDT-2niveaux'!J150="LO","FRANCAIS"&amp;CHAR(10)&amp;"Langage oral",IF('EDT-2niveaux'!J150="CM","MATHEMATIQUES"&amp;CHAR(10)&amp;"Calcul mental",IF('EDT-2niveaux'!J150="EG","MATHEMATIQUES"&amp;CHAR(10)&amp;"Espace et Géométrie",IF('EDT-2niveaux'!J150="NC","MATHEMATIQUES"&amp;CHAR(10)&amp;"Nombres et calculs",IF('EDT-2niveaux'!J150="GM","MATHEMATIQUES"&amp;CHAR(10)&amp;"Grand. et mes.",IF('EDT-2niveaux'!J150="S","Sciences et technologie",IF('EDT-2niveaux'!J150="H","Histoire",IF('EDT-2niveaux'!J150="Geo","Géographie",IF('EDT-2niveaux'!J150="EMC","Enseig. mor. et civ.",IF('EDT-2niveaux'!J150="EPS","Educ. phys. et sportive",IF('EDT-2niveaux'!J150="EM","Educ. musicale",IF('EDT-2niveaux'!J150="AP","Arts plastiques",IF('EDT-2niveaux'!J150="HDA","Hist. des arts",IF('EDT-2niveaux'!J150="QM","Questionner le monde",IF('EDT-2niveaux'!J150="LV","Langue vivante",IF('EDT-2niveaux'!J150="APC","APC",""))))))))))))))))))))))))))</f>
        <v/>
      </c>
      <c r="AB146" s="49" t="str">
        <f t="shared" si="31"/>
        <v/>
      </c>
      <c r="AC146" s="101">
        <f>'EDT-2niveaux'!K150</f>
        <v>0</v>
      </c>
      <c r="AD146" s="14" t="str">
        <f>IF('EDT-2niveaux'!K150="O","FRANCAIS"&amp;CHAR(10)&amp;"Orthographe",IF('EDT-2niveaux'!K150="rec","RECREATION",IF('EDT-2niveaux'!K150="p","Pause méridienne",IF('EDT-2niveaux'!K150="G","FRANCAIS"&amp;CHAR(10)&amp;"Grammaire",IF('EDT-2niveaux'!K150="LC","FRANCAIS"&amp;CHAR(10)&amp;"Lect. et comp.de l'écrit",IF('EDT-2niveaux'!K150="M","MATHEMATIQUES",IF('EDT-2niveaux'!K150="CLA","FRANCAIS"&amp;CHAR(10)&amp;"Culture litt. et art.",IF('EDT-2niveaux'!K150="F","FRANCAIS",IF('EDT-2niveaux'!K150="E","FRANCAIS"&amp;CHAR(10)&amp;"Ecriture",IF('EDT-2niveaux'!K150="L","FRANCAIS"&amp;CHAR(10)&amp;"Lexique",IF('EDT-2niveaux'!K150="LO","FRANCAIS"&amp;CHAR(10)&amp;"Langage oral",IF('EDT-2niveaux'!K150="CM","MATHEMATIQUES"&amp;CHAR(10)&amp;"Calcul mental",IF('EDT-2niveaux'!K150="EG","MATHEMATIQUES"&amp;CHAR(10)&amp;"Espace et Géométrie",IF('EDT-2niveaux'!K150="NC","MATHEMATIQUES"&amp;CHAR(10)&amp;"Nombres et calculs",IF('EDT-2niveaux'!K150="GM","MATHEMATIQUES"&amp;CHAR(10)&amp;"Grand. et mes.",IF('EDT-2niveaux'!K150="S","Sciences et technologie",IF('EDT-2niveaux'!K150="H","Histoire",IF('EDT-2niveaux'!K150="Geo","Géographie",IF('EDT-2niveaux'!K150="EMC","Enseig. mor. et civ.",IF('EDT-2niveaux'!K150="EPS","Educ. phys. et sportive",IF('EDT-2niveaux'!K150="EM","Educ. musicale",IF('EDT-2niveaux'!K150="AP","Arts plastiques",IF('EDT-2niveaux'!K150="HDA","Hist. des arts",IF('EDT-2niveaux'!K150="QM","Questionner le monde",IF('EDT-2niveaux'!K150="LV","Langue vivante",IF('EDT-2niveaux'!K150="APC","APC",""))))))))))))))))))))))))))</f>
        <v/>
      </c>
      <c r="AE146" s="49" t="str">
        <f t="shared" si="32"/>
        <v/>
      </c>
    </row>
    <row r="147" spans="1:45" x14ac:dyDescent="0.3">
      <c r="B147" s="101">
        <f>'EDT-2niveaux'!B151</f>
        <v>0</v>
      </c>
      <c r="C147" s="14" t="str">
        <f>IF('EDT-2niveaux'!B151="O","FRANCAIS"&amp;CHAR(10)&amp;"Orthographe",IF('EDT-2niveaux'!B151="rec","RECREATION",IF('EDT-2niveaux'!B151="p","Pause méridienne",IF('EDT-2niveaux'!B151="G","FRANCAIS"&amp;CHAR(10)&amp;"Grammaire",IF('EDT-2niveaux'!B151="LC","FRANCAIS"&amp;CHAR(10)&amp;"Lect. et comp.de l'écrit",IF('EDT-2niveaux'!B151="M","MATHEMATIQUES",IF('EDT-2niveaux'!B151="CLA","FRANCAIS"&amp;CHAR(10)&amp;"Culture litt. et art.",IF('EDT-2niveaux'!B151="F","FRANCAIS",IF('EDT-2niveaux'!B151="E","FRANCAIS"&amp;CHAR(10)&amp;"Ecriture",IF('EDT-2niveaux'!B151="L","FRANCAIS"&amp;CHAR(10)&amp;"Lexique",IF('EDT-2niveaux'!B151="LO","FRANCAIS"&amp;CHAR(10)&amp;"Langage oral",IF('EDT-2niveaux'!B151="CM","MATHEMATIQUES"&amp;CHAR(10)&amp;"Calcul mental",IF('EDT-2niveaux'!B151="EG","MATHEMATIQUES"&amp;CHAR(10)&amp;"Espace et Géométrie",IF('EDT-2niveaux'!B151="NC","MATHEMATIQUES"&amp;CHAR(10)&amp;"Nombres et calculs",IF('EDT-2niveaux'!B151="GM","MATHEMATIQUES"&amp;CHAR(10)&amp;"Grand. et mes.",IF('EDT-2niveaux'!B151="S","Sciences et technologie",IF('EDT-2niveaux'!B151="H","Histoire",IF('EDT-2niveaux'!B151="Geo","Géographie",IF('EDT-2niveaux'!B151="EMC","Enseig. mor. et civ.",IF('EDT-2niveaux'!B151="EPS","Educ. phys. et sportive",IF('EDT-2niveaux'!B151="EM","Educ. musicale",IF('EDT-2niveaux'!B151="AP","Arts plastiques",IF('EDT-2niveaux'!B151="HDA","Hist. des arts",IF('EDT-2niveaux'!B151="QM","Questionner le monde",IF('EDT-2niveaux'!B151="LV","Langue vivante",IF('EDT-2niveaux'!B151="APC","APC",""))))))))))))))))))))))))))</f>
        <v/>
      </c>
      <c r="D147" s="14" t="str">
        <f t="shared" si="23"/>
        <v/>
      </c>
      <c r="E147" s="101">
        <f>'EDT-2niveaux'!C151</f>
        <v>0</v>
      </c>
      <c r="F147" s="14" t="str">
        <f>IF('EDT-2niveaux'!C151="O","FRANCAIS"&amp;CHAR(10)&amp;"Orthographe",IF('EDT-2niveaux'!C151="rec","RECREATION",IF('EDT-2niveaux'!C151="p","Pause méridienne",IF('EDT-2niveaux'!C151="G","FRANCAIS"&amp;CHAR(10)&amp;"Grammaire",IF('EDT-2niveaux'!C151="LC","FRANCAIS"&amp;CHAR(10)&amp;"Lect. et comp.de l'écrit",IF('EDT-2niveaux'!C151="M","MATHEMATIQUES",IF('EDT-2niveaux'!C151="CLA","FRANCAIS"&amp;CHAR(10)&amp;"Culture littéraire et artistiqueCulture litt. et art.",IF('EDT-2niveaux'!C151="F","FRANCAIS",IF('EDT-2niveaux'!C151="E","FRANCAIS"&amp;CHAR(10)&amp;"Ecriture",IF('EDT-2niveaux'!C151="L","FRANCAIS"&amp;CHAR(10)&amp;"Lexique",IF('EDT-2niveaux'!C151="LO","FRANCAIS"&amp;CHAR(10)&amp;"Langage oral",IF('EDT-2niveaux'!C151="CM","MATHEMATIQUES"&amp;CHAR(10)&amp;"Calcul mental",IF('EDT-2niveaux'!C151="EG","MATHEMATIQUES"&amp;CHAR(10)&amp;"Espace et Géométrie",IF('EDT-2niveaux'!C151="NC","MATHEMATIQUES"&amp;CHAR(10)&amp;"Nombres et calculs",IF('EDT-2niveaux'!C151="GM","MATHEMATIQUES"&amp;CHAR(10)&amp;"Grand. et mes.",IF('EDT-2niveaux'!C151="S","Sciences et technologie",IF('EDT-2niveaux'!C151="H","Histoire",IF('EDT-2niveaux'!C151="Geo","Géographie",IF('EDT-2niveaux'!C151="EMC","Enseig. mor. et civ.",IF('EDT-2niveaux'!C151="EPS","Educ. phys. et sportive",IF('EDT-2niveaux'!C151="EM","Educ. musicale",IF('EDT-2niveaux'!C151="AP","Arts plastiques",IF('EDT-2niveaux'!C151="HDA","Hist. des arts",IF('EDT-2niveaux'!C151="QM","Questionner le monde",IF('EDT-2niveaux'!C151="LV","Langue vivante",IF('EDT-2niveaux'!C151="APC","APC",""))))))))))))))))))))))))))</f>
        <v/>
      </c>
      <c r="G147" s="14" t="str">
        <f t="shared" si="24"/>
        <v/>
      </c>
      <c r="H147" s="101">
        <f>'EDT-2niveaux'!D151</f>
        <v>0</v>
      </c>
      <c r="I147" s="14" t="str">
        <f>IF('EDT-2niveaux'!D151="O","FRANCAIS"&amp;CHAR(10)&amp;"Orthographe",IF('EDT-2niveaux'!D151="rec","RECREATION",IF('EDT-2niveaux'!D151="p","Pause méridienne",IF('EDT-2niveaux'!D151="G","FRANCAIS"&amp;CHAR(10)&amp;"Grammaire",IF('EDT-2niveaux'!D151="LC","FRANCAIS"&amp;CHAR(10)&amp;"Lect. et comp.de l'écrit",IF('EDT-2niveaux'!D151="M","MATHEMATIQUES",IF('EDT-2niveaux'!D151="CLA","FRANCAIS"&amp;CHAR(10)&amp;"Culture litt. et art.",IF('EDT-2niveaux'!D151="F","FRANCAIS",IF('EDT-2niveaux'!D151="E","FRANCAIS"&amp;CHAR(10)&amp;"Ecriture",IF('EDT-2niveaux'!D151="L","FRANCAIS"&amp;CHAR(10)&amp;"Lexique",IF('EDT-2niveaux'!D151="LO","FRANCAIS"&amp;CHAR(10)&amp;"Langage oral",IF('EDT-2niveaux'!D151="CM","MATHEMATIQUES"&amp;CHAR(10)&amp;"Calcul mental",IF('EDT-2niveaux'!D151="EG","MATHEMATIQUES"&amp;CHAR(10)&amp;"Espace et Géométrie",IF('EDT-2niveaux'!D151="NC","MATHEMATIQUES"&amp;CHAR(10)&amp;"Nombres et calculs",IF('EDT-2niveaux'!D151="GM","MATHEMATIQUES"&amp;CHAR(10)&amp;"Grand. et mes.",IF('EDT-2niveaux'!D151="S","Sciences et technologie",IF('EDT-2niveaux'!D151="H","Histoire",IF('EDT-2niveaux'!D151="Geo","Géographie",IF('EDT-2niveaux'!D151="EMC","Enseig. mor. et civ.",IF('EDT-2niveaux'!D151="EPS","Educ. phys. et sportive",IF('EDT-2niveaux'!D151="EM","Educ. musicale",IF('EDT-2niveaux'!D151="AP","Arts plastiques",IF('EDT-2niveaux'!D151="HDA","Hist. des arts",IF('EDT-2niveaux'!D151="QM","Questionner le monde",IF('EDT-2niveaux'!D151="LV","Langue vivante",IF('EDT-2niveaux'!D151="APC","APC",""))))))))))))))))))))))))))</f>
        <v/>
      </c>
      <c r="J147" s="14" t="str">
        <f t="shared" si="25"/>
        <v/>
      </c>
      <c r="K147" s="101">
        <f>'EDT-2niveaux'!E151</f>
        <v>0</v>
      </c>
      <c r="L147" s="14" t="str">
        <f>IF('EDT-2niveaux'!E151="O","FRANCAIS"&amp;CHAR(10)&amp;"Orthographe",IF('EDT-2niveaux'!E151="rec","RECREATION",IF('EDT-2niveaux'!E151="p","Pause méridienne",IF('EDT-2niveaux'!E151="G","FRANCAIS"&amp;CHAR(10)&amp;"Grammaire",IF('EDT-2niveaux'!E151="LC","FRANCAIS"&amp;CHAR(10)&amp;"Lect. et comp.de l'écrit",IF('EDT-2niveaux'!E151="M","MATHEMATIQUES",IF('EDT-2niveaux'!E151="CLA","FRANCAIS"&amp;CHAR(10)&amp;"Culture litt. et art.",IF('EDT-2niveaux'!E151="F","FRANCAIS",IF('EDT-2niveaux'!E151="E","FRANCAIS"&amp;CHAR(10)&amp;"Ecriture",IF('EDT-2niveaux'!E151="L","FRANCAIS"&amp;CHAR(10)&amp;"Lexique",IF('EDT-2niveaux'!E151="LO","FRANCAIS"&amp;CHAR(10)&amp;"Langage oral",IF('EDT-2niveaux'!E151="CM","MATHEMATIQUES"&amp;CHAR(10)&amp;"Calcul mental",IF('EDT-2niveaux'!E151="EG","MATHEMATIQUES"&amp;CHAR(10)&amp;"Espace et Géométrie",IF('EDT-2niveaux'!E151="NC","MATHEMATIQUES"&amp;CHAR(10)&amp;"Nombres et calculs",IF('EDT-2niveaux'!E151="GM","MATHEMATIQUES"&amp;CHAR(10)&amp;"Grand. et mes.",IF('EDT-2niveaux'!E151="S","Sciences et technologie",IF('EDT-2niveaux'!E151="H","Histoire",IF('EDT-2niveaux'!E151="Geo","Géographie",IF('EDT-2niveaux'!E151="EMC","Enseig. mor. et civ.",IF('EDT-2niveaux'!E151="EPS","Educ. phys. et sportive",IF('EDT-2niveaux'!E151="EM","Educ. musicale",IF('EDT-2niveaux'!E151="AP","Arts plastiques",IF('EDT-2niveaux'!E151="HDA","Hist. des arts",IF('EDT-2niveaux'!E151="QM","Questionner le monde",IF('EDT-2niveaux'!E151="LV","Langue vivante",IF('EDT-2niveaux'!E151="APC","APC",""))))))))))))))))))))))))))</f>
        <v/>
      </c>
      <c r="M147" s="14" t="str">
        <f t="shared" si="26"/>
        <v/>
      </c>
      <c r="N147" s="101">
        <f>'EDT-2niveaux'!F151</f>
        <v>0</v>
      </c>
      <c r="O147" s="14" t="str">
        <f>IF('EDT-2niveaux'!F151="O","FRANCAIS"&amp;CHAR(10)&amp;"Orthographe",IF('EDT-2niveaux'!F151="rec","RECREATION",IF('EDT-2niveaux'!F151="p","Pause méridienne",IF('EDT-2niveaux'!F151="G","FRANCAIS"&amp;CHAR(10)&amp;"Grammaire",IF('EDT-2niveaux'!F151="LC","FRANCAIS"&amp;CHAR(10)&amp;"Lect. et comp.de l'écrit",IF('EDT-2niveaux'!F151="M","MATHEMATIQUES",IF('EDT-2niveaux'!F151="CLA","FRANCAIS"&amp;CHAR(10)&amp;"Culture litt. et art.",IF('EDT-2niveaux'!F151="F","FRANCAIS",IF('EDT-2niveaux'!F151="E","FRANCAIS"&amp;CHAR(10)&amp;"Ecriture",IF('EDT-2niveaux'!F151="L","FRANCAIS"&amp;CHAR(10)&amp;"Lexique",IF('EDT-2niveaux'!F151="LO","FRANCAIS"&amp;CHAR(10)&amp;"Langage oral",IF('EDT-2niveaux'!F151="CM","MATHEMATIQUES"&amp;CHAR(10)&amp;"Calcul mental",IF('EDT-2niveaux'!F151="EG","MATHEMATIQUES"&amp;CHAR(10)&amp;"Espace et Géométrie",IF('EDT-2niveaux'!F151="NC","MATHEMATIQUES"&amp;CHAR(10)&amp;"Nombres et calculs",IF('EDT-2niveaux'!F151="GM","MATHEMATIQUES"&amp;CHAR(10)&amp;"Grand. et mes.",IF('EDT-2niveaux'!F151="S","Sciences et technologie",IF('EDT-2niveaux'!F151="H","Histoire",IF('EDT-2niveaux'!F151="Geo","Géographie",IF('EDT-2niveaux'!F151="EMC","Enseig. mor. et civ.",IF('EDT-2niveaux'!F151="EPS","Educ. phys. et sportive",IF('EDT-2niveaux'!F151="EM","Educ. musicale",IF('EDT-2niveaux'!F151="AP","Arts plastiques",IF('EDT-2niveaux'!F151="HDA","Hist. des arts",IF('EDT-2niveaux'!F151="QM","Questionner le monde",IF('EDT-2niveaux'!F151="LV","Langue vivante",IF('EDT-2niveaux'!F151="APC","APC",""))))))))))))))))))))))))))</f>
        <v/>
      </c>
      <c r="P147" s="14" t="str">
        <f t="shared" si="27"/>
        <v/>
      </c>
      <c r="Q147" s="101">
        <f>'EDT-2niveaux'!G151</f>
        <v>0</v>
      </c>
      <c r="R147" s="14" t="str">
        <f>IF('EDT-2niveaux'!G151="O","FRANCAIS"&amp;CHAR(10)&amp;"Orthographe",IF('EDT-2niveaux'!G151="rec","RECREATION",IF('EDT-2niveaux'!G151="p","Pause méridienne",IF('EDT-2niveaux'!G151="G","FRANCAIS"&amp;CHAR(10)&amp;"Grammaire",IF('EDT-2niveaux'!G151="LC","FRANCAIS"&amp;CHAR(10)&amp;"Lect. et comp.de l'écrit",IF('EDT-2niveaux'!G151="M","MATHEMATIQUES",IF('EDT-2niveaux'!G151="CLA","FRANCAIS"&amp;CHAR(10)&amp;"Culture litt. et art.",IF('EDT-2niveaux'!G151="F","FRANCAIS",IF('EDT-2niveaux'!G151="E","FRANCAIS"&amp;CHAR(10)&amp;"Ecriture",IF('EDT-2niveaux'!G151="L","FRANCAIS"&amp;CHAR(10)&amp;"Lexique",IF('EDT-2niveaux'!G151="LO","FRANCAIS"&amp;CHAR(10)&amp;"Langage oral",IF('EDT-2niveaux'!G151="CM","MATHEMATIQUES"&amp;CHAR(10)&amp;"Calcul mental",IF('EDT-2niveaux'!G151="EG","MATHEMATIQUES"&amp;CHAR(10)&amp;"Espace et Géométrie",IF('EDT-2niveaux'!G151="NC","MATHEMATIQUES"&amp;CHAR(10)&amp;"Nombres et calculs",IF('EDT-2niveaux'!G151="GM","MATHEMATIQUES"&amp;CHAR(10)&amp;"Grand. et mes.",IF('EDT-2niveaux'!G151="S","Sciences et technologie",IF('EDT-2niveaux'!G151="H","Histoire",IF('EDT-2niveaux'!G151="Geo","Géographie",IF('EDT-2niveaux'!G151="EMC","Enseig. mor. et civ.",IF('EDT-2niveaux'!G151="EPS","Educ. phys. et sportive",IF('EDT-2niveaux'!G151="EM","Educ. musicale",IF('EDT-2niveaux'!G151="AP","Arts plastiques",IF('EDT-2niveaux'!G151="HDA","Hist. des arts",IF('EDT-2niveaux'!G151="QM","Questionner le monde",IF('EDT-2niveaux'!G151="LV","Langue vivante",IF('EDT-2niveaux'!G151="APC","APC",""))))))))))))))))))))))))))</f>
        <v/>
      </c>
      <c r="S147" s="148" t="str">
        <f t="shared" si="28"/>
        <v/>
      </c>
      <c r="T147" s="101">
        <f>'EDT-2niveaux'!H151</f>
        <v>0</v>
      </c>
      <c r="U147" s="14" t="str">
        <f>IF('EDT-2niveaux'!H151="O","FRANCAIS"&amp;CHAR(10)&amp;"Orthographe",IF('EDT-2niveaux'!H151="rec","RECREATION",IF('EDT-2niveaux'!H151="p","Pause méridienne",IF('EDT-2niveaux'!H151="G","FRANCAIS"&amp;CHAR(10)&amp;"Grammaire",IF('EDT-2niveaux'!H151="LC","FRANCAIS"&amp;CHAR(10)&amp;"Lect. et comp.de l'écrit",IF('EDT-2niveaux'!H151="M","MATHEMATIQUES",IF('EDT-2niveaux'!H151="CLA","FRANCAIS"&amp;CHAR(10)&amp;"Culture litt. et art.",IF('EDT-2niveaux'!H151="F","FRANCAIS",IF('EDT-2niveaux'!H151="E","FRANCAIS"&amp;CHAR(10)&amp;"Ecriture",IF('EDT-2niveaux'!H151="L","FRANCAIS"&amp;CHAR(10)&amp;"Lexique",IF('EDT-2niveaux'!H151="LO","FRANCAIS"&amp;CHAR(10)&amp;"Langage oral",IF('EDT-2niveaux'!H151="CM","MATHEMATIQUES"&amp;CHAR(10)&amp;"Calcul mental",IF('EDT-2niveaux'!H151="EG","MATHEMATIQUES"&amp;CHAR(10)&amp;"Espace et Géométrie",IF('EDT-2niveaux'!H151="NC","MATHEMATIQUES"&amp;CHAR(10)&amp;"Nombres et calculs",IF('EDT-2niveaux'!H151="GM","MATHEMATIQUES"&amp;CHAR(10)&amp;"Grand. et mes.",IF('EDT-2niveaux'!H151="S","Sciences et technologie",IF('EDT-2niveaux'!H151="H","Histoire",IF('EDT-2niveaux'!H151="Geo","Géographie",IF('EDT-2niveaux'!H151="EMC","Enseig. mor. et civ.",IF('EDT-2niveaux'!H151="EPS","Educ. phys. et sportive",IF('EDT-2niveaux'!H151="EM","Educ. musicale",IF('EDT-2niveaux'!H151="AP","Arts plastiques",IF('EDT-2niveaux'!H151="HDA","Hist. des arts",IF('EDT-2niveaux'!H151="QM","Questionner le monde",IF('EDT-2niveaux'!H151="LV","Langue vivante",IF('EDT-2niveaux'!H151="APC","APC",""))))))))))))))))))))))))))</f>
        <v/>
      </c>
      <c r="V147" s="14" t="str">
        <f t="shared" si="29"/>
        <v/>
      </c>
      <c r="W147" s="101">
        <f>'EDT-2niveaux'!I151</f>
        <v>0</v>
      </c>
      <c r="X147" s="14" t="str">
        <f>IF('EDT-2niveaux'!I151="O","FRANCAIS"&amp;CHAR(10)&amp;"Orthographe",IF('EDT-2niveaux'!I151="rec","RECREATION",IF('EDT-2niveaux'!I151="p","Pause méridienne",IF('EDT-2niveaux'!I151="G","FRANCAIS"&amp;CHAR(10)&amp;"Grammaire",IF('EDT-2niveaux'!I151="LC","FRANCAIS"&amp;CHAR(10)&amp;"Lect. et comp.de l'écrit",IF('EDT-2niveaux'!I151="M","MATHEMATIQUES",IF('EDT-2niveaux'!I151="CLA","FRANCAIS"&amp;CHAR(10)&amp;"Culture litt. et art.",IF('EDT-2niveaux'!I151="F","FRANCAIS",IF('EDT-2niveaux'!I151="E","FRANCAIS"&amp;CHAR(10)&amp;"Ecriture",IF('EDT-2niveaux'!I151="L","FRANCAIS"&amp;CHAR(10)&amp;"Lexique",IF('EDT-2niveaux'!I151="LO","FRANCAIS"&amp;CHAR(10)&amp;"Langage oral",IF('EDT-2niveaux'!I151="CM","MATHEMATIQUES"&amp;CHAR(10)&amp;"Calcul mental",IF('EDT-2niveaux'!I151="EG","MATHEMATIQUES"&amp;CHAR(10)&amp;"Espace et Géométrie",IF('EDT-2niveaux'!I151="NC","MATHEMATIQUES"&amp;CHAR(10)&amp;"Nombres et calculs",IF('EDT-2niveaux'!I151="GM","MATHEMATIQUES"&amp;CHAR(10)&amp;"Grand. et mes.",IF('EDT-2niveaux'!I151="S","Sciences et technologie",IF('EDT-2niveaux'!I151="H","Histoire",IF('EDT-2niveaux'!I151="Geo","Géographie",IF('EDT-2niveaux'!I151="EMC","Enseig. mor. et civ.",IF('EDT-2niveaux'!I151="EPS","Educ. phys. et sportive",IF('EDT-2niveaux'!I151="EM","Educ. musicale",IF('EDT-2niveaux'!I151="AP","Arts plastiques",IF('EDT-2niveaux'!I151="HDA","Hist. des arts",IF('EDT-2niveaux'!I151="QM","Questionner le monde",IF('EDT-2niveaux'!I151="LV","Langue vivante",IF('EDT-2niveaux'!I151="APC","APC",""))))))))))))))))))))))))))</f>
        <v/>
      </c>
      <c r="Y147" s="14" t="str">
        <f t="shared" si="30"/>
        <v/>
      </c>
      <c r="Z147" s="101">
        <f>'EDT-2niveaux'!J151</f>
        <v>0</v>
      </c>
      <c r="AA147" s="14" t="str">
        <f>IF('EDT-2niveaux'!J151="O","FRANCAIS"&amp;CHAR(10)&amp;"Orthographe",IF('EDT-2niveaux'!J151="rec","RECREATION",IF('EDT-2niveaux'!J151="p","Pause méridienne",IF('EDT-2niveaux'!J151="G","FRANCAIS"&amp;CHAR(10)&amp;"Grammaire",IF('EDT-2niveaux'!J151="LC","FRANCAIS"&amp;CHAR(10)&amp;"Lect. et comp.de l'écrit",IF('EDT-2niveaux'!J151="M","MATHEMATIQUES",IF('EDT-2niveaux'!J151="CLA","FRANCAIS"&amp;CHAR(10)&amp;"Culture littéraire et artistiqueCulture litt. et art.",IF('EDT-2niveaux'!J151="F","FRANCAIS",IF('EDT-2niveaux'!J151="E","FRANCAIS"&amp;CHAR(10)&amp;"Ecriture",IF('EDT-2niveaux'!J151="L","FRANCAIS"&amp;CHAR(10)&amp;"Lexique",IF('EDT-2niveaux'!J151="LO","FRANCAIS"&amp;CHAR(10)&amp;"Langage oral",IF('EDT-2niveaux'!J151="CM","MATHEMATIQUES"&amp;CHAR(10)&amp;"Calcul mental",IF('EDT-2niveaux'!J151="EG","MATHEMATIQUES"&amp;CHAR(10)&amp;"Espace et Géométrie",IF('EDT-2niveaux'!J151="NC","MATHEMATIQUES"&amp;CHAR(10)&amp;"Nombres et calculs",IF('EDT-2niveaux'!J151="GM","MATHEMATIQUES"&amp;CHAR(10)&amp;"Grand. et mes.",IF('EDT-2niveaux'!J151="S","Sciences et technologie",IF('EDT-2niveaux'!J151="H","Histoire",IF('EDT-2niveaux'!J151="Geo","Géographie",IF('EDT-2niveaux'!J151="EMC","Enseig. mor. et civ.",IF('EDT-2niveaux'!J151="EPS","Educ. phys. et sportive",IF('EDT-2niveaux'!J151="EM","Educ. musicale",IF('EDT-2niveaux'!J151="AP","Arts plastiques",IF('EDT-2niveaux'!J151="HDA","Hist. des arts",IF('EDT-2niveaux'!J151="QM","Questionner le monde",IF('EDT-2niveaux'!J151="LV","Langue vivante",IF('EDT-2niveaux'!J151="APC","APC",""))))))))))))))))))))))))))</f>
        <v/>
      </c>
      <c r="AB147" s="49" t="str">
        <f t="shared" si="31"/>
        <v/>
      </c>
      <c r="AC147" s="101">
        <f>'EDT-2niveaux'!K151</f>
        <v>0</v>
      </c>
      <c r="AD147" s="14" t="str">
        <f>IF('EDT-2niveaux'!K151="O","FRANCAIS"&amp;CHAR(10)&amp;"Orthographe",IF('EDT-2niveaux'!K151="rec","RECREATION",IF('EDT-2niveaux'!K151="p","Pause méridienne",IF('EDT-2niveaux'!K151="G","FRANCAIS"&amp;CHAR(10)&amp;"Grammaire",IF('EDT-2niveaux'!K151="LC","FRANCAIS"&amp;CHAR(10)&amp;"Lect. et comp.de l'écrit",IF('EDT-2niveaux'!K151="M","MATHEMATIQUES",IF('EDT-2niveaux'!K151="CLA","FRANCAIS"&amp;CHAR(10)&amp;"Culture litt. et art.",IF('EDT-2niveaux'!K151="F","FRANCAIS",IF('EDT-2niveaux'!K151="E","FRANCAIS"&amp;CHAR(10)&amp;"Ecriture",IF('EDT-2niveaux'!K151="L","FRANCAIS"&amp;CHAR(10)&amp;"Lexique",IF('EDT-2niveaux'!K151="LO","FRANCAIS"&amp;CHAR(10)&amp;"Langage oral",IF('EDT-2niveaux'!K151="CM","MATHEMATIQUES"&amp;CHAR(10)&amp;"Calcul mental",IF('EDT-2niveaux'!K151="EG","MATHEMATIQUES"&amp;CHAR(10)&amp;"Espace et Géométrie",IF('EDT-2niveaux'!K151="NC","MATHEMATIQUES"&amp;CHAR(10)&amp;"Nombres et calculs",IF('EDT-2niveaux'!K151="GM","MATHEMATIQUES"&amp;CHAR(10)&amp;"Grand. et mes.",IF('EDT-2niveaux'!K151="S","Sciences et technologie",IF('EDT-2niveaux'!K151="H","Histoire",IF('EDT-2niveaux'!K151="Geo","Géographie",IF('EDT-2niveaux'!K151="EMC","Enseig. mor. et civ.",IF('EDT-2niveaux'!K151="EPS","Educ. phys. et sportive",IF('EDT-2niveaux'!K151="EM","Educ. musicale",IF('EDT-2niveaux'!K151="AP","Arts plastiques",IF('EDT-2niveaux'!K151="HDA","Hist. des arts",IF('EDT-2niveaux'!K151="QM","Questionner le monde",IF('EDT-2niveaux'!K151="LV","Langue vivante",IF('EDT-2niveaux'!K151="APC","APC",""))))))))))))))))))))))))))</f>
        <v/>
      </c>
      <c r="AE147" s="49" t="str">
        <f t="shared" si="32"/>
        <v/>
      </c>
    </row>
    <row r="148" spans="1:45" x14ac:dyDescent="0.3">
      <c r="B148" s="101">
        <f>'EDT-2niveaux'!B152</f>
        <v>0</v>
      </c>
      <c r="C148" s="14" t="str">
        <f>IF('EDT-2niveaux'!B152="O","FRANCAIS"&amp;CHAR(10)&amp;"Orthographe",IF('EDT-2niveaux'!B152="rec","RECREATION",IF('EDT-2niveaux'!B152="p","Pause méridienne",IF('EDT-2niveaux'!B152="G","FRANCAIS"&amp;CHAR(10)&amp;"Grammaire",IF('EDT-2niveaux'!B152="LC","FRANCAIS"&amp;CHAR(10)&amp;"Lect. et comp.de l'écrit",IF('EDT-2niveaux'!B152="M","MATHEMATIQUES",IF('EDT-2niveaux'!B152="CLA","FRANCAIS"&amp;CHAR(10)&amp;"Culture litt. et art.",IF('EDT-2niveaux'!B152="F","FRANCAIS",IF('EDT-2niveaux'!B152="E","FRANCAIS"&amp;CHAR(10)&amp;"Ecriture",IF('EDT-2niveaux'!B152="L","FRANCAIS"&amp;CHAR(10)&amp;"Lexique",IF('EDT-2niveaux'!B152="LO","FRANCAIS"&amp;CHAR(10)&amp;"Langage oral",IF('EDT-2niveaux'!B152="CM","MATHEMATIQUES"&amp;CHAR(10)&amp;"Calcul mental",IF('EDT-2niveaux'!B152="EG","MATHEMATIQUES"&amp;CHAR(10)&amp;"Espace et Géométrie",IF('EDT-2niveaux'!B152="NC","MATHEMATIQUES"&amp;CHAR(10)&amp;"Nombres et calculs",IF('EDT-2niveaux'!B152="GM","MATHEMATIQUES"&amp;CHAR(10)&amp;"Grand. et mes.",IF('EDT-2niveaux'!B152="S","Sciences et technologie",IF('EDT-2niveaux'!B152="H","Histoire",IF('EDT-2niveaux'!B152="Geo","Géographie",IF('EDT-2niveaux'!B152="EMC","Enseig. mor. et civ.",IF('EDT-2niveaux'!B152="EPS","Educ. phys. et sportive",IF('EDT-2niveaux'!B152="EM","Educ. musicale",IF('EDT-2niveaux'!B152="AP","Arts plastiques",IF('EDT-2niveaux'!B152="HDA","Hist. des arts",IF('EDT-2niveaux'!B152="QM","Questionner le monde",IF('EDT-2niveaux'!B152="LV","Langue vivante",IF('EDT-2niveaux'!B152="APC","APC",""))))))))))))))))))))))))))</f>
        <v/>
      </c>
      <c r="D148" s="14" t="str">
        <f t="shared" si="23"/>
        <v/>
      </c>
      <c r="E148" s="101">
        <f>'EDT-2niveaux'!C152</f>
        <v>0</v>
      </c>
      <c r="F148" s="14" t="str">
        <f>IF('EDT-2niveaux'!C152="O","FRANCAIS"&amp;CHAR(10)&amp;"Orthographe",IF('EDT-2niveaux'!C152="rec","RECREATION",IF('EDT-2niveaux'!C152="p","Pause méridienne",IF('EDT-2niveaux'!C152="G","FRANCAIS"&amp;CHAR(10)&amp;"Grammaire",IF('EDT-2niveaux'!C152="LC","FRANCAIS"&amp;CHAR(10)&amp;"Lect. et comp.de l'écrit",IF('EDT-2niveaux'!C152="M","MATHEMATIQUES",IF('EDT-2niveaux'!C152="CLA","FRANCAIS"&amp;CHAR(10)&amp;"Culture littéraire et artistiqueCulture litt. et art.",IF('EDT-2niveaux'!C152="F","FRANCAIS",IF('EDT-2niveaux'!C152="E","FRANCAIS"&amp;CHAR(10)&amp;"Ecriture",IF('EDT-2niveaux'!C152="L","FRANCAIS"&amp;CHAR(10)&amp;"Lexique",IF('EDT-2niveaux'!C152="LO","FRANCAIS"&amp;CHAR(10)&amp;"Langage oral",IF('EDT-2niveaux'!C152="CM","MATHEMATIQUES"&amp;CHAR(10)&amp;"Calcul mental",IF('EDT-2niveaux'!C152="EG","MATHEMATIQUES"&amp;CHAR(10)&amp;"Espace et Géométrie",IF('EDT-2niveaux'!C152="NC","MATHEMATIQUES"&amp;CHAR(10)&amp;"Nombres et calculs",IF('EDT-2niveaux'!C152="GM","MATHEMATIQUES"&amp;CHAR(10)&amp;"Grand. et mes.",IF('EDT-2niveaux'!C152="S","Sciences et technologie",IF('EDT-2niveaux'!C152="H","Histoire",IF('EDT-2niveaux'!C152="Geo","Géographie",IF('EDT-2niveaux'!C152="EMC","Enseig. mor. et civ.",IF('EDT-2niveaux'!C152="EPS","Educ. phys. et sportive",IF('EDT-2niveaux'!C152="EM","Educ. musicale",IF('EDT-2niveaux'!C152="AP","Arts plastiques",IF('EDT-2niveaux'!C152="HDA","Hist. des arts",IF('EDT-2niveaux'!C152="QM","Questionner le monde",IF('EDT-2niveaux'!C152="LV","Langue vivante",IF('EDT-2niveaux'!C152="APC","APC",""))))))))))))))))))))))))))</f>
        <v/>
      </c>
      <c r="G148" s="14" t="str">
        <f t="shared" si="24"/>
        <v/>
      </c>
      <c r="H148" s="101">
        <f>'EDT-2niveaux'!D152</f>
        <v>0</v>
      </c>
      <c r="I148" s="14" t="str">
        <f>IF('EDT-2niveaux'!D152="O","FRANCAIS"&amp;CHAR(10)&amp;"Orthographe",IF('EDT-2niveaux'!D152="rec","RECREATION",IF('EDT-2niveaux'!D152="p","Pause méridienne",IF('EDT-2niveaux'!D152="G","FRANCAIS"&amp;CHAR(10)&amp;"Grammaire",IF('EDT-2niveaux'!D152="LC","FRANCAIS"&amp;CHAR(10)&amp;"Lect. et comp.de l'écrit",IF('EDT-2niveaux'!D152="M","MATHEMATIQUES",IF('EDT-2niveaux'!D152="CLA","FRANCAIS"&amp;CHAR(10)&amp;"Culture litt. et art.",IF('EDT-2niveaux'!D152="F","FRANCAIS",IF('EDT-2niveaux'!D152="E","FRANCAIS"&amp;CHAR(10)&amp;"Ecriture",IF('EDT-2niveaux'!D152="L","FRANCAIS"&amp;CHAR(10)&amp;"Lexique",IF('EDT-2niveaux'!D152="LO","FRANCAIS"&amp;CHAR(10)&amp;"Langage oral",IF('EDT-2niveaux'!D152="CM","MATHEMATIQUES"&amp;CHAR(10)&amp;"Calcul mental",IF('EDT-2niveaux'!D152="EG","MATHEMATIQUES"&amp;CHAR(10)&amp;"Espace et Géométrie",IF('EDT-2niveaux'!D152="NC","MATHEMATIQUES"&amp;CHAR(10)&amp;"Nombres et calculs",IF('EDT-2niveaux'!D152="GM","MATHEMATIQUES"&amp;CHAR(10)&amp;"Grand. et mes.",IF('EDT-2niveaux'!D152="S","Sciences et technologie",IF('EDT-2niveaux'!D152="H","Histoire",IF('EDT-2niveaux'!D152="Geo","Géographie",IF('EDT-2niveaux'!D152="EMC","Enseig. mor. et civ.",IF('EDT-2niveaux'!D152="EPS","Educ. phys. et sportive",IF('EDT-2niveaux'!D152="EM","Educ. musicale",IF('EDT-2niveaux'!D152="AP","Arts plastiques",IF('EDT-2niveaux'!D152="HDA","Hist. des arts",IF('EDT-2niveaux'!D152="QM","Questionner le monde",IF('EDT-2niveaux'!D152="LV","Langue vivante",IF('EDT-2niveaux'!D152="APC","APC",""))))))))))))))))))))))))))</f>
        <v/>
      </c>
      <c r="J148" s="14" t="str">
        <f t="shared" si="25"/>
        <v/>
      </c>
      <c r="K148" s="101">
        <f>'EDT-2niveaux'!E152</f>
        <v>0</v>
      </c>
      <c r="L148" s="14" t="str">
        <f>IF('EDT-2niveaux'!E152="O","FRANCAIS"&amp;CHAR(10)&amp;"Orthographe",IF('EDT-2niveaux'!E152="rec","RECREATION",IF('EDT-2niveaux'!E152="p","Pause méridienne",IF('EDT-2niveaux'!E152="G","FRANCAIS"&amp;CHAR(10)&amp;"Grammaire",IF('EDT-2niveaux'!E152="LC","FRANCAIS"&amp;CHAR(10)&amp;"Lect. et comp.de l'écrit",IF('EDT-2niveaux'!E152="M","MATHEMATIQUES",IF('EDT-2niveaux'!E152="CLA","FRANCAIS"&amp;CHAR(10)&amp;"Culture litt. et art.",IF('EDT-2niveaux'!E152="F","FRANCAIS",IF('EDT-2niveaux'!E152="E","FRANCAIS"&amp;CHAR(10)&amp;"Ecriture",IF('EDT-2niveaux'!E152="L","FRANCAIS"&amp;CHAR(10)&amp;"Lexique",IF('EDT-2niveaux'!E152="LO","FRANCAIS"&amp;CHAR(10)&amp;"Langage oral",IF('EDT-2niveaux'!E152="CM","MATHEMATIQUES"&amp;CHAR(10)&amp;"Calcul mental",IF('EDT-2niveaux'!E152="EG","MATHEMATIQUES"&amp;CHAR(10)&amp;"Espace et Géométrie",IF('EDT-2niveaux'!E152="NC","MATHEMATIQUES"&amp;CHAR(10)&amp;"Nombres et calculs",IF('EDT-2niveaux'!E152="GM","MATHEMATIQUES"&amp;CHAR(10)&amp;"Grand. et mes.",IF('EDT-2niveaux'!E152="S","Sciences et technologie",IF('EDT-2niveaux'!E152="H","Histoire",IF('EDT-2niveaux'!E152="Geo","Géographie",IF('EDT-2niveaux'!E152="EMC","Enseig. mor. et civ.",IF('EDT-2niveaux'!E152="EPS","Educ. phys. et sportive",IF('EDT-2niveaux'!E152="EM","Educ. musicale",IF('EDT-2niveaux'!E152="AP","Arts plastiques",IF('EDT-2niveaux'!E152="HDA","Hist. des arts",IF('EDT-2niveaux'!E152="QM","Questionner le monde",IF('EDT-2niveaux'!E152="LV","Langue vivante",IF('EDT-2niveaux'!E152="APC","APC",""))))))))))))))))))))))))))</f>
        <v/>
      </c>
      <c r="M148" s="14" t="str">
        <f t="shared" si="26"/>
        <v/>
      </c>
      <c r="N148" s="101">
        <f>'EDT-2niveaux'!F152</f>
        <v>0</v>
      </c>
      <c r="O148" s="14" t="str">
        <f>IF('EDT-2niveaux'!F152="O","FRANCAIS"&amp;CHAR(10)&amp;"Orthographe",IF('EDT-2niveaux'!F152="rec","RECREATION",IF('EDT-2niveaux'!F152="p","Pause méridienne",IF('EDT-2niveaux'!F152="G","FRANCAIS"&amp;CHAR(10)&amp;"Grammaire",IF('EDT-2niveaux'!F152="LC","FRANCAIS"&amp;CHAR(10)&amp;"Lect. et comp.de l'écrit",IF('EDT-2niveaux'!F152="M","MATHEMATIQUES",IF('EDT-2niveaux'!F152="CLA","FRANCAIS"&amp;CHAR(10)&amp;"Culture litt. et art.",IF('EDT-2niveaux'!F152="F","FRANCAIS",IF('EDT-2niveaux'!F152="E","FRANCAIS"&amp;CHAR(10)&amp;"Ecriture",IF('EDT-2niveaux'!F152="L","FRANCAIS"&amp;CHAR(10)&amp;"Lexique",IF('EDT-2niveaux'!F152="LO","FRANCAIS"&amp;CHAR(10)&amp;"Langage oral",IF('EDT-2niveaux'!F152="CM","MATHEMATIQUES"&amp;CHAR(10)&amp;"Calcul mental",IF('EDT-2niveaux'!F152="EG","MATHEMATIQUES"&amp;CHAR(10)&amp;"Espace et Géométrie",IF('EDT-2niveaux'!F152="NC","MATHEMATIQUES"&amp;CHAR(10)&amp;"Nombres et calculs",IF('EDT-2niveaux'!F152="GM","MATHEMATIQUES"&amp;CHAR(10)&amp;"Grand. et mes.",IF('EDT-2niveaux'!F152="S","Sciences et technologie",IF('EDT-2niveaux'!F152="H","Histoire",IF('EDT-2niveaux'!F152="Geo","Géographie",IF('EDT-2niveaux'!F152="EMC","Enseig. mor. et civ.",IF('EDT-2niveaux'!F152="EPS","Educ. phys. et sportive",IF('EDT-2niveaux'!F152="EM","Educ. musicale",IF('EDT-2niveaux'!F152="AP","Arts plastiques",IF('EDT-2niveaux'!F152="HDA","Hist. des arts",IF('EDT-2niveaux'!F152="QM","Questionner le monde",IF('EDT-2niveaux'!F152="LV","Langue vivante",IF('EDT-2niveaux'!F152="APC","APC",""))))))))))))))))))))))))))</f>
        <v/>
      </c>
      <c r="P148" s="14" t="str">
        <f t="shared" si="27"/>
        <v/>
      </c>
      <c r="Q148" s="101">
        <f>'EDT-2niveaux'!G152</f>
        <v>0</v>
      </c>
      <c r="R148" s="14" t="str">
        <f>IF('EDT-2niveaux'!G152="O","FRANCAIS"&amp;CHAR(10)&amp;"Orthographe",IF('EDT-2niveaux'!G152="rec","RECREATION",IF('EDT-2niveaux'!G152="p","Pause méridienne",IF('EDT-2niveaux'!G152="G","FRANCAIS"&amp;CHAR(10)&amp;"Grammaire",IF('EDT-2niveaux'!G152="LC","FRANCAIS"&amp;CHAR(10)&amp;"Lect. et comp.de l'écrit",IF('EDT-2niveaux'!G152="M","MATHEMATIQUES",IF('EDT-2niveaux'!G152="CLA","FRANCAIS"&amp;CHAR(10)&amp;"Culture litt. et art.",IF('EDT-2niveaux'!G152="F","FRANCAIS",IF('EDT-2niveaux'!G152="E","FRANCAIS"&amp;CHAR(10)&amp;"Ecriture",IF('EDT-2niveaux'!G152="L","FRANCAIS"&amp;CHAR(10)&amp;"Lexique",IF('EDT-2niveaux'!G152="LO","FRANCAIS"&amp;CHAR(10)&amp;"Langage oral",IF('EDT-2niveaux'!G152="CM","MATHEMATIQUES"&amp;CHAR(10)&amp;"Calcul mental",IF('EDT-2niveaux'!G152="EG","MATHEMATIQUES"&amp;CHAR(10)&amp;"Espace et Géométrie",IF('EDT-2niveaux'!G152="NC","MATHEMATIQUES"&amp;CHAR(10)&amp;"Nombres et calculs",IF('EDT-2niveaux'!G152="GM","MATHEMATIQUES"&amp;CHAR(10)&amp;"Grand. et mes.",IF('EDT-2niveaux'!G152="S","Sciences et technologie",IF('EDT-2niveaux'!G152="H","Histoire",IF('EDT-2niveaux'!G152="Geo","Géographie",IF('EDT-2niveaux'!G152="EMC","Enseig. mor. et civ.",IF('EDT-2niveaux'!G152="EPS","Educ. phys. et sportive",IF('EDT-2niveaux'!G152="EM","Educ. musicale",IF('EDT-2niveaux'!G152="AP","Arts plastiques",IF('EDT-2niveaux'!G152="HDA","Hist. des arts",IF('EDT-2niveaux'!G152="QM","Questionner le monde",IF('EDT-2niveaux'!G152="LV","Langue vivante",IF('EDT-2niveaux'!G152="APC","APC",""))))))))))))))))))))))))))</f>
        <v/>
      </c>
      <c r="S148" s="148" t="str">
        <f t="shared" si="28"/>
        <v/>
      </c>
      <c r="T148" s="101">
        <f>'EDT-2niveaux'!H152</f>
        <v>0</v>
      </c>
      <c r="U148" s="14" t="str">
        <f>IF('EDT-2niveaux'!H152="O","FRANCAIS"&amp;CHAR(10)&amp;"Orthographe",IF('EDT-2niveaux'!H152="rec","RECREATION",IF('EDT-2niveaux'!H152="p","Pause méridienne",IF('EDT-2niveaux'!H152="G","FRANCAIS"&amp;CHAR(10)&amp;"Grammaire",IF('EDT-2niveaux'!H152="LC","FRANCAIS"&amp;CHAR(10)&amp;"Lect. et comp.de l'écrit",IF('EDT-2niveaux'!H152="M","MATHEMATIQUES",IF('EDT-2niveaux'!H152="CLA","FRANCAIS"&amp;CHAR(10)&amp;"Culture litt. et art.",IF('EDT-2niveaux'!H152="F","FRANCAIS",IF('EDT-2niveaux'!H152="E","FRANCAIS"&amp;CHAR(10)&amp;"Ecriture",IF('EDT-2niveaux'!H152="L","FRANCAIS"&amp;CHAR(10)&amp;"Lexique",IF('EDT-2niveaux'!H152="LO","FRANCAIS"&amp;CHAR(10)&amp;"Langage oral",IF('EDT-2niveaux'!H152="CM","MATHEMATIQUES"&amp;CHAR(10)&amp;"Calcul mental",IF('EDT-2niveaux'!H152="EG","MATHEMATIQUES"&amp;CHAR(10)&amp;"Espace et Géométrie",IF('EDT-2niveaux'!H152="NC","MATHEMATIQUES"&amp;CHAR(10)&amp;"Nombres et calculs",IF('EDT-2niveaux'!H152="GM","MATHEMATIQUES"&amp;CHAR(10)&amp;"Grand. et mes.",IF('EDT-2niveaux'!H152="S","Sciences et technologie",IF('EDT-2niveaux'!H152="H","Histoire",IF('EDT-2niveaux'!H152="Geo","Géographie",IF('EDT-2niveaux'!H152="EMC","Enseig. mor. et civ.",IF('EDT-2niveaux'!H152="EPS","Educ. phys. et sportive",IF('EDT-2niveaux'!H152="EM","Educ. musicale",IF('EDT-2niveaux'!H152="AP","Arts plastiques",IF('EDT-2niveaux'!H152="HDA","Hist. des arts",IF('EDT-2niveaux'!H152="QM","Questionner le monde",IF('EDT-2niveaux'!H152="LV","Langue vivante",IF('EDT-2niveaux'!H152="APC","APC",""))))))))))))))))))))))))))</f>
        <v/>
      </c>
      <c r="V148" s="14" t="str">
        <f t="shared" si="29"/>
        <v/>
      </c>
      <c r="W148" s="101">
        <f>'EDT-2niveaux'!I152</f>
        <v>0</v>
      </c>
      <c r="X148" s="14" t="str">
        <f>IF('EDT-2niveaux'!I152="O","FRANCAIS"&amp;CHAR(10)&amp;"Orthographe",IF('EDT-2niveaux'!I152="rec","RECREATION",IF('EDT-2niveaux'!I152="p","Pause méridienne",IF('EDT-2niveaux'!I152="G","FRANCAIS"&amp;CHAR(10)&amp;"Grammaire",IF('EDT-2niveaux'!I152="LC","FRANCAIS"&amp;CHAR(10)&amp;"Lect. et comp.de l'écrit",IF('EDT-2niveaux'!I152="M","MATHEMATIQUES",IF('EDT-2niveaux'!I152="CLA","FRANCAIS"&amp;CHAR(10)&amp;"Culture litt. et art.",IF('EDT-2niveaux'!I152="F","FRANCAIS",IF('EDT-2niveaux'!I152="E","FRANCAIS"&amp;CHAR(10)&amp;"Ecriture",IF('EDT-2niveaux'!I152="L","FRANCAIS"&amp;CHAR(10)&amp;"Lexique",IF('EDT-2niveaux'!I152="LO","FRANCAIS"&amp;CHAR(10)&amp;"Langage oral",IF('EDT-2niveaux'!I152="CM","MATHEMATIQUES"&amp;CHAR(10)&amp;"Calcul mental",IF('EDT-2niveaux'!I152="EG","MATHEMATIQUES"&amp;CHAR(10)&amp;"Espace et Géométrie",IF('EDT-2niveaux'!I152="NC","MATHEMATIQUES"&amp;CHAR(10)&amp;"Nombres et calculs",IF('EDT-2niveaux'!I152="GM","MATHEMATIQUES"&amp;CHAR(10)&amp;"Grand. et mes.",IF('EDT-2niveaux'!I152="S","Sciences et technologie",IF('EDT-2niveaux'!I152="H","Histoire",IF('EDT-2niveaux'!I152="Geo","Géographie",IF('EDT-2niveaux'!I152="EMC","Enseig. mor. et civ.",IF('EDT-2niveaux'!I152="EPS","Educ. phys. et sportive",IF('EDT-2niveaux'!I152="EM","Educ. musicale",IF('EDT-2niveaux'!I152="AP","Arts plastiques",IF('EDT-2niveaux'!I152="HDA","Hist. des arts",IF('EDT-2niveaux'!I152="QM","Questionner le monde",IF('EDT-2niveaux'!I152="LV","Langue vivante",IF('EDT-2niveaux'!I152="APC","APC",""))))))))))))))))))))))))))</f>
        <v/>
      </c>
      <c r="Y148" s="14" t="str">
        <f t="shared" si="30"/>
        <v/>
      </c>
      <c r="Z148" s="101">
        <f>'EDT-2niveaux'!J152</f>
        <v>0</v>
      </c>
      <c r="AA148" s="14" t="str">
        <f>IF('EDT-2niveaux'!J152="O","FRANCAIS"&amp;CHAR(10)&amp;"Orthographe",IF('EDT-2niveaux'!J152="rec","RECREATION",IF('EDT-2niveaux'!J152="p","Pause méridienne",IF('EDT-2niveaux'!J152="G","FRANCAIS"&amp;CHAR(10)&amp;"Grammaire",IF('EDT-2niveaux'!J152="LC","FRANCAIS"&amp;CHAR(10)&amp;"Lect. et comp.de l'écrit",IF('EDT-2niveaux'!J152="M","MATHEMATIQUES",IF('EDT-2niveaux'!J152="CLA","FRANCAIS"&amp;CHAR(10)&amp;"Culture littéraire et artistiqueCulture litt. et art.",IF('EDT-2niveaux'!J152="F","FRANCAIS",IF('EDT-2niveaux'!J152="E","FRANCAIS"&amp;CHAR(10)&amp;"Ecriture",IF('EDT-2niveaux'!J152="L","FRANCAIS"&amp;CHAR(10)&amp;"Lexique",IF('EDT-2niveaux'!J152="LO","FRANCAIS"&amp;CHAR(10)&amp;"Langage oral",IF('EDT-2niveaux'!J152="CM","MATHEMATIQUES"&amp;CHAR(10)&amp;"Calcul mental",IF('EDT-2niveaux'!J152="EG","MATHEMATIQUES"&amp;CHAR(10)&amp;"Espace et Géométrie",IF('EDT-2niveaux'!J152="NC","MATHEMATIQUES"&amp;CHAR(10)&amp;"Nombres et calculs",IF('EDT-2niveaux'!J152="GM","MATHEMATIQUES"&amp;CHAR(10)&amp;"Grand. et mes.",IF('EDT-2niveaux'!J152="S","Sciences et technologie",IF('EDT-2niveaux'!J152="H","Histoire",IF('EDT-2niveaux'!J152="Geo","Géographie",IF('EDT-2niveaux'!J152="EMC","Enseig. mor. et civ.",IF('EDT-2niveaux'!J152="EPS","Educ. phys. et sportive",IF('EDT-2niveaux'!J152="EM","Educ. musicale",IF('EDT-2niveaux'!J152="AP","Arts plastiques",IF('EDT-2niveaux'!J152="HDA","Hist. des arts",IF('EDT-2niveaux'!J152="QM","Questionner le monde",IF('EDT-2niveaux'!J152="LV","Langue vivante",IF('EDT-2niveaux'!J152="APC","APC",""))))))))))))))))))))))))))</f>
        <v/>
      </c>
      <c r="AB148" s="49" t="str">
        <f t="shared" si="31"/>
        <v/>
      </c>
      <c r="AC148" s="101">
        <f>'EDT-2niveaux'!K152</f>
        <v>0</v>
      </c>
      <c r="AD148" s="14" t="str">
        <f>IF('EDT-2niveaux'!K152="O","FRANCAIS"&amp;CHAR(10)&amp;"Orthographe",IF('EDT-2niveaux'!K152="rec","RECREATION",IF('EDT-2niveaux'!K152="p","Pause méridienne",IF('EDT-2niveaux'!K152="G","FRANCAIS"&amp;CHAR(10)&amp;"Grammaire",IF('EDT-2niveaux'!K152="LC","FRANCAIS"&amp;CHAR(10)&amp;"Lect. et comp.de l'écrit",IF('EDT-2niveaux'!K152="M","MATHEMATIQUES",IF('EDT-2niveaux'!K152="CLA","FRANCAIS"&amp;CHAR(10)&amp;"Culture litt. et art.",IF('EDT-2niveaux'!K152="F","FRANCAIS",IF('EDT-2niveaux'!K152="E","FRANCAIS"&amp;CHAR(10)&amp;"Ecriture",IF('EDT-2niveaux'!K152="L","FRANCAIS"&amp;CHAR(10)&amp;"Lexique",IF('EDT-2niveaux'!K152="LO","FRANCAIS"&amp;CHAR(10)&amp;"Langage oral",IF('EDT-2niveaux'!K152="CM","MATHEMATIQUES"&amp;CHAR(10)&amp;"Calcul mental",IF('EDT-2niveaux'!K152="EG","MATHEMATIQUES"&amp;CHAR(10)&amp;"Espace et Géométrie",IF('EDT-2niveaux'!K152="NC","MATHEMATIQUES"&amp;CHAR(10)&amp;"Nombres et calculs",IF('EDT-2niveaux'!K152="GM","MATHEMATIQUES"&amp;CHAR(10)&amp;"Grand. et mes.",IF('EDT-2niveaux'!K152="S","Sciences et technologie",IF('EDT-2niveaux'!K152="H","Histoire",IF('EDT-2niveaux'!K152="Geo","Géographie",IF('EDT-2niveaux'!K152="EMC","Enseig. mor. et civ.",IF('EDT-2niveaux'!K152="EPS","Educ. phys. et sportive",IF('EDT-2niveaux'!K152="EM","Educ. musicale",IF('EDT-2niveaux'!K152="AP","Arts plastiques",IF('EDT-2niveaux'!K152="HDA","Hist. des arts",IF('EDT-2niveaux'!K152="QM","Questionner le monde",IF('EDT-2niveaux'!K152="LV","Langue vivante",IF('EDT-2niveaux'!K152="APC","APC",""))))))))))))))))))))))))))</f>
        <v/>
      </c>
      <c r="AE148" s="49" t="str">
        <f t="shared" si="32"/>
        <v/>
      </c>
    </row>
    <row r="149" spans="1:45" x14ac:dyDescent="0.3">
      <c r="B149" s="101">
        <f>'EDT-2niveaux'!B153</f>
        <v>0</v>
      </c>
      <c r="C149" s="14" t="str">
        <f>IF('EDT-2niveaux'!B153="O","FRANCAIS"&amp;CHAR(10)&amp;"Orthographe",IF('EDT-2niveaux'!B153="rec","RECREATION",IF('EDT-2niveaux'!B153="p","Pause méridienne",IF('EDT-2niveaux'!B153="G","FRANCAIS"&amp;CHAR(10)&amp;"Grammaire",IF('EDT-2niveaux'!B153="LC","FRANCAIS"&amp;CHAR(10)&amp;"Lect. et comp.de l'écrit",IF('EDT-2niveaux'!B153="M","MATHEMATIQUES",IF('EDT-2niveaux'!B153="CLA","FRANCAIS"&amp;CHAR(10)&amp;"Culture litt. et art.",IF('EDT-2niveaux'!B153="F","FRANCAIS",IF('EDT-2niveaux'!B153="E","FRANCAIS"&amp;CHAR(10)&amp;"Ecriture",IF('EDT-2niveaux'!B153="L","FRANCAIS"&amp;CHAR(10)&amp;"Lexique",IF('EDT-2niveaux'!B153="LO","FRANCAIS"&amp;CHAR(10)&amp;"Langage oral",IF('EDT-2niveaux'!B153="CM","MATHEMATIQUES"&amp;CHAR(10)&amp;"Calcul mental",IF('EDT-2niveaux'!B153="EG","MATHEMATIQUES"&amp;CHAR(10)&amp;"Espace et Géométrie",IF('EDT-2niveaux'!B153="NC","MATHEMATIQUES"&amp;CHAR(10)&amp;"Nombres et calculs",IF('EDT-2niveaux'!B153="GM","MATHEMATIQUES"&amp;CHAR(10)&amp;"Grand. et mes.",IF('EDT-2niveaux'!B153="S","Sciences et technologie",IF('EDT-2niveaux'!B153="H","Histoire",IF('EDT-2niveaux'!B153="Geo","Géographie",IF('EDT-2niveaux'!B153="EMC","Enseig. mor. et civ.",IF('EDT-2niveaux'!B153="EPS","Educ. phys. et sportive",IF('EDT-2niveaux'!B153="EM","Educ. musicale",IF('EDT-2niveaux'!B153="AP","Arts plastiques",IF('EDT-2niveaux'!B153="HDA","Hist. des arts",IF('EDT-2niveaux'!B153="QM","Questionner le monde",IF('EDT-2niveaux'!B153="LV","Langue vivante",IF('EDT-2niveaux'!B153="APC","APC",""))))))))))))))))))))))))))</f>
        <v/>
      </c>
      <c r="D149" s="14" t="str">
        <f t="shared" si="23"/>
        <v/>
      </c>
      <c r="E149" s="101">
        <f>'EDT-2niveaux'!C153</f>
        <v>0</v>
      </c>
      <c r="F149" s="14" t="str">
        <f>IF('EDT-2niveaux'!C153="O","FRANCAIS"&amp;CHAR(10)&amp;"Orthographe",IF('EDT-2niveaux'!C153="rec","RECREATION",IF('EDT-2niveaux'!C153="p","Pause méridienne",IF('EDT-2niveaux'!C153="G","FRANCAIS"&amp;CHAR(10)&amp;"Grammaire",IF('EDT-2niveaux'!C153="LC","FRANCAIS"&amp;CHAR(10)&amp;"Lect. et comp.de l'écrit",IF('EDT-2niveaux'!C153="M","MATHEMATIQUES",IF('EDT-2niveaux'!C153="CLA","FRANCAIS"&amp;CHAR(10)&amp;"Culture littéraire et artistiqueCulture litt. et art.",IF('EDT-2niveaux'!C153="F","FRANCAIS",IF('EDT-2niveaux'!C153="E","FRANCAIS"&amp;CHAR(10)&amp;"Ecriture",IF('EDT-2niveaux'!C153="L","FRANCAIS"&amp;CHAR(10)&amp;"Lexique",IF('EDT-2niveaux'!C153="LO","FRANCAIS"&amp;CHAR(10)&amp;"Langage oral",IF('EDT-2niveaux'!C153="CM","MATHEMATIQUES"&amp;CHAR(10)&amp;"Calcul mental",IF('EDT-2niveaux'!C153="EG","MATHEMATIQUES"&amp;CHAR(10)&amp;"Espace et Géométrie",IF('EDT-2niveaux'!C153="NC","MATHEMATIQUES"&amp;CHAR(10)&amp;"Nombres et calculs",IF('EDT-2niveaux'!C153="GM","MATHEMATIQUES"&amp;CHAR(10)&amp;"Grand. et mes.",IF('EDT-2niveaux'!C153="S","Sciences et technologie",IF('EDT-2niveaux'!C153="H","Histoire",IF('EDT-2niveaux'!C153="Geo","Géographie",IF('EDT-2niveaux'!C153="EMC","Enseig. mor. et civ.",IF('EDT-2niveaux'!C153="EPS","Educ. phys. et sportive",IF('EDT-2niveaux'!C153="EM","Educ. musicale",IF('EDT-2niveaux'!C153="AP","Arts plastiques",IF('EDT-2niveaux'!C153="HDA","Hist. des arts",IF('EDT-2niveaux'!C153="QM","Questionner le monde",IF('EDT-2niveaux'!C153="LV","Langue vivante",IF('EDT-2niveaux'!C153="APC","APC",""))))))))))))))))))))))))))</f>
        <v/>
      </c>
      <c r="G149" s="14" t="str">
        <f t="shared" si="24"/>
        <v/>
      </c>
      <c r="H149" s="101">
        <f>'EDT-2niveaux'!D153</f>
        <v>0</v>
      </c>
      <c r="I149" s="14" t="str">
        <f>IF('EDT-2niveaux'!D153="O","FRANCAIS"&amp;CHAR(10)&amp;"Orthographe",IF('EDT-2niveaux'!D153="rec","RECREATION",IF('EDT-2niveaux'!D153="p","Pause méridienne",IF('EDT-2niveaux'!D153="G","FRANCAIS"&amp;CHAR(10)&amp;"Grammaire",IF('EDT-2niveaux'!D153="LC","FRANCAIS"&amp;CHAR(10)&amp;"Lect. et comp.de l'écrit",IF('EDT-2niveaux'!D153="M","MATHEMATIQUES",IF('EDT-2niveaux'!D153="CLA","FRANCAIS"&amp;CHAR(10)&amp;"Culture litt. et art.",IF('EDT-2niveaux'!D153="F","FRANCAIS",IF('EDT-2niveaux'!D153="E","FRANCAIS"&amp;CHAR(10)&amp;"Ecriture",IF('EDT-2niveaux'!D153="L","FRANCAIS"&amp;CHAR(10)&amp;"Lexique",IF('EDT-2niveaux'!D153="LO","FRANCAIS"&amp;CHAR(10)&amp;"Langage oral",IF('EDT-2niveaux'!D153="CM","MATHEMATIQUES"&amp;CHAR(10)&amp;"Calcul mental",IF('EDT-2niveaux'!D153="EG","MATHEMATIQUES"&amp;CHAR(10)&amp;"Espace et Géométrie",IF('EDT-2niveaux'!D153="NC","MATHEMATIQUES"&amp;CHAR(10)&amp;"Nombres et calculs",IF('EDT-2niveaux'!D153="GM","MATHEMATIQUES"&amp;CHAR(10)&amp;"Grand. et mes.",IF('EDT-2niveaux'!D153="S","Sciences et technologie",IF('EDT-2niveaux'!D153="H","Histoire",IF('EDT-2niveaux'!D153="Geo","Géographie",IF('EDT-2niveaux'!D153="EMC","Enseig. mor. et civ.",IF('EDT-2niveaux'!D153="EPS","Educ. phys. et sportive",IF('EDT-2niveaux'!D153="EM","Educ. musicale",IF('EDT-2niveaux'!D153="AP","Arts plastiques",IF('EDT-2niveaux'!D153="HDA","Hist. des arts",IF('EDT-2niveaux'!D153="QM","Questionner le monde",IF('EDT-2niveaux'!D153="LV","Langue vivante",IF('EDT-2niveaux'!D153="APC","APC",""))))))))))))))))))))))))))</f>
        <v/>
      </c>
      <c r="J149" s="14" t="str">
        <f t="shared" si="25"/>
        <v/>
      </c>
      <c r="K149" s="101">
        <f>'EDT-2niveaux'!E153</f>
        <v>0</v>
      </c>
      <c r="L149" s="14" t="str">
        <f>IF('EDT-2niveaux'!E153="O","FRANCAIS"&amp;CHAR(10)&amp;"Orthographe",IF('EDT-2niveaux'!E153="rec","RECREATION",IF('EDT-2niveaux'!E153="p","Pause méridienne",IF('EDT-2niveaux'!E153="G","FRANCAIS"&amp;CHAR(10)&amp;"Grammaire",IF('EDT-2niveaux'!E153="LC","FRANCAIS"&amp;CHAR(10)&amp;"Lect. et comp.de l'écrit",IF('EDT-2niveaux'!E153="M","MATHEMATIQUES",IF('EDT-2niveaux'!E153="CLA","FRANCAIS"&amp;CHAR(10)&amp;"Culture litt. et art.",IF('EDT-2niveaux'!E153="F","FRANCAIS",IF('EDT-2niveaux'!E153="E","FRANCAIS"&amp;CHAR(10)&amp;"Ecriture",IF('EDT-2niveaux'!E153="L","FRANCAIS"&amp;CHAR(10)&amp;"Lexique",IF('EDT-2niveaux'!E153="LO","FRANCAIS"&amp;CHAR(10)&amp;"Langage oral",IF('EDT-2niveaux'!E153="CM","MATHEMATIQUES"&amp;CHAR(10)&amp;"Calcul mental",IF('EDT-2niveaux'!E153="EG","MATHEMATIQUES"&amp;CHAR(10)&amp;"Espace et Géométrie",IF('EDT-2niveaux'!E153="NC","MATHEMATIQUES"&amp;CHAR(10)&amp;"Nombres et calculs",IF('EDT-2niveaux'!E153="GM","MATHEMATIQUES"&amp;CHAR(10)&amp;"Grand. et mes.",IF('EDT-2niveaux'!E153="S","Sciences et technologie",IF('EDT-2niveaux'!E153="H","Histoire",IF('EDT-2niveaux'!E153="Geo","Géographie",IF('EDT-2niveaux'!E153="EMC","Enseig. mor. et civ.",IF('EDT-2niveaux'!E153="EPS","Educ. phys. et sportive",IF('EDT-2niveaux'!E153="EM","Educ. musicale",IF('EDT-2niveaux'!E153="AP","Arts plastiques",IF('EDT-2niveaux'!E153="HDA","Hist. des arts",IF('EDT-2niveaux'!E153="QM","Questionner le monde",IF('EDT-2niveaux'!E153="LV","Langue vivante",IF('EDT-2niveaux'!E153="APC","APC",""))))))))))))))))))))))))))</f>
        <v/>
      </c>
      <c r="M149" s="14" t="str">
        <f t="shared" si="26"/>
        <v/>
      </c>
      <c r="N149" s="101">
        <f>'EDT-2niveaux'!F153</f>
        <v>0</v>
      </c>
      <c r="O149" s="14" t="str">
        <f>IF('EDT-2niveaux'!F153="O","FRANCAIS"&amp;CHAR(10)&amp;"Orthographe",IF('EDT-2niveaux'!F153="rec","RECREATION",IF('EDT-2niveaux'!F153="p","Pause méridienne",IF('EDT-2niveaux'!F153="G","FRANCAIS"&amp;CHAR(10)&amp;"Grammaire",IF('EDT-2niveaux'!F153="LC","FRANCAIS"&amp;CHAR(10)&amp;"Lect. et comp.de l'écrit",IF('EDT-2niveaux'!F153="M","MATHEMATIQUES",IF('EDT-2niveaux'!F153="CLA","FRANCAIS"&amp;CHAR(10)&amp;"Culture litt. et art.",IF('EDT-2niveaux'!F153="F","FRANCAIS",IF('EDT-2niveaux'!F153="E","FRANCAIS"&amp;CHAR(10)&amp;"Ecriture",IF('EDT-2niveaux'!F153="L","FRANCAIS"&amp;CHAR(10)&amp;"Lexique",IF('EDT-2niveaux'!F153="LO","FRANCAIS"&amp;CHAR(10)&amp;"Langage oral",IF('EDT-2niveaux'!F153="CM","MATHEMATIQUES"&amp;CHAR(10)&amp;"Calcul mental",IF('EDT-2niveaux'!F153="EG","MATHEMATIQUES"&amp;CHAR(10)&amp;"Espace et Géométrie",IF('EDT-2niveaux'!F153="NC","MATHEMATIQUES"&amp;CHAR(10)&amp;"Nombres et calculs",IF('EDT-2niveaux'!F153="GM","MATHEMATIQUES"&amp;CHAR(10)&amp;"Grand. et mes.",IF('EDT-2niveaux'!F153="S","Sciences et technologie",IF('EDT-2niveaux'!F153="H","Histoire",IF('EDT-2niveaux'!F153="Geo","Géographie",IF('EDT-2niveaux'!F153="EMC","Enseig. mor. et civ.",IF('EDT-2niveaux'!F153="EPS","Educ. phys. et sportive",IF('EDT-2niveaux'!F153="EM","Educ. musicale",IF('EDT-2niveaux'!F153="AP","Arts plastiques",IF('EDT-2niveaux'!F153="HDA","Hist. des arts",IF('EDT-2niveaux'!F153="QM","Questionner le monde",IF('EDT-2niveaux'!F153="LV","Langue vivante",IF('EDT-2niveaux'!F153="APC","APC",""))))))))))))))))))))))))))</f>
        <v/>
      </c>
      <c r="P149" s="14" t="str">
        <f t="shared" si="27"/>
        <v/>
      </c>
      <c r="Q149" s="101">
        <f>'EDT-2niveaux'!G153</f>
        <v>0</v>
      </c>
      <c r="R149" s="14" t="str">
        <f>IF('EDT-2niveaux'!G153="O","FRANCAIS"&amp;CHAR(10)&amp;"Orthographe",IF('EDT-2niveaux'!G153="rec","RECREATION",IF('EDT-2niveaux'!G153="p","Pause méridienne",IF('EDT-2niveaux'!G153="G","FRANCAIS"&amp;CHAR(10)&amp;"Grammaire",IF('EDT-2niveaux'!G153="LC","FRANCAIS"&amp;CHAR(10)&amp;"Lect. et comp.de l'écrit",IF('EDT-2niveaux'!G153="M","MATHEMATIQUES",IF('EDT-2niveaux'!G153="CLA","FRANCAIS"&amp;CHAR(10)&amp;"Culture litt. et art.",IF('EDT-2niveaux'!G153="F","FRANCAIS",IF('EDT-2niveaux'!G153="E","FRANCAIS"&amp;CHAR(10)&amp;"Ecriture",IF('EDT-2niveaux'!G153="L","FRANCAIS"&amp;CHAR(10)&amp;"Lexique",IF('EDT-2niveaux'!G153="LO","FRANCAIS"&amp;CHAR(10)&amp;"Langage oral",IF('EDT-2niveaux'!G153="CM","MATHEMATIQUES"&amp;CHAR(10)&amp;"Calcul mental",IF('EDT-2niveaux'!G153="EG","MATHEMATIQUES"&amp;CHAR(10)&amp;"Espace et Géométrie",IF('EDT-2niveaux'!G153="NC","MATHEMATIQUES"&amp;CHAR(10)&amp;"Nombres et calculs",IF('EDT-2niveaux'!G153="GM","MATHEMATIQUES"&amp;CHAR(10)&amp;"Grand. et mes.",IF('EDT-2niveaux'!G153="S","Sciences et technologie",IF('EDT-2niveaux'!G153="H","Histoire",IF('EDT-2niveaux'!G153="Geo","Géographie",IF('EDT-2niveaux'!G153="EMC","Enseig. mor. et civ.",IF('EDT-2niveaux'!G153="EPS","Educ. phys. et sportive",IF('EDT-2niveaux'!G153="EM","Educ. musicale",IF('EDT-2niveaux'!G153="AP","Arts plastiques",IF('EDT-2niveaux'!G153="HDA","Hist. des arts",IF('EDT-2niveaux'!G153="QM","Questionner le monde",IF('EDT-2niveaux'!G153="LV","Langue vivante",IF('EDT-2niveaux'!G153="APC","APC",""))))))))))))))))))))))))))</f>
        <v/>
      </c>
      <c r="S149" s="148" t="str">
        <f t="shared" si="28"/>
        <v/>
      </c>
      <c r="T149" s="101">
        <f>'EDT-2niveaux'!H153</f>
        <v>0</v>
      </c>
      <c r="U149" s="14" t="str">
        <f>IF('EDT-2niveaux'!H153="O","FRANCAIS"&amp;CHAR(10)&amp;"Orthographe",IF('EDT-2niveaux'!H153="rec","RECREATION",IF('EDT-2niveaux'!H153="p","Pause méridienne",IF('EDT-2niveaux'!H153="G","FRANCAIS"&amp;CHAR(10)&amp;"Grammaire",IF('EDT-2niveaux'!H153="LC","FRANCAIS"&amp;CHAR(10)&amp;"Lect. et comp.de l'écrit",IF('EDT-2niveaux'!H153="M","MATHEMATIQUES",IF('EDT-2niveaux'!H153="CLA","FRANCAIS"&amp;CHAR(10)&amp;"Culture litt. et art.",IF('EDT-2niveaux'!H153="F","FRANCAIS",IF('EDT-2niveaux'!H153="E","FRANCAIS"&amp;CHAR(10)&amp;"Ecriture",IF('EDT-2niveaux'!H153="L","FRANCAIS"&amp;CHAR(10)&amp;"Lexique",IF('EDT-2niveaux'!H153="LO","FRANCAIS"&amp;CHAR(10)&amp;"Langage oral",IF('EDT-2niveaux'!H153="CM","MATHEMATIQUES"&amp;CHAR(10)&amp;"Calcul mental",IF('EDT-2niveaux'!H153="EG","MATHEMATIQUES"&amp;CHAR(10)&amp;"Espace et Géométrie",IF('EDT-2niveaux'!H153="NC","MATHEMATIQUES"&amp;CHAR(10)&amp;"Nombres et calculs",IF('EDT-2niveaux'!H153="GM","MATHEMATIQUES"&amp;CHAR(10)&amp;"Grand. et mes.",IF('EDT-2niveaux'!H153="S","Sciences et technologie",IF('EDT-2niveaux'!H153="H","Histoire",IF('EDT-2niveaux'!H153="Geo","Géographie",IF('EDT-2niveaux'!H153="EMC","Enseig. mor. et civ.",IF('EDT-2niveaux'!H153="EPS","Educ. phys. et sportive",IF('EDT-2niveaux'!H153="EM","Educ. musicale",IF('EDT-2niveaux'!H153="AP","Arts plastiques",IF('EDT-2niveaux'!H153="HDA","Hist. des arts",IF('EDT-2niveaux'!H153="QM","Questionner le monde",IF('EDT-2niveaux'!H153="LV","Langue vivante",IF('EDT-2niveaux'!H153="APC","APC",""))))))))))))))))))))))))))</f>
        <v/>
      </c>
      <c r="V149" s="14" t="str">
        <f t="shared" si="29"/>
        <v/>
      </c>
      <c r="W149" s="101">
        <f>'EDT-2niveaux'!I153</f>
        <v>0</v>
      </c>
      <c r="X149" s="14" t="str">
        <f>IF('EDT-2niveaux'!I153="O","FRANCAIS"&amp;CHAR(10)&amp;"Orthographe",IF('EDT-2niveaux'!I153="rec","RECREATION",IF('EDT-2niveaux'!I153="p","Pause méridienne",IF('EDT-2niveaux'!I153="G","FRANCAIS"&amp;CHAR(10)&amp;"Grammaire",IF('EDT-2niveaux'!I153="LC","FRANCAIS"&amp;CHAR(10)&amp;"Lect. et comp.de l'écrit",IF('EDT-2niveaux'!I153="M","MATHEMATIQUES",IF('EDT-2niveaux'!I153="CLA","FRANCAIS"&amp;CHAR(10)&amp;"Culture litt. et art.",IF('EDT-2niveaux'!I153="F","FRANCAIS",IF('EDT-2niveaux'!I153="E","FRANCAIS"&amp;CHAR(10)&amp;"Ecriture",IF('EDT-2niveaux'!I153="L","FRANCAIS"&amp;CHAR(10)&amp;"Lexique",IF('EDT-2niveaux'!I153="LO","FRANCAIS"&amp;CHAR(10)&amp;"Langage oral",IF('EDT-2niveaux'!I153="CM","MATHEMATIQUES"&amp;CHAR(10)&amp;"Calcul mental",IF('EDT-2niveaux'!I153="EG","MATHEMATIQUES"&amp;CHAR(10)&amp;"Espace et Géométrie",IF('EDT-2niveaux'!I153="NC","MATHEMATIQUES"&amp;CHAR(10)&amp;"Nombres et calculs",IF('EDT-2niveaux'!I153="GM","MATHEMATIQUES"&amp;CHAR(10)&amp;"Grand. et mes.",IF('EDT-2niveaux'!I153="S","Sciences et technologie",IF('EDT-2niveaux'!I153="H","Histoire",IF('EDT-2niveaux'!I153="Geo","Géographie",IF('EDT-2niveaux'!I153="EMC","Enseig. mor. et civ.",IF('EDT-2niveaux'!I153="EPS","Educ. phys. et sportive",IF('EDT-2niveaux'!I153="EM","Educ. musicale",IF('EDT-2niveaux'!I153="AP","Arts plastiques",IF('EDT-2niveaux'!I153="HDA","Hist. des arts",IF('EDT-2niveaux'!I153="QM","Questionner le monde",IF('EDT-2niveaux'!I153="LV","Langue vivante",IF('EDT-2niveaux'!I153="APC","APC",""))))))))))))))))))))))))))</f>
        <v/>
      </c>
      <c r="Y149" s="14" t="str">
        <f t="shared" si="30"/>
        <v/>
      </c>
      <c r="Z149" s="101">
        <f>'EDT-2niveaux'!J153</f>
        <v>0</v>
      </c>
      <c r="AA149" s="14" t="str">
        <f>IF('EDT-2niveaux'!J153="O","FRANCAIS"&amp;CHAR(10)&amp;"Orthographe",IF('EDT-2niveaux'!J153="rec","RECREATION",IF('EDT-2niveaux'!J153="p","Pause méridienne",IF('EDT-2niveaux'!J153="G","FRANCAIS"&amp;CHAR(10)&amp;"Grammaire",IF('EDT-2niveaux'!J153="LC","FRANCAIS"&amp;CHAR(10)&amp;"Lect. et comp.de l'écrit",IF('EDT-2niveaux'!J153="M","MATHEMATIQUES",IF('EDT-2niveaux'!J153="CLA","FRANCAIS"&amp;CHAR(10)&amp;"Culture littéraire et artistiqueCulture litt. et art.",IF('EDT-2niveaux'!J153="F","FRANCAIS",IF('EDT-2niveaux'!J153="E","FRANCAIS"&amp;CHAR(10)&amp;"Ecriture",IF('EDT-2niveaux'!J153="L","FRANCAIS"&amp;CHAR(10)&amp;"Lexique",IF('EDT-2niveaux'!J153="LO","FRANCAIS"&amp;CHAR(10)&amp;"Langage oral",IF('EDT-2niveaux'!J153="CM","MATHEMATIQUES"&amp;CHAR(10)&amp;"Calcul mental",IF('EDT-2niveaux'!J153="EG","MATHEMATIQUES"&amp;CHAR(10)&amp;"Espace et Géométrie",IF('EDT-2niveaux'!J153="NC","MATHEMATIQUES"&amp;CHAR(10)&amp;"Nombres et calculs",IF('EDT-2niveaux'!J153="GM","MATHEMATIQUES"&amp;CHAR(10)&amp;"Grand. et mes.",IF('EDT-2niveaux'!J153="S","Sciences et technologie",IF('EDT-2niveaux'!J153="H","Histoire",IF('EDT-2niveaux'!J153="Geo","Géographie",IF('EDT-2niveaux'!J153="EMC","Enseig. mor. et civ.",IF('EDT-2niveaux'!J153="EPS","Educ. phys. et sportive",IF('EDT-2niveaux'!J153="EM","Educ. musicale",IF('EDT-2niveaux'!J153="AP","Arts plastiques",IF('EDT-2niveaux'!J153="HDA","Hist. des arts",IF('EDT-2niveaux'!J153="QM","Questionner le monde",IF('EDT-2niveaux'!J153="LV","Langue vivante",IF('EDT-2niveaux'!J153="APC","APC",""))))))))))))))))))))))))))</f>
        <v/>
      </c>
      <c r="AB149" s="49" t="str">
        <f t="shared" si="31"/>
        <v/>
      </c>
      <c r="AC149" s="101">
        <f>'EDT-2niveaux'!K153</f>
        <v>0</v>
      </c>
      <c r="AD149" s="14" t="str">
        <f>IF('EDT-2niveaux'!K153="O","FRANCAIS"&amp;CHAR(10)&amp;"Orthographe",IF('EDT-2niveaux'!K153="rec","RECREATION",IF('EDT-2niveaux'!K153="p","Pause méridienne",IF('EDT-2niveaux'!K153="G","FRANCAIS"&amp;CHAR(10)&amp;"Grammaire",IF('EDT-2niveaux'!K153="LC","FRANCAIS"&amp;CHAR(10)&amp;"Lect. et comp.de l'écrit",IF('EDT-2niveaux'!K153="M","MATHEMATIQUES",IF('EDT-2niveaux'!K153="CLA","FRANCAIS"&amp;CHAR(10)&amp;"Culture litt. et art.",IF('EDT-2niveaux'!K153="F","FRANCAIS",IF('EDT-2niveaux'!K153="E","FRANCAIS"&amp;CHAR(10)&amp;"Ecriture",IF('EDT-2niveaux'!K153="L","FRANCAIS"&amp;CHAR(10)&amp;"Lexique",IF('EDT-2niveaux'!K153="LO","FRANCAIS"&amp;CHAR(10)&amp;"Langage oral",IF('EDT-2niveaux'!K153="CM","MATHEMATIQUES"&amp;CHAR(10)&amp;"Calcul mental",IF('EDT-2niveaux'!K153="EG","MATHEMATIQUES"&amp;CHAR(10)&amp;"Espace et Géométrie",IF('EDT-2niveaux'!K153="NC","MATHEMATIQUES"&amp;CHAR(10)&amp;"Nombres et calculs",IF('EDT-2niveaux'!K153="GM","MATHEMATIQUES"&amp;CHAR(10)&amp;"Grand. et mes.",IF('EDT-2niveaux'!K153="S","Sciences et technologie",IF('EDT-2niveaux'!K153="H","Histoire",IF('EDT-2niveaux'!K153="Geo","Géographie",IF('EDT-2niveaux'!K153="EMC","Enseig. mor. et civ.",IF('EDT-2niveaux'!K153="EPS","Educ. phys. et sportive",IF('EDT-2niveaux'!K153="EM","Educ. musicale",IF('EDT-2niveaux'!K153="AP","Arts plastiques",IF('EDT-2niveaux'!K153="HDA","Hist. des arts",IF('EDT-2niveaux'!K153="QM","Questionner le monde",IF('EDT-2niveaux'!K153="LV","Langue vivante",IF('EDT-2niveaux'!K153="APC","APC",""))))))))))))))))))))))))))</f>
        <v/>
      </c>
      <c r="AE149" s="49" t="str">
        <f t="shared" si="32"/>
        <v/>
      </c>
    </row>
    <row r="150" spans="1:45" x14ac:dyDescent="0.3">
      <c r="A150" s="50"/>
      <c r="B150" s="101">
        <f>'EDT-2niveaux'!B154</f>
        <v>0</v>
      </c>
      <c r="C150" s="14" t="str">
        <f>IF('EDT-2niveaux'!B154="O","FRANCAIS"&amp;CHAR(10)&amp;"Orthographe",IF('EDT-2niveaux'!B154="rec","RECREATION",IF('EDT-2niveaux'!B154="p","Pause méridienne",IF('EDT-2niveaux'!B154="G","FRANCAIS"&amp;CHAR(10)&amp;"Grammaire",IF('EDT-2niveaux'!B154="LC","FRANCAIS"&amp;CHAR(10)&amp;"Lect. et comp.de l'écrit",IF('EDT-2niveaux'!B154="M","MATHEMATIQUES",IF('EDT-2niveaux'!B154="CLA","FRANCAIS"&amp;CHAR(10)&amp;"Culture litt. et art.",IF('EDT-2niveaux'!B154="F","FRANCAIS",IF('EDT-2niveaux'!B154="E","FRANCAIS"&amp;CHAR(10)&amp;"Ecriture",IF('EDT-2niveaux'!B154="L","FRANCAIS"&amp;CHAR(10)&amp;"Lexique",IF('EDT-2niveaux'!B154="LO","FRANCAIS"&amp;CHAR(10)&amp;"Langage oral",IF('EDT-2niveaux'!B154="CM","MATHEMATIQUES"&amp;CHAR(10)&amp;"Calcul mental",IF('EDT-2niveaux'!B154="EG","MATHEMATIQUES"&amp;CHAR(10)&amp;"Espace et Géométrie",IF('EDT-2niveaux'!B154="NC","MATHEMATIQUES"&amp;CHAR(10)&amp;"Nombres et calculs",IF('EDT-2niveaux'!B154="GM","MATHEMATIQUES"&amp;CHAR(10)&amp;"Grand. et mes.",IF('EDT-2niveaux'!B154="S","Sciences et technologie",IF('EDT-2niveaux'!B154="H","Histoire",IF('EDT-2niveaux'!B154="Geo","Géographie",IF('EDT-2niveaux'!B154="EMC","Enseig. mor. et civ.",IF('EDT-2niveaux'!B154="EPS","Educ. phys. et sportive",IF('EDT-2niveaux'!B154="EM","Educ. musicale",IF('EDT-2niveaux'!B154="AP","Arts plastiques",IF('EDT-2niveaux'!B154="HDA","Hist. des arts",IF('EDT-2niveaux'!B154="QM","Questionner le monde",IF('EDT-2niveaux'!B154="LV","Langue vivante",IF('EDT-2niveaux'!B154="APC","APC",""))))))))))))))))))))))))))</f>
        <v/>
      </c>
      <c r="D150" s="14" t="str">
        <f t="shared" si="23"/>
        <v/>
      </c>
      <c r="E150" s="101">
        <f>'EDT-2niveaux'!C154</f>
        <v>0</v>
      </c>
      <c r="F150" s="14" t="str">
        <f>IF('EDT-2niveaux'!C154="O","FRANCAIS"&amp;CHAR(10)&amp;"Orthographe",IF('EDT-2niveaux'!C154="rec","RECREATION",IF('EDT-2niveaux'!C154="p","Pause méridienne",IF('EDT-2niveaux'!C154="G","FRANCAIS"&amp;CHAR(10)&amp;"Grammaire",IF('EDT-2niveaux'!C154="LC","FRANCAIS"&amp;CHAR(10)&amp;"Lect. et comp.de l'écrit",IF('EDT-2niveaux'!C154="M","MATHEMATIQUES",IF('EDT-2niveaux'!C154="CLA","FRANCAIS"&amp;CHAR(10)&amp;"Culture littéraire et artistiqueCulture litt. et art.",IF('EDT-2niveaux'!C154="F","FRANCAIS",IF('EDT-2niveaux'!C154="E","FRANCAIS"&amp;CHAR(10)&amp;"Ecriture",IF('EDT-2niveaux'!C154="L","FRANCAIS"&amp;CHAR(10)&amp;"Lexique",IF('EDT-2niveaux'!C154="LO","FRANCAIS"&amp;CHAR(10)&amp;"Langage oral",IF('EDT-2niveaux'!C154="CM","MATHEMATIQUES"&amp;CHAR(10)&amp;"Calcul mental",IF('EDT-2niveaux'!C154="EG","MATHEMATIQUES"&amp;CHAR(10)&amp;"Espace et Géométrie",IF('EDT-2niveaux'!C154="NC","MATHEMATIQUES"&amp;CHAR(10)&amp;"Nombres et calculs",IF('EDT-2niveaux'!C154="GM","MATHEMATIQUES"&amp;CHAR(10)&amp;"Grand. et mes.",IF('EDT-2niveaux'!C154="S","Sciences et technologie",IF('EDT-2niveaux'!C154="H","Histoire",IF('EDT-2niveaux'!C154="Geo","Géographie",IF('EDT-2niveaux'!C154="EMC","Enseig. mor. et civ.",IF('EDT-2niveaux'!C154="EPS","Educ. phys. et sportive",IF('EDT-2niveaux'!C154="EM","Educ. musicale",IF('EDT-2niveaux'!C154="AP","Arts plastiques",IF('EDT-2niveaux'!C154="HDA","Hist. des arts",IF('EDT-2niveaux'!C154="QM","Questionner le monde",IF('EDT-2niveaux'!C154="LV","Langue vivante",IF('EDT-2niveaux'!C154="APC","APC",""))))))))))))))))))))))))))</f>
        <v/>
      </c>
      <c r="G150" s="14" t="str">
        <f t="shared" si="24"/>
        <v/>
      </c>
      <c r="H150" s="101">
        <f>'EDT-2niveaux'!D154</f>
        <v>0</v>
      </c>
      <c r="I150" s="14" t="str">
        <f>IF('EDT-2niveaux'!D154="O","FRANCAIS"&amp;CHAR(10)&amp;"Orthographe",IF('EDT-2niveaux'!D154="rec","RECREATION",IF('EDT-2niveaux'!D154="p","Pause méridienne",IF('EDT-2niveaux'!D154="G","FRANCAIS"&amp;CHAR(10)&amp;"Grammaire",IF('EDT-2niveaux'!D154="LC","FRANCAIS"&amp;CHAR(10)&amp;"Lect. et comp.de l'écrit",IF('EDT-2niveaux'!D154="M","MATHEMATIQUES",IF('EDT-2niveaux'!D154="CLA","FRANCAIS"&amp;CHAR(10)&amp;"Culture litt. et art.",IF('EDT-2niveaux'!D154="F","FRANCAIS",IF('EDT-2niveaux'!D154="E","FRANCAIS"&amp;CHAR(10)&amp;"Ecriture",IF('EDT-2niveaux'!D154="L","FRANCAIS"&amp;CHAR(10)&amp;"Lexique",IF('EDT-2niveaux'!D154="LO","FRANCAIS"&amp;CHAR(10)&amp;"Langage oral",IF('EDT-2niveaux'!D154="CM","MATHEMATIQUES"&amp;CHAR(10)&amp;"Calcul mental",IF('EDT-2niveaux'!D154="EG","MATHEMATIQUES"&amp;CHAR(10)&amp;"Espace et Géométrie",IF('EDT-2niveaux'!D154="NC","MATHEMATIQUES"&amp;CHAR(10)&amp;"Nombres et calculs",IF('EDT-2niveaux'!D154="GM","MATHEMATIQUES"&amp;CHAR(10)&amp;"Grand. et mes.",IF('EDT-2niveaux'!D154="S","Sciences et technologie",IF('EDT-2niveaux'!D154="H","Histoire",IF('EDT-2niveaux'!D154="Geo","Géographie",IF('EDT-2niveaux'!D154="EMC","Enseig. mor. et civ.",IF('EDT-2niveaux'!D154="EPS","Educ. phys. et sportive",IF('EDT-2niveaux'!D154="EM","Educ. musicale",IF('EDT-2niveaux'!D154="AP","Arts plastiques",IF('EDT-2niveaux'!D154="HDA","Hist. des arts",IF('EDT-2niveaux'!D154="QM","Questionner le monde",IF('EDT-2niveaux'!D154="LV","Langue vivante",IF('EDT-2niveaux'!D154="APC","APC",""))))))))))))))))))))))))))</f>
        <v/>
      </c>
      <c r="J150" s="14" t="str">
        <f t="shared" si="25"/>
        <v/>
      </c>
      <c r="K150" s="101">
        <f>'EDT-2niveaux'!E154</f>
        <v>0</v>
      </c>
      <c r="L150" s="14" t="str">
        <f>IF('EDT-2niveaux'!E154="O","FRANCAIS"&amp;CHAR(10)&amp;"Orthographe",IF('EDT-2niveaux'!E154="rec","RECREATION",IF('EDT-2niveaux'!E154="p","Pause méridienne",IF('EDT-2niveaux'!E154="G","FRANCAIS"&amp;CHAR(10)&amp;"Grammaire",IF('EDT-2niveaux'!E154="LC","FRANCAIS"&amp;CHAR(10)&amp;"Lect. et comp.de l'écrit",IF('EDT-2niveaux'!E154="M","MATHEMATIQUES",IF('EDT-2niveaux'!E154="CLA","FRANCAIS"&amp;CHAR(10)&amp;"Culture litt. et art.",IF('EDT-2niveaux'!E154="F","FRANCAIS",IF('EDT-2niveaux'!E154="E","FRANCAIS"&amp;CHAR(10)&amp;"Ecriture",IF('EDT-2niveaux'!E154="L","FRANCAIS"&amp;CHAR(10)&amp;"Lexique",IF('EDT-2niveaux'!E154="LO","FRANCAIS"&amp;CHAR(10)&amp;"Langage oral",IF('EDT-2niveaux'!E154="CM","MATHEMATIQUES"&amp;CHAR(10)&amp;"Calcul mental",IF('EDT-2niveaux'!E154="EG","MATHEMATIQUES"&amp;CHAR(10)&amp;"Espace et Géométrie",IF('EDT-2niveaux'!E154="NC","MATHEMATIQUES"&amp;CHAR(10)&amp;"Nombres et calculs",IF('EDT-2niveaux'!E154="GM","MATHEMATIQUES"&amp;CHAR(10)&amp;"Grand. et mes.",IF('EDT-2niveaux'!E154="S","Sciences et technologie",IF('EDT-2niveaux'!E154="H","Histoire",IF('EDT-2niveaux'!E154="Geo","Géographie",IF('EDT-2niveaux'!E154="EMC","Enseig. mor. et civ.",IF('EDT-2niveaux'!E154="EPS","Educ. phys. et sportive",IF('EDT-2niveaux'!E154="EM","Educ. musicale",IF('EDT-2niveaux'!E154="AP","Arts plastiques",IF('EDT-2niveaux'!E154="HDA","Hist. des arts",IF('EDT-2niveaux'!E154="QM","Questionner le monde",IF('EDT-2niveaux'!E154="LV","Langue vivante",IF('EDT-2niveaux'!E154="APC","APC",""))))))))))))))))))))))))))</f>
        <v/>
      </c>
      <c r="M150" s="14" t="str">
        <f t="shared" si="26"/>
        <v/>
      </c>
      <c r="N150" s="101">
        <f>'EDT-2niveaux'!F154</f>
        <v>0</v>
      </c>
      <c r="O150" s="14" t="str">
        <f>IF('EDT-2niveaux'!F154="O","FRANCAIS"&amp;CHAR(10)&amp;"Orthographe",IF('EDT-2niveaux'!F154="rec","RECREATION",IF('EDT-2niveaux'!F154="p","Pause méridienne",IF('EDT-2niveaux'!F154="G","FRANCAIS"&amp;CHAR(10)&amp;"Grammaire",IF('EDT-2niveaux'!F154="LC","FRANCAIS"&amp;CHAR(10)&amp;"Lect. et comp.de l'écrit",IF('EDT-2niveaux'!F154="M","MATHEMATIQUES",IF('EDT-2niveaux'!F154="CLA","FRANCAIS"&amp;CHAR(10)&amp;"Culture litt. et art.",IF('EDT-2niveaux'!F154="F","FRANCAIS",IF('EDT-2niveaux'!F154="E","FRANCAIS"&amp;CHAR(10)&amp;"Ecriture",IF('EDT-2niveaux'!F154="L","FRANCAIS"&amp;CHAR(10)&amp;"Lexique",IF('EDT-2niveaux'!F154="LO","FRANCAIS"&amp;CHAR(10)&amp;"Langage oral",IF('EDT-2niveaux'!F154="CM","MATHEMATIQUES"&amp;CHAR(10)&amp;"Calcul mental",IF('EDT-2niveaux'!F154="EG","MATHEMATIQUES"&amp;CHAR(10)&amp;"Espace et Géométrie",IF('EDT-2niveaux'!F154="NC","MATHEMATIQUES"&amp;CHAR(10)&amp;"Nombres et calculs",IF('EDT-2niveaux'!F154="GM","MATHEMATIQUES"&amp;CHAR(10)&amp;"Grand. et mes.",IF('EDT-2niveaux'!F154="S","Sciences et technologie",IF('EDT-2niveaux'!F154="H","Histoire",IF('EDT-2niveaux'!F154="Geo","Géographie",IF('EDT-2niveaux'!F154="EMC","Enseig. mor. et civ.",IF('EDT-2niveaux'!F154="EPS","Educ. phys. et sportive",IF('EDT-2niveaux'!F154="EM","Educ. musicale",IF('EDT-2niveaux'!F154="AP","Arts plastiques",IF('EDT-2niveaux'!F154="HDA","Hist. des arts",IF('EDT-2niveaux'!F154="QM","Questionner le monde",IF('EDT-2niveaux'!F154="LV","Langue vivante",IF('EDT-2niveaux'!F154="APC","APC",""))))))))))))))))))))))))))</f>
        <v/>
      </c>
      <c r="P150" s="14" t="str">
        <f t="shared" si="27"/>
        <v/>
      </c>
      <c r="Q150" s="101">
        <f>'EDT-2niveaux'!G154</f>
        <v>0</v>
      </c>
      <c r="R150" s="14" t="str">
        <f>IF('EDT-2niveaux'!G154="O","FRANCAIS"&amp;CHAR(10)&amp;"Orthographe",IF('EDT-2niveaux'!G154="rec","RECREATION",IF('EDT-2niveaux'!G154="p","Pause méridienne",IF('EDT-2niveaux'!G154="G","FRANCAIS"&amp;CHAR(10)&amp;"Grammaire",IF('EDT-2niveaux'!G154="LC","FRANCAIS"&amp;CHAR(10)&amp;"Lect. et comp.de l'écrit",IF('EDT-2niveaux'!G154="M","MATHEMATIQUES",IF('EDT-2niveaux'!G154="CLA","FRANCAIS"&amp;CHAR(10)&amp;"Culture litt. et art.",IF('EDT-2niveaux'!G154="F","FRANCAIS",IF('EDT-2niveaux'!G154="E","FRANCAIS"&amp;CHAR(10)&amp;"Ecriture",IF('EDT-2niveaux'!G154="L","FRANCAIS"&amp;CHAR(10)&amp;"Lexique",IF('EDT-2niveaux'!G154="LO","FRANCAIS"&amp;CHAR(10)&amp;"Langage oral",IF('EDT-2niveaux'!G154="CM","MATHEMATIQUES"&amp;CHAR(10)&amp;"Calcul mental",IF('EDT-2niveaux'!G154="EG","MATHEMATIQUES"&amp;CHAR(10)&amp;"Espace et Géométrie",IF('EDT-2niveaux'!G154="NC","MATHEMATIQUES"&amp;CHAR(10)&amp;"Nombres et calculs",IF('EDT-2niveaux'!G154="GM","MATHEMATIQUES"&amp;CHAR(10)&amp;"Grand. et mes.",IF('EDT-2niveaux'!G154="S","Sciences et technologie",IF('EDT-2niveaux'!G154="H","Histoire",IF('EDT-2niveaux'!G154="Geo","Géographie",IF('EDT-2niveaux'!G154="EMC","Enseig. mor. et civ.",IF('EDT-2niveaux'!G154="EPS","Educ. phys. et sportive",IF('EDT-2niveaux'!G154="EM","Educ. musicale",IF('EDT-2niveaux'!G154="AP","Arts plastiques",IF('EDT-2niveaux'!G154="HDA","Hist. des arts",IF('EDT-2niveaux'!G154="QM","Questionner le monde",IF('EDT-2niveaux'!G154="LV","Langue vivante",IF('EDT-2niveaux'!G154="APC","APC",""))))))))))))))))))))))))))</f>
        <v/>
      </c>
      <c r="S150" s="148" t="str">
        <f t="shared" si="28"/>
        <v/>
      </c>
      <c r="T150" s="101">
        <f>'EDT-2niveaux'!H154</f>
        <v>0</v>
      </c>
      <c r="U150" s="14" t="str">
        <f>IF('EDT-2niveaux'!H154="O","FRANCAIS"&amp;CHAR(10)&amp;"Orthographe",IF('EDT-2niveaux'!H154="rec","RECREATION",IF('EDT-2niveaux'!H154="p","Pause méridienne",IF('EDT-2niveaux'!H154="G","FRANCAIS"&amp;CHAR(10)&amp;"Grammaire",IF('EDT-2niveaux'!H154="LC","FRANCAIS"&amp;CHAR(10)&amp;"Lect. et comp.de l'écrit",IF('EDT-2niveaux'!H154="M","MATHEMATIQUES",IF('EDT-2niveaux'!H154="CLA","FRANCAIS"&amp;CHAR(10)&amp;"Culture litt. et art.",IF('EDT-2niveaux'!H154="F","FRANCAIS",IF('EDT-2niveaux'!H154="E","FRANCAIS"&amp;CHAR(10)&amp;"Ecriture",IF('EDT-2niveaux'!H154="L","FRANCAIS"&amp;CHAR(10)&amp;"Lexique",IF('EDT-2niveaux'!H154="LO","FRANCAIS"&amp;CHAR(10)&amp;"Langage oral",IF('EDT-2niveaux'!H154="CM","MATHEMATIQUES"&amp;CHAR(10)&amp;"Calcul mental",IF('EDT-2niveaux'!H154="EG","MATHEMATIQUES"&amp;CHAR(10)&amp;"Espace et Géométrie",IF('EDT-2niveaux'!H154="NC","MATHEMATIQUES"&amp;CHAR(10)&amp;"Nombres et calculs",IF('EDT-2niveaux'!H154="GM","MATHEMATIQUES"&amp;CHAR(10)&amp;"Grand. et mes.",IF('EDT-2niveaux'!H154="S","Sciences et technologie",IF('EDT-2niveaux'!H154="H","Histoire",IF('EDT-2niveaux'!H154="Geo","Géographie",IF('EDT-2niveaux'!H154="EMC","Enseig. mor. et civ.",IF('EDT-2niveaux'!H154="EPS","Educ. phys. et sportive",IF('EDT-2niveaux'!H154="EM","Educ. musicale",IF('EDT-2niveaux'!H154="AP","Arts plastiques",IF('EDT-2niveaux'!H154="HDA","Hist. des arts",IF('EDT-2niveaux'!H154="QM","Questionner le monde",IF('EDT-2niveaux'!H154="LV","Langue vivante",IF('EDT-2niveaux'!H154="APC","APC",""))))))))))))))))))))))))))</f>
        <v/>
      </c>
      <c r="V150" s="14" t="str">
        <f t="shared" si="29"/>
        <v/>
      </c>
      <c r="W150" s="101">
        <f>'EDT-2niveaux'!I154</f>
        <v>0</v>
      </c>
      <c r="X150" s="14" t="str">
        <f>IF('EDT-2niveaux'!I154="O","FRANCAIS"&amp;CHAR(10)&amp;"Orthographe",IF('EDT-2niveaux'!I154="rec","RECREATION",IF('EDT-2niveaux'!I154="p","Pause méridienne",IF('EDT-2niveaux'!I154="G","FRANCAIS"&amp;CHAR(10)&amp;"Grammaire",IF('EDT-2niveaux'!I154="LC","FRANCAIS"&amp;CHAR(10)&amp;"Lect. et comp.de l'écrit",IF('EDT-2niveaux'!I154="M","MATHEMATIQUES",IF('EDT-2niveaux'!I154="CLA","FRANCAIS"&amp;CHAR(10)&amp;"Culture litt. et art.",IF('EDT-2niveaux'!I154="F","FRANCAIS",IF('EDT-2niveaux'!I154="E","FRANCAIS"&amp;CHAR(10)&amp;"Ecriture",IF('EDT-2niveaux'!I154="L","FRANCAIS"&amp;CHAR(10)&amp;"Lexique",IF('EDT-2niveaux'!I154="LO","FRANCAIS"&amp;CHAR(10)&amp;"Langage oral",IF('EDT-2niveaux'!I154="CM","MATHEMATIQUES"&amp;CHAR(10)&amp;"Calcul mental",IF('EDT-2niveaux'!I154="EG","MATHEMATIQUES"&amp;CHAR(10)&amp;"Espace et Géométrie",IF('EDT-2niveaux'!I154="NC","MATHEMATIQUES"&amp;CHAR(10)&amp;"Nombres et calculs",IF('EDT-2niveaux'!I154="GM","MATHEMATIQUES"&amp;CHAR(10)&amp;"Grand. et mes.",IF('EDT-2niveaux'!I154="S","Sciences et technologie",IF('EDT-2niveaux'!I154="H","Histoire",IF('EDT-2niveaux'!I154="Geo","Géographie",IF('EDT-2niveaux'!I154="EMC","Enseig. mor. et civ.",IF('EDT-2niveaux'!I154="EPS","Educ. phys. et sportive",IF('EDT-2niveaux'!I154="EM","Educ. musicale",IF('EDT-2niveaux'!I154="AP","Arts plastiques",IF('EDT-2niveaux'!I154="HDA","Hist. des arts",IF('EDT-2niveaux'!I154="QM","Questionner le monde",IF('EDT-2niveaux'!I154="LV","Langue vivante",IF('EDT-2niveaux'!I154="APC","APC",""))))))))))))))))))))))))))</f>
        <v/>
      </c>
      <c r="Y150" s="14" t="str">
        <f t="shared" si="30"/>
        <v/>
      </c>
      <c r="Z150" s="101">
        <f>'EDT-2niveaux'!J154</f>
        <v>0</v>
      </c>
      <c r="AA150" s="14" t="str">
        <f>IF('EDT-2niveaux'!J154="O","FRANCAIS"&amp;CHAR(10)&amp;"Orthographe",IF('EDT-2niveaux'!J154="rec","RECREATION",IF('EDT-2niveaux'!J154="p","Pause méridienne",IF('EDT-2niveaux'!J154="G","FRANCAIS"&amp;CHAR(10)&amp;"Grammaire",IF('EDT-2niveaux'!J154="LC","FRANCAIS"&amp;CHAR(10)&amp;"Lect. et comp.de l'écrit",IF('EDT-2niveaux'!J154="M","MATHEMATIQUES",IF('EDT-2niveaux'!J154="CLA","FRANCAIS"&amp;CHAR(10)&amp;"Culture littéraire et artistiqueCulture litt. et art.",IF('EDT-2niveaux'!J154="F","FRANCAIS",IF('EDT-2niveaux'!J154="E","FRANCAIS"&amp;CHAR(10)&amp;"Ecriture",IF('EDT-2niveaux'!J154="L","FRANCAIS"&amp;CHAR(10)&amp;"Lexique",IF('EDT-2niveaux'!J154="LO","FRANCAIS"&amp;CHAR(10)&amp;"Langage oral",IF('EDT-2niveaux'!J154="CM","MATHEMATIQUES"&amp;CHAR(10)&amp;"Calcul mental",IF('EDT-2niveaux'!J154="EG","MATHEMATIQUES"&amp;CHAR(10)&amp;"Espace et Géométrie",IF('EDT-2niveaux'!J154="NC","MATHEMATIQUES"&amp;CHAR(10)&amp;"Nombres et calculs",IF('EDT-2niveaux'!J154="GM","MATHEMATIQUES"&amp;CHAR(10)&amp;"Grand. et mes.",IF('EDT-2niveaux'!J154="S","Sciences et technologie",IF('EDT-2niveaux'!J154="H","Histoire",IF('EDT-2niveaux'!J154="Geo","Géographie",IF('EDT-2niveaux'!J154="EMC","Enseig. mor. et civ.",IF('EDT-2niveaux'!J154="EPS","Educ. phys. et sportive",IF('EDT-2niveaux'!J154="EM","Educ. musicale",IF('EDT-2niveaux'!J154="AP","Arts plastiques",IF('EDT-2niveaux'!J154="HDA","Hist. des arts",IF('EDT-2niveaux'!J154="QM","Questionner le monde",IF('EDT-2niveaux'!J154="LV","Langue vivante",IF('EDT-2niveaux'!J154="APC","APC",""))))))))))))))))))))))))))</f>
        <v/>
      </c>
      <c r="AB150" s="49" t="str">
        <f t="shared" si="31"/>
        <v/>
      </c>
      <c r="AC150" s="101">
        <f>'EDT-2niveaux'!K154</f>
        <v>0</v>
      </c>
      <c r="AD150" s="14" t="str">
        <f>IF('EDT-2niveaux'!K154="O","FRANCAIS"&amp;CHAR(10)&amp;"Orthographe",IF('EDT-2niveaux'!K154="rec","RECREATION",IF('EDT-2niveaux'!K154="p","Pause méridienne",IF('EDT-2niveaux'!K154="G","FRANCAIS"&amp;CHAR(10)&amp;"Grammaire",IF('EDT-2niveaux'!K154="LC","FRANCAIS"&amp;CHAR(10)&amp;"Lect. et comp.de l'écrit",IF('EDT-2niveaux'!K154="M","MATHEMATIQUES",IF('EDT-2niveaux'!K154="CLA","FRANCAIS"&amp;CHAR(10)&amp;"Culture litt. et art.",IF('EDT-2niveaux'!K154="F","FRANCAIS",IF('EDT-2niveaux'!K154="E","FRANCAIS"&amp;CHAR(10)&amp;"Ecriture",IF('EDT-2niveaux'!K154="L","FRANCAIS"&amp;CHAR(10)&amp;"Lexique",IF('EDT-2niveaux'!K154="LO","FRANCAIS"&amp;CHAR(10)&amp;"Langage oral",IF('EDT-2niveaux'!K154="CM","MATHEMATIQUES"&amp;CHAR(10)&amp;"Calcul mental",IF('EDT-2niveaux'!K154="EG","MATHEMATIQUES"&amp;CHAR(10)&amp;"Espace et Géométrie",IF('EDT-2niveaux'!K154="NC","MATHEMATIQUES"&amp;CHAR(10)&amp;"Nombres et calculs",IF('EDT-2niveaux'!K154="GM","MATHEMATIQUES"&amp;CHAR(10)&amp;"Grand. et mes.",IF('EDT-2niveaux'!K154="S","Sciences et technologie",IF('EDT-2niveaux'!K154="H","Histoire",IF('EDT-2niveaux'!K154="Geo","Géographie",IF('EDT-2niveaux'!K154="EMC","Enseig. mor. et civ.",IF('EDT-2niveaux'!K154="EPS","Educ. phys. et sportive",IF('EDT-2niveaux'!K154="EM","Educ. musicale",IF('EDT-2niveaux'!K154="AP","Arts plastiques",IF('EDT-2niveaux'!K154="HDA","Hist. des arts",IF('EDT-2niveaux'!K154="QM","Questionner le monde",IF('EDT-2niveaux'!K154="LV","Langue vivante",IF('EDT-2niveaux'!K154="APC","APC",""))))))))))))))))))))))))))</f>
        <v/>
      </c>
      <c r="AE150" s="49" t="str">
        <f t="shared" si="32"/>
        <v/>
      </c>
      <c r="AF150" s="40"/>
    </row>
    <row r="151" spans="1:45" x14ac:dyDescent="0.3">
      <c r="A151" s="50"/>
      <c r="B151" s="102"/>
      <c r="C151" s="14" t="str">
        <f>IF('EDT-2niveaux'!B155="O","FRANCAIS"&amp;CHAR(10)&amp;"Orthographe",IF('EDT-2niveaux'!B155="rec","RECREATION",IF('EDT-2niveaux'!B155="p","Pause méridienne",IF('EDT-2niveaux'!B155="G","FRANCAIS"&amp;CHAR(10)&amp;"Grammaire",IF('EDT-2niveaux'!B155="LEC","FRANCAIS"&amp;CHAR(10)&amp;"Lecture",IF('EDT-2niveaux'!B155="M","MATHEMATIQUES",IF('EDT-2niveaux'!B155="LIT","FRANCAIS"&amp;CHAR(10)&amp;"Littérature",IF('EDT-2niveaux'!B155="F","FRANCAIS",IF('EDT-2niveaux'!B155="R","FRANCAIS"&amp;CHAR(10)&amp;"Rédaction",IF('EDT-2niveaux'!B155="V","FRANCAIS"&amp;CHAR(10)&amp;"Vocabulaire",IF('EDT-2niveaux'!B155="LO","FRANCAIS"&amp;CHAR(10)&amp;"Langage oral",IF('EDT-2niveaux'!B155="LE","FRANCAIS"&amp;CHAR(10)&amp;"Lect-Ecrit",IF('EDT-2niveaux'!B155="CM","MATHEMATIQUES"&amp;CHAR(10)&amp;"Calcul mental",IF('EDT-2niveaux'!B155="OGD","MATHEMATIQUES"&amp;CHAR(10)&amp;"Org. et gestion des données",IF('EDT-2niveaux'!B155="Geom","MATHEMATIQUES"&amp;CHAR(10)&amp;"Géométrie",IF('EDT-2niveaux'!B155="NC","MATHEMATIQUES"&amp;CHAR(10)&amp;"Nb et calcul",IF('EDT-2niveaux'!B155="GM","MATHEMATIQUES"&amp;CHAR(10)&amp;"Grand. et mes.",IF('EDT-2niveaux'!B155="S","Sciences exp. et technologie",IF('EDT-2niveaux'!B155="H","CULT. HUMANISTE"&amp;CHAR(10)&amp;"Histoire",IF('EDT-2niveaux'!B155="Geo","CULT. HUMANISTE"&amp;CHAR(10)&amp;"Géographie",IF('EDT-2niveaux'!B155="ICM","CULT. HUMANISTE"&amp;CHAR(10)&amp;"Inst. civ. et morale",IF('EDT-2niveaux'!B155="EPS","Educ. phys. et sportive",IF('EDT-2niveaux'!B155="PA","Pratiques artistiques",IF('EDT-2niveaux'!B155="EM","PRAT. ARTIST."&amp;CHAR(10)&amp;"Educ. musicale",IF('EDT-2niveaux'!B155="AV","PRAT. ARTIST."&amp;CHAR(10)&amp;"Arts visuels",IF('EDT-2niveaux'!B155="HDA","Hist. des arts",IF('EDT-2niveaux'!B155="DDM","DECOUV. DU MONDE",IF('EDT-2niveaux'!B155="LV","Langue vivante",IF('EDT-2niveaux'!B155="APC","APC","")))))))))))))))))))))))))))))</f>
        <v/>
      </c>
      <c r="D151" s="14"/>
      <c r="E151" s="102"/>
      <c r="F151" s="14" t="str">
        <f>IF('EDT-2niveaux'!C155="O","FRANCAIS"&amp;CHAR(10)&amp;"Orthographe",IF('EDT-2niveaux'!C155="rec","RECREATION",IF('EDT-2niveaux'!C155="p","Pause méridienne",IF('EDT-2niveaux'!C155="G","FRANCAIS"&amp;CHAR(10)&amp;"Grammaire",IF('EDT-2niveaux'!C155="F","FRANCAIS",IF('EDT-2niveaux'!C155="LEC","FRANCAIS"&amp;CHAR(10)&amp;"Lecture",IF('EDT-2niveaux'!C155="LIT","FRANCAIS"&amp;CHAR(10)&amp;"Littérature",IF('EDT-2niveaux'!C155="R","FRANCAIS"&amp;CHAR(10)&amp;"Rédaction",IF('EDT-2niveaux'!C155="M","MATHEMATIQUES",IF('EDT-2niveaux'!C155="V","FRANCAIS"&amp;CHAR(10)&amp;"Vocabulaire",IF('EDT-2niveaux'!C155="LO","FRANCAIS"&amp;CHAR(10)&amp;"Langage oral",IF('EDT-2niveaux'!C155="LE","FRANCAIS"&amp;CHAR(10)&amp;"Lect-Ecrit",IF('EDT-2niveaux'!C155="CM","MATHEMATIQUES"&amp;CHAR(10)&amp;"Calcul mental",IF('EDT-2niveaux'!C155="OGD","MATHEMATIQUES"&amp;CHAR(10)&amp;"Org. et gestion des données",IF('EDT-2niveaux'!C155="Geom","MATHEMATIQUES"&amp;CHAR(10)&amp;"Géométrie",IF('EDT-2niveaux'!C155="NC","MATHEMATIQUES"&amp;CHAR(10)&amp;"Nb et calcul",IF('EDT-2niveaux'!C155="GM","MATHEMATIQUES"&amp;CHAR(10)&amp;"Grand. et mes.",IF('EDT-2niveaux'!C155="S","Sciences exp. et technologie",IF('EDT-2niveaux'!C155="H","CULT. HUMANISTE"&amp;CHAR(10)&amp;"Histoire",IF('EDT-2niveaux'!C155="Geo","CULT. HUMANISTE"&amp;CHAR(10)&amp;"Géographie",IF('EDT-2niveaux'!B155="EMC","CULT. HUMANISTE"&amp;CHAR(10)&amp;"Enseig. mor. et civ.",IF('EDT-2niveaux'!C155="EPS","Educ. phys. et sportive",IF('EDT-2niveaux'!C155="PA","Pratiques artistiques",IF('EDT-2niveaux'!C155="EM","PRAT. ARTIST."&amp;CHAR(10)&amp;"Educ. musicale",IF('EDT-2niveaux'!C155="AV","PRAT. ARTIST."&amp;CHAR(10)&amp;"Arts visuels",IF('EDT-2niveaux'!C155="HDA","Hist. des arts",IF('EDT-2niveaux'!C155="DDM","DECOUV. DU MONDE",IF('EDT-2niveaux'!C155="LV","Langue vivante",IF('EDT-2niveaux'!C155="APC","APC","")))))))))))))))))))))))))))))</f>
        <v/>
      </c>
      <c r="G151" s="14"/>
      <c r="H151" s="102"/>
      <c r="I151" s="14" t="str">
        <f>IF('EDT-2niveaux'!D155="O","FRANCAIS"&amp;CHAR(10)&amp;"Orthographe",IF('EDT-2niveaux'!D155="rec","RECREATION",IF('EDT-2niveaux'!D155="p","Pause méridienne",IF('EDT-2niveaux'!D155="G","FRANCAIS"&amp;CHAR(10)&amp;"Grammaire",IF('EDT-2niveaux'!D155="LEC","FRANCAIS"&amp;CHAR(10)&amp;"Lecture",IF('EDT-2niveaux'!D155="M","MATHEMATIQUES",IF('EDT-2niveaux'!D155="F","FRANCAIS",IF('EDT-2niveaux'!D155="LIT","FRANCAIS"&amp;CHAR(10)&amp;"Littérature",IF('EDT-2niveaux'!D155="R","FRANCAIS"&amp;CHAR(10)&amp;"Rédaction",IF('EDT-2niveaux'!D155="V","FRANCAIS"&amp;CHAR(10)&amp;"Vocabulaire",IF('EDT-2niveaux'!D155="LO","FRANCAIS"&amp;CHAR(10)&amp;"Langage oral",IF('EDT-2niveaux'!D155="LE","FRANCAIS"&amp;CHAR(10)&amp;"Lect-Ecrit",IF('EDT-2niveaux'!D155="CM","MATHEMATIQUES"&amp;CHAR(10)&amp;"Calcul mental",IF('EDT-2niveaux'!D155="OGD","MATHEMATIQUES"&amp;CHAR(10)&amp;"Org. et gestion des données",IF('EDT-2niveaux'!D155="Geom","MATHEMATIQUES"&amp;CHAR(10)&amp;"Géométrie",IF('EDT-2niveaux'!D155="NC","MATHEMATIQUES"&amp;CHAR(10)&amp;"Nb et calcul",IF('EDT-2niveaux'!D155="GM","MATHEMATIQUES"&amp;CHAR(10)&amp;"Grand. et mes.",IF('EDT-2niveaux'!D155="S","Sciences exp. et technologie",IF('EDT-2niveaux'!D155="H","CULT. HUMANISTE"&amp;CHAR(10)&amp;"Histoire",IF('EDT-2niveaux'!D155="Geo","CULT. HUMANISTE"&amp;CHAR(10)&amp;"Géographie",IF('EDT-2niveaux'!D155="EMC","CULT. HUMANISTE"&amp;CHAR(10)&amp;"Enseig. mor. et civ.",IF('EDT-2niveaux'!D155="EPS","Educ. phys. et sportive",IF('EDT-2niveaux'!D155="PA","Pratiques artistiques",IF('EDT-2niveaux'!D155="EM","PRAT. ARTIST."&amp;CHAR(10)&amp;"Educ. musicale",IF('EDT-2niveaux'!D155="AV","PRAT. ARTIST."&amp;CHAR(10)&amp;"Arts visuels",IF('EDT-2niveaux'!D155="HDA","Hist. des arts",IF('EDT-2niveaux'!D155="DDM","DECOUV. DU MONDE",IF('EDT-2niveaux'!D155="LV","Langue vivante",IF('EDT-2niveaux'!D155="APC","APC","")))))))))))))))))))))))))))))</f>
        <v/>
      </c>
      <c r="J151" s="14"/>
      <c r="K151" s="102"/>
      <c r="L151" s="14" t="str">
        <f>IF('EDT-2niveaux'!E155="O","FRANCAIS"&amp;CHAR(10)&amp;"Orthographe",IF('EDT-2niveaux'!E155="rec","RECREATION",IF('EDT-2niveaux'!E155="p","Pause méridienne",IF('EDT-2niveaux'!E155="G","FRANCAIS"&amp;CHAR(10)&amp;"Grammaire",IF('EDT-2niveaux'!E155="LEC","FRANCAIS"&amp;CHAR(10)&amp;"Lecture",IF('EDT-2niveaux'!E155="F","FRANCAIS",IF('EDT-2niveaux'!E155="M","MATHEMATIQUES",IF('EDT-2niveaux'!E155="LIT","FRANCAIS"&amp;CHAR(10)&amp;"Littérature",IF('EDT-2niveaux'!E155="R","FRANCAIS"&amp;CHAR(10)&amp;"Rédaction",IF('EDT-2niveaux'!E155="V","FRANCAIS"&amp;CHAR(10)&amp;"Vocabulaire",IF('EDT-2niveaux'!E155="LO","FRANCAIS"&amp;CHAR(10)&amp;"Langage oral",IF('EDT-2niveaux'!E155="LE","FRANCAIS"&amp;CHAR(10)&amp;"Lect-Ecrit",IF('EDT-2niveaux'!E155="CM","MATHEMATIQUES"&amp;CHAR(10)&amp;"Calcul mental",IF('EDT-2niveaux'!E155="OGD","MATHEMATIQUES"&amp;CHAR(10)&amp;"Org. et gestion des données",IF('EDT-2niveaux'!E155="Geom","MATHEMATIQUES"&amp;CHAR(10)&amp;"Géométrie",IF('EDT-2niveaux'!E155="NC","MATHEMATIQUES"&amp;CHAR(10)&amp;"Nb et calcul",IF('EDT-2niveaux'!E155="GM","MATHEMATIQUES"&amp;CHAR(10)&amp;"Grand. et mes.",IF('EDT-2niveaux'!E155="S","Sciences exp. et technologie",IF('EDT-2niveaux'!E155="H","CULT. HUMANISTE"&amp;CHAR(10)&amp;"Histoire",IF('EDT-2niveaux'!E155="Geo","CULT. HUMANISTE"&amp;CHAR(10)&amp;"Géographie",IF('EDT-2niveaux'!E155="EMC","CULT. HUMANISTE"&amp;CHAR(10)&amp;"Enseig. mor. et civ.",IF('EDT-2niveaux'!E155="EPS","Educ. phys. et sportive",IF('EDT-2niveaux'!E155="PA","Pratiques artistiques",IF('EDT-2niveaux'!E155="EM","PRAT. ARTIST."&amp;CHAR(10)&amp;"Educ. musicale",IF('EDT-2niveaux'!E155="AV","PRAT. ARTIST."&amp;CHAR(10)&amp;"Arts visuels",IF('EDT-2niveaux'!E155="HDA","Hist. des arts",IF('EDT-2niveaux'!E155="DDM","DECOUV. DU MONDE",IF('EDT-2niveaux'!E155="LV","Langue vivante",IF('EDT-2niveaux'!E155="APC","APC","")))))))))))))))))))))))))))))</f>
        <v/>
      </c>
      <c r="M151" s="14"/>
      <c r="N151" s="102"/>
      <c r="O151" s="14" t="str">
        <f>IF('EDT-2niveaux'!F155="O","FRANCAIS"&amp;CHAR(10)&amp;"Orthographe",IF('EDT-2niveaux'!F155="rec","RECREATION",IF('EDT-2niveaux'!F155="p","Pause méridienne",IF('EDT-2niveaux'!F155="G","FRANCAIS"&amp;CHAR(10)&amp;"Grammaire",IF('EDT-2niveaux'!F155="LEC","FRANCAIS"&amp;CHAR(10)&amp;"Lecture",IF('EDT-2niveaux'!F155="LIT","FRANCAIS"&amp;CHAR(10)&amp;"Littérature",IF('EDT-2niveaux'!F155="M","MATHEMATIQUES",IF('EDT-2niveaux'!F155="F","FRANCAIS",IF('EDT-2niveaux'!F155="R","FRANCAIS"&amp;CHAR(10)&amp;"Rédaction",IF('EDT-2niveaux'!F155="V","FRANCAIS"&amp;CHAR(10)&amp;"Vocabulaire",IF('EDT-2niveaux'!F155="LO","FRANCAIS"&amp;CHAR(10)&amp;"Langage oral",IF('EDT-2niveaux'!F155="LE","FRANCAIS"&amp;CHAR(10)&amp;"Lect-Ecrit",IF('EDT-2niveaux'!F155="CM","MATHEMATIQUES"&amp;CHAR(10)&amp;"Calcul mental",IF('EDT-2niveaux'!F155="OGD","MATHEMATIQUES"&amp;CHAR(10)&amp;"Org. et gestion des données",IF('EDT-2niveaux'!F155="Geom","MATHEMATIQUES"&amp;CHAR(10)&amp;"Géométrie",IF('EDT-2niveaux'!F155="NC","MATHEMATIQUES"&amp;CHAR(10)&amp;"Nb et calcul",IF('EDT-2niveaux'!F155="GM","MATHEMATIQUES"&amp;CHAR(10)&amp;"Grand. et mes.",IF('EDT-2niveaux'!F155="S","Sciences exp. et technologie",IF('EDT-2niveaux'!F155="H","CULT. HUMANISTE"&amp;CHAR(10)&amp;"Histoire",IF('EDT-2niveaux'!F155="Geo","CULT. HUMANISTE"&amp;CHAR(10)&amp;"Géographie",IF('EDT-2niveaux'!B155="EMC","CULT. HUMANISTE"&amp;CHAR(10)&amp;"Enseig. mor. et civ.",IF('EDT-2niveaux'!F155="EPS","Educ. phys. et sportive",IF('EDT-2niveaux'!F155="PA","Pratiques artistiques",IF('EDT-2niveaux'!F155="EM","PRAT. ARTIST."&amp;CHAR(10)&amp;"Educ. musicale",IF('EDT-2niveaux'!F155="AV","PRAT. ARTIST."&amp;CHAR(10)&amp;"Arts visuels",IF('EDT-2niveaux'!F155="HDA","Hist. des arts",IF('EDT-2niveaux'!F155="DDM","DECOUV. DU MONDE",IF('EDT-2niveaux'!F155="LV","Langue vivante",IF('EDT-2niveaux'!F155="APC","APC","")))))))))))))))))))))))))))))</f>
        <v/>
      </c>
      <c r="P151" s="14"/>
      <c r="Q151" s="101">
        <f>'EDT-2niveaux'!G155</f>
        <v>0</v>
      </c>
      <c r="R151" s="14" t="str">
        <f>IF('EDT-2niveaux'!G155="O","FRANCAIS"&amp;CHAR(10)&amp;"Orthographe",IF('EDT-2niveaux'!G155="rec","RECREATION",IF('EDT-2niveaux'!G155="p","Pause méridienne",IF('EDT-2niveaux'!G155="G","FRANCAIS"&amp;CHAR(10)&amp;"Grammaire",IF('EDT-2niveaux'!G155="LEC","FRANCAIS"&amp;CHAR(10)&amp;"Lecture",IF('EDT-2niveaux'!G155="F","FRANCAIS",IF('EDT-2niveaux'!G155="M","MATHEMATIQUES",IF('EDT-2niveaux'!G155="LIT","FRANCAIS"&amp;CHAR(10)&amp;"Littérature",IF('EDT-2niveaux'!G155="R","FRANCAIS"&amp;CHAR(10)&amp;"Rédaction",IF('EDT-2niveaux'!G155="V","FRANCAIS"&amp;CHAR(10)&amp;"Vocabulaire",IF('EDT-2niveaux'!G155="LO","FRANCAIS"&amp;CHAR(10)&amp;"Langage oral",IF('EDT-2niveaux'!G155="LE","FRANCAIS"&amp;CHAR(10)&amp;"Lect-Ecrit",IF('EDT-2niveaux'!G155="CM","MATHEMATIQUES"&amp;CHAR(10)&amp;"Calcul mental",IF('EDT-2niveaux'!G155="OGD","MATHEMATIQUES"&amp;CHAR(10)&amp;"Org. et gestion des données",IF('EDT-2niveaux'!G155="Geom","MATHEMATIQUES"&amp;CHAR(10)&amp;"Géométrie",IF('EDT-2niveaux'!G155="NC","MATHEMATIQUES"&amp;CHAR(10)&amp;"Nb et calcul",IF('EDT-2niveaux'!G155="GM","MATHEMATIQUES"&amp;CHAR(10)&amp;"Grand. et mes.",IF('EDT-2niveaux'!G155="S","Sciences exp. et technologie",IF('EDT-2niveaux'!G155="H","CULT. HUMANISTE"&amp;CHAR(10)&amp;"Histoire",IF('EDT-2niveaux'!G155="Geo","CULT. HUMANISTE"&amp;CHAR(10)&amp;"Géographie",IF('EDT-2niveaux'!B155="EMC","CULT. HUMANISTE"&amp;CHAR(10)&amp;"Enseig. mor. et civ.",IF('EDT-2niveaux'!G155="EPS","Educ. phys. et sportive",IF('EDT-2niveaux'!G155="PA","Pratiques artistiques",IF('EDT-2niveaux'!G155="EM","PRAT. ARTIST."&amp;CHAR(10)&amp;"Educ. musicale",IF('EDT-2niveaux'!G155="AV","PRAT. ARTIST."&amp;CHAR(10)&amp;"Arts visuels",IF('EDT-2niveaux'!G155="HDA","Hist. des arts",IF('EDT-2niveaux'!G155="DDM","DECOUV. DU MONDE",IF('EDT-2niveaux'!G155="LV","Langue vivante",IF('EDT-2niveaux'!G155="APC","APC","")))))))))))))))))))))))))))))</f>
        <v/>
      </c>
      <c r="S151" s="148"/>
      <c r="T151" s="102"/>
      <c r="U151" s="14" t="str">
        <f>IF('EDT-2niveaux'!H155="O","FRANCAIS"&amp;CHAR(10)&amp;"Orthographe",IF('EDT-2niveaux'!H155="rec","RECREATION",IF('EDT-2niveaux'!H155="p","Pause méridienne",IF('EDT-2niveaux'!H155="G","FRANCAIS"&amp;CHAR(10)&amp;"Grammaire",IF('EDT-2niveaux'!H155="LEC","FRANCAIS"&amp;CHAR(10)&amp;"Lecture",IF('EDT-2niveaux'!H155="LIT","FRANCAIS"&amp;CHAR(10)&amp;"Littérature",IF('EDT-2niveaux'!H155="M","MATHEMATIQUES",IF('EDT-2niveaux'!H155="F","FRANCAIS",IF('EDT-2niveaux'!H155="R","FRANCAIS"&amp;CHAR(10)&amp;"Rédaction",IF('EDT-2niveaux'!H155="V","FRANCAIS"&amp;CHAR(10)&amp;"Vocabulaire",IF('EDT-2niveaux'!H155="LO","FRANCAIS"&amp;CHAR(10)&amp;"Langage oral",IF('EDT-2niveaux'!H155="LE","FRANCAIS"&amp;CHAR(10)&amp;"Lect-Ecrit",IF('EDT-2niveaux'!H155="CM","MATHEMATIQUES"&amp;CHAR(10)&amp;"Calcul mental",IF('EDT-2niveaux'!H155="OGD","MATHEMATIQUES"&amp;CHAR(10)&amp;"Org. et gest. données",IF('EDT-2niveaux'!H155="Geom","MATHEMATIQUES"&amp;CHAR(10)&amp;"Géométrie",IF('EDT-2niveaux'!H155="NC","MATHEMATIQUES"&amp;CHAR(10)&amp;"Nb et calcul",IF('EDT-2niveaux'!H155="GM","MATHEMATIQUES"&amp;CHAR(10)&amp;"Grand. et mes.",IF('EDT-2niveaux'!H155="S","Sciences exp. et technologie",IF('EDT-2niveaux'!H155="H","CULT. HUMANISTE"&amp;CHAR(10)&amp;"Histoire",IF('EDT-2niveaux'!H155="Geo","CULT. HUMANISTE"&amp;CHAR(10)&amp;"Géographie",IF('EDT-2niveaux'!B155="EMC","CULT. HUMANISTE"&amp;CHAR(10)&amp;"Enseig. mor. et civ.",IF('EDT-2niveaux'!H155="EPS","Educ. phys. et sportive",IF('EDT-2niveaux'!H155="PA","Pratiques artistiques",IF('EDT-2niveaux'!H155="EM","PRAT. ARTIST."&amp;CHAR(10)&amp;"Educ. musicale",IF('EDT-2niveaux'!H155="AV","PRAT. ARTIST."&amp;CHAR(10)&amp;"Arts visuels",IF('EDT-2niveaux'!H155="HDA","Hist. des arts",IF('EDT-2niveaux'!H155="DDM","DECOUV. DU MONDE",IF('EDT-2niveaux'!H155="LV","Langue vivante",IF('EDT-2niveaux'!H155="APC","APC","")))))))))))))))))))))))))))))</f>
        <v/>
      </c>
      <c r="V151" s="14"/>
      <c r="W151" s="102"/>
      <c r="X151" s="14" t="str">
        <f>IF('EDT-2niveaux'!I155="O","FRANCAIS"&amp;CHAR(10)&amp;"Orthographe",IF('EDT-2niveaux'!I155="rec","RECREATION",IF('EDT-2niveaux'!I155="p","Pause méridienne",IF('EDT-2niveaux'!I155="F","FRANCAIS",IF('EDT-2niveaux'!I155="M","MATHEMATIQUES",IF('EDT-2niveaux'!I155="G","FRANCAIS"&amp;CHAR(10)&amp;"Grammaire",IF('EDT-2niveaux'!I155="LEC","FRANCAIS"&amp;CHAR(10)&amp;"Lecture",IF('EDT-2niveaux'!I155="LIT","FRANCAIS"&amp;CHAR(10)&amp;"Littérature",IF('EDT-2niveaux'!I155="R","FRANCAIS"&amp;CHAR(10)&amp;"Rédaction",IF('EDT-2niveaux'!I155="V","FRANCAIS"&amp;CHAR(10)&amp;"Vocabulaire",IF('EDT-2niveaux'!I155="LO","FRANCAIS"&amp;CHAR(10)&amp;"Langage oral",IF('EDT-2niveaux'!I155="LE","FRANCAIS"&amp;CHAR(10)&amp;"Lect-Ecrit",IF('EDT-2niveaux'!I155="CM","MATHEMATIQUES"&amp;CHAR(10)&amp;"Calcul mental",IF('EDT-2niveaux'!I155="OGD","MATHEMATIQUES"&amp;CHAR(10)&amp;"Org. et gest. données",IF('EDT-2niveaux'!I155="Geom","MATHEMATIQUES"&amp;CHAR(10)&amp;"Géométrie",IF('EDT-2niveaux'!I155="NC","MATHEMATIQUES"&amp;CHAR(10)&amp;"Nb et calcul",IF('EDT-2niveaux'!I155="GM","MATHEMATIQUES"&amp;CHAR(10)&amp;"Grand. et mes.",IF('EDT-2niveaux'!I155="S","Sciences exp. et technologie",IF('EDT-2niveaux'!I155="H","CULT. HUMANISTE"&amp;CHAR(10)&amp;"Histoire",IF('EDT-2niveaux'!I155="Geo","CULT. HUMANISTE"&amp;CHAR(10)&amp;"Géographie",IF('EDT-2niveaux'!I155="EMC","CULT. HUMANISTE"&amp;CHAR(10)&amp;"Enseig. mor. et civ.",IF('EDT-2niveaux'!I155="EPS","Educ. phys. et sportive",IF('EDT-2niveaux'!I155="PA","Pratiques artistiques",IF('EDT-2niveaux'!I155="EM","PRAT. ARTIST."&amp;CHAR(10)&amp;"Educ. musicale",IF('EDT-2niveaux'!I155="AV","PRAT. ARTIST."&amp;CHAR(10)&amp;"Arts visuels",IF('EDT-2niveaux'!I155="HDA","Hist. des arts",IF('EDT-2niveaux'!I155="DDM","DECOUV. DU MONDE",IF('EDT-2niveaux'!I155="LV","Langue vivante",IF('EDT-2niveaux'!I155="APC","APC","")))))))))))))))))))))))))))))</f>
        <v/>
      </c>
      <c r="Y151" s="14"/>
      <c r="Z151" s="102"/>
      <c r="AA151" s="14" t="str">
        <f>IF('EDT-2niveaux'!J155="O","FRANCAIS"&amp;CHAR(10)&amp;"Orthographe",IF('EDT-2niveaux'!J155="rec","RECREATION",IF('EDT-2niveaux'!J155="p","Pause méridienne",IF('EDT-2niveaux'!J155="G","FRANCAIS"&amp;CHAR(10)&amp;"Grammaire",IF('EDT-2niveaux'!J155="LC","FRANCAIS"&amp;CHAR(10)&amp;"Lecture et compréhension de l'écrit",IF('EDT-2niveaux'!J155="M","MATHEMATIQUES",IF('EDT-2niveaux'!J155="CLA","FRANCAIS"&amp;CHAR(10)&amp;"Culture littéraire et artistique",IF('EDT-2niveaux'!J155="F","FRANCAIS",IF('EDT-2niveaux'!J155="E","FRANCAIS"&amp;CHAR(10)&amp;"Ecriture",IF('EDT-2niveaux'!J155="L","FRANCAIS"&amp;CHAR(10)&amp;"Lexique",IF('EDT-2niveaux'!J155="LO","FRANCAIS"&amp;CHAR(10)&amp;"Langage oral",IF('EDT-2niveaux'!J155="CM","MATHEMATIQUES"&amp;CHAR(10)&amp;"Calcul mental",IF('EDT-2niveaux'!J155="EG","MATHEMATIQUES"&amp;CHAR(10)&amp;"Espace et Géométrie",IF('EDT-2niveaux'!J155="NC","MATHEMATIQUES"&amp;CHAR(10)&amp;"Nombres et calculs",IF('EDT-2niveaux'!J155="GM","MATHEMATIQUES"&amp;CHAR(10)&amp;"Grand. et mes.",IF('EDT-2niveaux'!J155="S","Sciences et technologie",IF('EDT-2niveaux'!J155="H","Histoire",IF('EDT-2niveaux'!J155="Geo","Géographie",IF('EDT-2niveaux'!J155="EMC","Enseig. mor. et civ.",IF('EDT-2niveaux'!J155="EPS","Educ. phys. et sportive",IF('EDT-2niveaux'!J155="EM","Educ. musicale",IF('EDT-2niveaux'!J155="APV","Arts plastiques et visuels",IF('EDT-2niveaux'!J155="HDA","Hist. des arts",IF('EDT-2niveaux'!J155="QM","Questionner le monde",IF('EDT-2niveaux'!J155="LV","Langue vivante",IF('EDT-2niveaux'!J155="APC","APC",""))))))))))))))))))))))))))</f>
        <v/>
      </c>
      <c r="AB151" s="14"/>
      <c r="AC151" s="102"/>
      <c r="AD151" s="14" t="str">
        <f>IF('EDT-2niveaux'!K155="O","FRANCAIS"&amp;CHAR(10)&amp;"Orthographe",IF('EDT-2niveaux'!K155="rec","RECREATION",IF('EDT-2niveaux'!K155="p","Pause méridienne",IF('EDT-2niveaux'!K155="F","FRANCAIS",IF('EDT-2niveaux'!K155="M","MATHEMATIQUES",IF('EDT-2niveaux'!K155="G","FRANCAIS"&amp;CHAR(10)&amp;"Grammaire",IF('EDT-2niveaux'!K155="LEC","FRANCAIS"&amp;CHAR(10)&amp;"Lecture",IF('EDT-2niveaux'!K155="LIT","FRANCAIS"&amp;CHAR(10)&amp;"Littérature",IF('EDT-2niveaux'!K155="R","FRANCAIS"&amp;CHAR(10)&amp;"Rédaction",IF('EDT-2niveaux'!K155="V","FRANCAIS"&amp;CHAR(10)&amp;"Vocabulaire",IF('EDT-2niveaux'!K155="LO","FRANCAIS"&amp;CHAR(10)&amp;"Langage oral",IF('EDT-2niveaux'!K155="LE","FRANCAIS"&amp;CHAR(10)&amp;"Lect-Ecrit",IF('EDT-2niveaux'!K155="CM","MATHEMATIQUES"&amp;CHAR(10)&amp;"Calcul mental",IF('EDT-2niveaux'!K155="OGD","MATHEMATIQUES"&amp;CHAR(10)&amp;"Org. et gest. données",IF('EDT-2niveaux'!K155="Geom","MATHEMATIQUES"&amp;CHAR(10)&amp;"Géométrie",IF('EDT-2niveaux'!K155="NC","MATHEMATIQUES"&amp;CHAR(10)&amp;"Nb et calcul",IF('EDT-2niveaux'!K155="GM","MATHEMATIQUES"&amp;CHAR(10)&amp;"Grand. et mes.",IF('EDT-2niveaux'!K155="S","Sciences exp. et technologie",IF('EDT-2niveaux'!K155="H","CULT. HUMANISTE"&amp;CHAR(10)&amp;"Histoire",IF('EDT-2niveaux'!K155="Geo","CULT. HUMANISTE"&amp;CHAR(10)&amp;"Géographie",IF('EDT-2niveaux'!K155="emc","CULT. HUMANISTE"&amp;CHAR(10)&amp;"Enseig. mor. et civ.",IF('EDT-2niveaux'!K155="EPS","Educ. phys. et sportive",IF('EDT-2niveaux'!K155="PA","Pratiques artistiques",IF('EDT-2niveaux'!K155="EM","PRAT. ARTIST."&amp;CHAR(10)&amp;"Educ. musicale",IF('EDT-2niveaux'!K155="AV","PRAT. ARTIST."&amp;CHAR(10)&amp;"Arts visuels",IF('EDT-2niveaux'!K155="HDA","Hist. des arts",IF('EDT-2niveaux'!K155="DDM","DECOUV. DU MONDE",IF('EDT-2niveaux'!K155="LV","Langue vivante",IF('EDT-2niveaux'!K155="APC","APC","")))))))))))))))))))))))))))))</f>
        <v/>
      </c>
      <c r="AE151" s="14"/>
      <c r="AF151" s="40"/>
      <c r="AM151" s="19"/>
      <c r="AN151" s="19"/>
      <c r="AO151" s="19"/>
      <c r="AP151" s="19"/>
      <c r="AQ151" s="19"/>
      <c r="AR151" s="19"/>
      <c r="AS151" s="19"/>
    </row>
    <row r="152" spans="1:45" x14ac:dyDescent="0.3">
      <c r="A152" s="50"/>
      <c r="B152" s="102"/>
      <c r="C152" s="14" t="str">
        <f>IF('EDT-2niveaux'!B156="O","FRANCAIS"&amp;CHAR(10)&amp;"Orthographe",IF('EDT-2niveaux'!B156="rec","RECREATION",IF('EDT-2niveaux'!B156="p","Pause méridienne",IF('EDT-2niveaux'!B156="G","FRANCAIS"&amp;CHAR(10)&amp;"Grammaire",IF('EDT-2niveaux'!B156="LEC","FRANCAIS"&amp;CHAR(10)&amp;"Lecture",IF('EDT-2niveaux'!B156="M","MATHEMATIQUES",IF('EDT-2niveaux'!B156="LIT","FRANCAIS"&amp;CHAR(10)&amp;"Littérature",IF('EDT-2niveaux'!B156="F","FRANCAIS",IF('EDT-2niveaux'!B156="R","FRANCAIS"&amp;CHAR(10)&amp;"Rédaction",IF('EDT-2niveaux'!B156="V","FRANCAIS"&amp;CHAR(10)&amp;"Vocabulaire",IF('EDT-2niveaux'!B156="LO","FRANCAIS"&amp;CHAR(10)&amp;"Langage oral",IF('EDT-2niveaux'!B156="LE","FRANCAIS"&amp;CHAR(10)&amp;"Lect-Ecrit",IF('EDT-2niveaux'!B156="CM","MATHEMATIQUES"&amp;CHAR(10)&amp;"Calcul mental",IF('EDT-2niveaux'!B156="OGD","MATHEMATIQUES"&amp;CHAR(10)&amp;"Org. et gestion des données",IF('EDT-2niveaux'!B156="Geom","MATHEMATIQUES"&amp;CHAR(10)&amp;"Géométrie",IF('EDT-2niveaux'!B156="NC","MATHEMATIQUES"&amp;CHAR(10)&amp;"Nb et calcul",IF('EDT-2niveaux'!B156="GM","MATHEMATIQUES"&amp;CHAR(10)&amp;"Grand. et mes.",IF('EDT-2niveaux'!B156="S","Sciences exp. et technologie",IF('EDT-2niveaux'!B156="H","CULT. HUMANISTE"&amp;CHAR(10)&amp;"Histoire",IF('EDT-2niveaux'!B156="Geo","CULT. HUMANISTE"&amp;CHAR(10)&amp;"Géographie",IF('EDT-2niveaux'!B156="ICM","CULT. HUMANISTE"&amp;CHAR(10)&amp;"Inst. civ. et morale",IF('EDT-2niveaux'!B156="EPS","Educ. phys. et sportive",IF('EDT-2niveaux'!B156="PA","Pratiques artistiques",IF('EDT-2niveaux'!B156="EM","PRAT. ARTIST."&amp;CHAR(10)&amp;"Educ. musicale",IF('EDT-2niveaux'!B156="AV","PRAT. ARTIST."&amp;CHAR(10)&amp;"Arts visuels",IF('EDT-2niveaux'!B156="HDA","Hist. des arts",IF('EDT-2niveaux'!B156="DDM","DECOUV. DU MONDE",IF('EDT-2niveaux'!B156="LV","Langue vivante",IF('EDT-2niveaux'!B156="APC","APC","")))))))))))))))))))))))))))))</f>
        <v/>
      </c>
      <c r="D152" s="14"/>
      <c r="E152" s="102"/>
      <c r="F152" s="14" t="str">
        <f>IF('EDT-2niveaux'!C156="O","FRANCAIS"&amp;CHAR(10)&amp;"Orthographe",IF('EDT-2niveaux'!C156="rec","RECREATION",IF('EDT-2niveaux'!C156="p","Pause méridienne",IF('EDT-2niveaux'!C156="G","FRANCAIS"&amp;CHAR(10)&amp;"Grammaire",IF('EDT-2niveaux'!C156="F","FRANCAIS",IF('EDT-2niveaux'!C156="LEC","FRANCAIS"&amp;CHAR(10)&amp;"Lecture",IF('EDT-2niveaux'!C156="LIT","FRANCAIS"&amp;CHAR(10)&amp;"Littérature",IF('EDT-2niveaux'!C156="R","FRANCAIS"&amp;CHAR(10)&amp;"Rédaction",IF('EDT-2niveaux'!C156="M","MATHEMATIQUES",IF('EDT-2niveaux'!C156="V","FRANCAIS"&amp;CHAR(10)&amp;"Vocabulaire",IF('EDT-2niveaux'!C156="LO","FRANCAIS"&amp;CHAR(10)&amp;"Langage oral",IF('EDT-2niveaux'!C156="LE","FRANCAIS"&amp;CHAR(10)&amp;"Lect-Ecrit",IF('EDT-2niveaux'!C156="CM","MATHEMATIQUES"&amp;CHAR(10)&amp;"Calcul mental",IF('EDT-2niveaux'!C156="OGD","MATHEMATIQUES"&amp;CHAR(10)&amp;"Org. et gestion des données",IF('EDT-2niveaux'!C156="Geom","MATHEMATIQUES"&amp;CHAR(10)&amp;"Géométrie",IF('EDT-2niveaux'!C156="NC","MATHEMATIQUES"&amp;CHAR(10)&amp;"Nb et calcul",IF('EDT-2niveaux'!C156="GM","MATHEMATIQUES"&amp;CHAR(10)&amp;"Grand. et mes.",IF('EDT-2niveaux'!C156="S","Sciences exp. et technologie",IF('EDT-2niveaux'!C156="H","CULT. HUMANISTE"&amp;CHAR(10)&amp;"Histoire",IF('EDT-2niveaux'!C156="Geo","CULT. HUMANISTE"&amp;CHAR(10)&amp;"Géographie",IF('EDT-2niveaux'!B156="EMC","CULT. HUMANISTE"&amp;CHAR(10)&amp;"Enseig. mor. et civ.",IF('EDT-2niveaux'!C156="EPS","Educ. phys. et sportive",IF('EDT-2niveaux'!C156="PA","Pratiques artistiques",IF('EDT-2niveaux'!C156="EM","PRAT. ARTIST."&amp;CHAR(10)&amp;"Educ. musicale",IF('EDT-2niveaux'!C156="AV","PRAT. ARTIST."&amp;CHAR(10)&amp;"Arts visuels",IF('EDT-2niveaux'!C156="HDA","Hist. des arts",IF('EDT-2niveaux'!C156="DDM","DECOUV. DU MONDE",IF('EDT-2niveaux'!C156="LV","Langue vivante",IF('EDT-2niveaux'!C156="APC","APC","")))))))))))))))))))))))))))))</f>
        <v/>
      </c>
      <c r="G152" s="14"/>
      <c r="H152" s="102"/>
      <c r="I152" s="14" t="str">
        <f>IF('EDT-2niveaux'!D156="O","FRANCAIS"&amp;CHAR(10)&amp;"Orthographe",IF('EDT-2niveaux'!D156="rec","RECREATION",IF('EDT-2niveaux'!D156="p","Pause méridienne",IF('EDT-2niveaux'!D156="G","FRANCAIS"&amp;CHAR(10)&amp;"Grammaire",IF('EDT-2niveaux'!D156="LEC","FRANCAIS"&amp;CHAR(10)&amp;"Lecture",IF('EDT-2niveaux'!D156="M","MATHEMATIQUES",IF('EDT-2niveaux'!D156="F","FRANCAIS",IF('EDT-2niveaux'!D156="LIT","FRANCAIS"&amp;CHAR(10)&amp;"Littérature",IF('EDT-2niveaux'!D156="R","FRANCAIS"&amp;CHAR(10)&amp;"Rédaction",IF('EDT-2niveaux'!D156="V","FRANCAIS"&amp;CHAR(10)&amp;"Vocabulaire",IF('EDT-2niveaux'!D156="LO","FRANCAIS"&amp;CHAR(10)&amp;"Langage oral",IF('EDT-2niveaux'!D156="LE","FRANCAIS"&amp;CHAR(10)&amp;"Lect-Ecrit",IF('EDT-2niveaux'!D156="CM","MATHEMATIQUES"&amp;CHAR(10)&amp;"Calcul mental",IF('EDT-2niveaux'!D156="OGD","MATHEMATIQUES"&amp;CHAR(10)&amp;"Org. et gestion des données",IF('EDT-2niveaux'!D156="Geom","MATHEMATIQUES"&amp;CHAR(10)&amp;"Géométrie",IF('EDT-2niveaux'!D156="NC","MATHEMATIQUES"&amp;CHAR(10)&amp;"Nb et calcul",IF('EDT-2niveaux'!D156="GM","MATHEMATIQUES"&amp;CHAR(10)&amp;"Grand. et mes.",IF('EDT-2niveaux'!D156="S","Sciences exp. et technologie",IF('EDT-2niveaux'!D156="H","CULT. HUMANISTE"&amp;CHAR(10)&amp;"Histoire",IF('EDT-2niveaux'!D156="Geo","CULT. HUMANISTE"&amp;CHAR(10)&amp;"Géographie",IF('EDT-2niveaux'!D156="EMC","CULT. HUMANISTE"&amp;CHAR(10)&amp;"Enseig. mor. et civ.",IF('EDT-2niveaux'!D156="EPS","Educ. phys. et sportive",IF('EDT-2niveaux'!D156="PA","Pratiques artistiques",IF('EDT-2niveaux'!D156="EM","PRAT. ARTIST."&amp;CHAR(10)&amp;"Educ. musicale",IF('EDT-2niveaux'!D156="AV","PRAT. ARTIST."&amp;CHAR(10)&amp;"Arts visuels",IF('EDT-2niveaux'!D156="HDA","Hist. des arts",IF('EDT-2niveaux'!D156="DDM","DECOUV. DU MONDE",IF('EDT-2niveaux'!D156="LV","Langue vivante",IF('EDT-2niveaux'!D156="APC","APC","")))))))))))))))))))))))))))))</f>
        <v/>
      </c>
      <c r="J152" s="14"/>
      <c r="K152" s="102"/>
      <c r="L152" s="14" t="str">
        <f>IF('EDT-2niveaux'!E156="O","FRANCAIS"&amp;CHAR(10)&amp;"Orthographe",IF('EDT-2niveaux'!E156="rec","RECREATION",IF('EDT-2niveaux'!E156="p","Pause méridienne",IF('EDT-2niveaux'!E156="G","FRANCAIS"&amp;CHAR(10)&amp;"Grammaire",IF('EDT-2niveaux'!E156="LEC","FRANCAIS"&amp;CHAR(10)&amp;"Lecture",IF('EDT-2niveaux'!E156="F","FRANCAIS",IF('EDT-2niveaux'!E156="M","MATHEMATIQUES",IF('EDT-2niveaux'!E156="LIT","FRANCAIS"&amp;CHAR(10)&amp;"Littérature",IF('EDT-2niveaux'!E156="R","FRANCAIS"&amp;CHAR(10)&amp;"Rédaction",IF('EDT-2niveaux'!E156="V","FRANCAIS"&amp;CHAR(10)&amp;"Vocabulaire",IF('EDT-2niveaux'!E156="LO","FRANCAIS"&amp;CHAR(10)&amp;"Langage oral",IF('EDT-2niveaux'!E156="LE","FRANCAIS"&amp;CHAR(10)&amp;"Lect-Ecrit",IF('EDT-2niveaux'!E156="CM","MATHEMATIQUES"&amp;CHAR(10)&amp;"Calcul mental",IF('EDT-2niveaux'!E156="OGD","MATHEMATIQUES"&amp;CHAR(10)&amp;"Org. et gestion des données",IF('EDT-2niveaux'!E156="Geom","MATHEMATIQUES"&amp;CHAR(10)&amp;"Géométrie",IF('EDT-2niveaux'!E156="NC","MATHEMATIQUES"&amp;CHAR(10)&amp;"Nb et calcul",IF('EDT-2niveaux'!E156="GM","MATHEMATIQUES"&amp;CHAR(10)&amp;"Grand. et mes.",IF('EDT-2niveaux'!E156="S","Sciences exp. et technologie",IF('EDT-2niveaux'!E156="H","CULT. HUMANISTE"&amp;CHAR(10)&amp;"Histoire",IF('EDT-2niveaux'!E156="Geo","CULT. HUMANISTE"&amp;CHAR(10)&amp;"Géographie",IF('EDT-2niveaux'!E156="EMC","CULT. HUMANISTE"&amp;CHAR(10)&amp;"Enseig. mor. et civ.",IF('EDT-2niveaux'!E156="EPS","Educ. phys. et sportive",IF('EDT-2niveaux'!E156="PA","Pratiques artistiques",IF('EDT-2niveaux'!E156="EM","PRAT. ARTIST."&amp;CHAR(10)&amp;"Educ. musicale",IF('EDT-2niveaux'!E156="AV","PRAT. ARTIST."&amp;CHAR(10)&amp;"Arts visuels",IF('EDT-2niveaux'!E156="HDA","Hist. des arts",IF('EDT-2niveaux'!E156="DDM","DECOUV. DU MONDE",IF('EDT-2niveaux'!E156="LV","Langue vivante",IF('EDT-2niveaux'!E156="APC","APC","")))))))))))))))))))))))))))))</f>
        <v/>
      </c>
      <c r="M152" s="14"/>
      <c r="N152" s="102"/>
      <c r="O152" s="14" t="str">
        <f>IF('EDT-2niveaux'!F156="O","FRANCAIS"&amp;CHAR(10)&amp;"Orthographe",IF('EDT-2niveaux'!F156="rec","RECREATION",IF('EDT-2niveaux'!F156="p","Pause méridienne",IF('EDT-2niveaux'!F156="G","FRANCAIS"&amp;CHAR(10)&amp;"Grammaire",IF('EDT-2niveaux'!F156="LEC","FRANCAIS"&amp;CHAR(10)&amp;"Lecture",IF('EDT-2niveaux'!F156="LIT","FRANCAIS"&amp;CHAR(10)&amp;"Littérature",IF('EDT-2niveaux'!F156="M","MATHEMATIQUES",IF('EDT-2niveaux'!F156="F","FRANCAIS",IF('EDT-2niveaux'!F156="R","FRANCAIS"&amp;CHAR(10)&amp;"Rédaction",IF('EDT-2niveaux'!F156="V","FRANCAIS"&amp;CHAR(10)&amp;"Vocabulaire",IF('EDT-2niveaux'!F156="LO","FRANCAIS"&amp;CHAR(10)&amp;"Langage oral",IF('EDT-2niveaux'!F156="LE","FRANCAIS"&amp;CHAR(10)&amp;"Lect-Ecrit",IF('EDT-2niveaux'!F156="CM","MATHEMATIQUES"&amp;CHAR(10)&amp;"Calcul mental",IF('EDT-2niveaux'!F156="OGD","MATHEMATIQUES"&amp;CHAR(10)&amp;"Org. et gestion des données",IF('EDT-2niveaux'!F156="Geom","MATHEMATIQUES"&amp;CHAR(10)&amp;"Géométrie",IF('EDT-2niveaux'!F156="NC","MATHEMATIQUES"&amp;CHAR(10)&amp;"Nb et calcul",IF('EDT-2niveaux'!F156="GM","MATHEMATIQUES"&amp;CHAR(10)&amp;"Grand. et mes.",IF('EDT-2niveaux'!F156="S","Sciences exp. et technologie",IF('EDT-2niveaux'!F156="H","CULT. HUMANISTE"&amp;CHAR(10)&amp;"Histoire",IF('EDT-2niveaux'!F156="Geo","CULT. HUMANISTE"&amp;CHAR(10)&amp;"Géographie",IF('EDT-2niveaux'!B156="EMC","CULT. HUMANISTE"&amp;CHAR(10)&amp;"Enseig. mor. et civ.",IF('EDT-2niveaux'!F156="EPS","Educ. phys. et sportive",IF('EDT-2niveaux'!F156="PA","Pratiques artistiques",IF('EDT-2niveaux'!F156="EM","PRAT. ARTIST."&amp;CHAR(10)&amp;"Educ. musicale",IF('EDT-2niveaux'!F156="AV","PRAT. ARTIST."&amp;CHAR(10)&amp;"Arts visuels",IF('EDT-2niveaux'!F156="HDA","Hist. des arts",IF('EDT-2niveaux'!F156="DDM","DECOUV. DU MONDE",IF('EDT-2niveaux'!F156="LV","Langue vivante",IF('EDT-2niveaux'!F156="APC","APC","")))))))))))))))))))))))))))))</f>
        <v/>
      </c>
      <c r="P152" s="14"/>
      <c r="Q152" s="149"/>
      <c r="R152" s="14" t="str">
        <f>IF('EDT-2niveaux'!G156="O","FRANCAIS"&amp;CHAR(10)&amp;"Orthographe",IF('EDT-2niveaux'!G156="rec","RECREATION",IF('EDT-2niveaux'!G156="p","Pause méridienne",IF('EDT-2niveaux'!G156="G","FRANCAIS"&amp;CHAR(10)&amp;"Grammaire",IF('EDT-2niveaux'!G156="LEC","FRANCAIS"&amp;CHAR(10)&amp;"Lecture",IF('EDT-2niveaux'!G156="F","FRANCAIS",IF('EDT-2niveaux'!G156="M","MATHEMATIQUES",IF('EDT-2niveaux'!G156="LIT","FRANCAIS"&amp;CHAR(10)&amp;"Littérature",IF('EDT-2niveaux'!G156="R","FRANCAIS"&amp;CHAR(10)&amp;"Rédaction",IF('EDT-2niveaux'!G156="V","FRANCAIS"&amp;CHAR(10)&amp;"Vocabulaire",IF('EDT-2niveaux'!G156="LO","FRANCAIS"&amp;CHAR(10)&amp;"Langage oral",IF('EDT-2niveaux'!G156="LE","FRANCAIS"&amp;CHAR(10)&amp;"Lect-Ecrit",IF('EDT-2niveaux'!G156="CM","MATHEMATIQUES"&amp;CHAR(10)&amp;"Calcul mental",IF('EDT-2niveaux'!G156="OGD","MATHEMATIQUES"&amp;CHAR(10)&amp;"Org. et gestion des données",IF('EDT-2niveaux'!G156="Geom","MATHEMATIQUES"&amp;CHAR(10)&amp;"Géométrie",IF('EDT-2niveaux'!G156="NC","MATHEMATIQUES"&amp;CHAR(10)&amp;"Nb et calcul",IF('EDT-2niveaux'!G156="GM","MATHEMATIQUES"&amp;CHAR(10)&amp;"Grand. et mes.",IF('EDT-2niveaux'!G156="S","Sciences exp. et technologie",IF('EDT-2niveaux'!G156="H","CULT. HUMANISTE"&amp;CHAR(10)&amp;"Histoire",IF('EDT-2niveaux'!G156="Geo","CULT. HUMANISTE"&amp;CHAR(10)&amp;"Géographie",IF('EDT-2niveaux'!B156="EMC","CULT. HUMANISTE"&amp;CHAR(10)&amp;"Enseig. mor. et civ.",IF('EDT-2niveaux'!G156="EPS","Educ. phys. et sportive",IF('EDT-2niveaux'!G156="PA","Pratiques artistiques",IF('EDT-2niveaux'!G156="EM","PRAT. ARTIST."&amp;CHAR(10)&amp;"Educ. musicale",IF('EDT-2niveaux'!G156="AV","PRAT. ARTIST."&amp;CHAR(10)&amp;"Arts visuels",IF('EDT-2niveaux'!G156="HDA","Hist. des arts",IF('EDT-2niveaux'!G156="DDM","DECOUV. DU MONDE",IF('EDT-2niveaux'!G156="LV","Langue vivante",IF('EDT-2niveaux'!G156="APC","APC","")))))))))))))))))))))))))))))</f>
        <v/>
      </c>
      <c r="S152" s="148"/>
      <c r="T152" s="102"/>
      <c r="U152" s="14" t="str">
        <f>IF('EDT-2niveaux'!H156="O","FRANCAIS"&amp;CHAR(10)&amp;"Orthographe",IF('EDT-2niveaux'!H156="rec","RECREATION",IF('EDT-2niveaux'!H156="p","Pause méridienne",IF('EDT-2niveaux'!H156="G","FRANCAIS"&amp;CHAR(10)&amp;"Grammaire",IF('EDT-2niveaux'!H156="LEC","FRANCAIS"&amp;CHAR(10)&amp;"Lecture",IF('EDT-2niveaux'!H156="LIT","FRANCAIS"&amp;CHAR(10)&amp;"Littérature",IF('EDT-2niveaux'!H156="M","MATHEMATIQUES",IF('EDT-2niveaux'!H156="F","FRANCAIS",IF('EDT-2niveaux'!H156="R","FRANCAIS"&amp;CHAR(10)&amp;"Rédaction",IF('EDT-2niveaux'!H156="V","FRANCAIS"&amp;CHAR(10)&amp;"Vocabulaire",IF('EDT-2niveaux'!H156="LO","FRANCAIS"&amp;CHAR(10)&amp;"Langage oral",IF('EDT-2niveaux'!H156="LE","FRANCAIS"&amp;CHAR(10)&amp;"Lect-Ecrit",IF('EDT-2niveaux'!H156="CM","MATHEMATIQUES"&amp;CHAR(10)&amp;"Calcul mental",IF('EDT-2niveaux'!H156="OGD","MATHEMATIQUES"&amp;CHAR(10)&amp;"Org. et gest. données",IF('EDT-2niveaux'!H156="Geom","MATHEMATIQUES"&amp;CHAR(10)&amp;"Géométrie",IF('EDT-2niveaux'!H156="NC","MATHEMATIQUES"&amp;CHAR(10)&amp;"Nb et calcul",IF('EDT-2niveaux'!H156="GM","MATHEMATIQUES"&amp;CHAR(10)&amp;"Grand. et mes.",IF('EDT-2niveaux'!H156="S","Sciences exp. et technologie",IF('EDT-2niveaux'!H156="H","CULT. HUMANISTE"&amp;CHAR(10)&amp;"Histoire",IF('EDT-2niveaux'!H156="Geo","CULT. HUMANISTE"&amp;CHAR(10)&amp;"Géographie",IF('EDT-2niveaux'!B156="EMC","CULT. HUMANISTE"&amp;CHAR(10)&amp;"Enseig. mor. et civ.",IF('EDT-2niveaux'!H156="EPS","Educ. phys. et sportive",IF('EDT-2niveaux'!H156="PA","Pratiques artistiques",IF('EDT-2niveaux'!H156="EM","PRAT. ARTIST."&amp;CHAR(10)&amp;"Educ. musicale",IF('EDT-2niveaux'!H156="AV","PRAT. ARTIST."&amp;CHAR(10)&amp;"Arts visuels",IF('EDT-2niveaux'!H156="HDA","Hist. des arts",IF('EDT-2niveaux'!H156="DDM","DECOUV. DU MONDE",IF('EDT-2niveaux'!H156="LV","Langue vivante",IF('EDT-2niveaux'!H156="APC","APC","")))))))))))))))))))))))))))))</f>
        <v/>
      </c>
      <c r="V152" s="14"/>
      <c r="W152" s="102"/>
      <c r="X152" s="14" t="str">
        <f>IF('EDT-2niveaux'!I156="O","FRANCAIS"&amp;CHAR(10)&amp;"Orthographe",IF('EDT-2niveaux'!I156="rec","RECREATION",IF('EDT-2niveaux'!I156="p","Pause méridienne",IF('EDT-2niveaux'!I156="F","FRANCAIS",IF('EDT-2niveaux'!I156="M","MATHEMATIQUES",IF('EDT-2niveaux'!I156="G","FRANCAIS"&amp;CHAR(10)&amp;"Grammaire",IF('EDT-2niveaux'!I156="LEC","FRANCAIS"&amp;CHAR(10)&amp;"Lecture",IF('EDT-2niveaux'!I156="LIT","FRANCAIS"&amp;CHAR(10)&amp;"Littérature",IF('EDT-2niveaux'!I156="R","FRANCAIS"&amp;CHAR(10)&amp;"Rédaction",IF('EDT-2niveaux'!I156="V","FRANCAIS"&amp;CHAR(10)&amp;"Vocabulaire",IF('EDT-2niveaux'!I156="LO","FRANCAIS"&amp;CHAR(10)&amp;"Langage oral",IF('EDT-2niveaux'!I156="LE","FRANCAIS"&amp;CHAR(10)&amp;"Lect-Ecrit",IF('EDT-2niveaux'!I156="CM","MATHEMATIQUES"&amp;CHAR(10)&amp;"Calcul mental",IF('EDT-2niveaux'!I156="OGD","MATHEMATIQUES"&amp;CHAR(10)&amp;"Org. et gest. données",IF('EDT-2niveaux'!I156="Geom","MATHEMATIQUES"&amp;CHAR(10)&amp;"Géométrie",IF('EDT-2niveaux'!I156="NC","MATHEMATIQUES"&amp;CHAR(10)&amp;"Nb et calcul",IF('EDT-2niveaux'!I156="GM","MATHEMATIQUES"&amp;CHAR(10)&amp;"Grand. et mes.",IF('EDT-2niveaux'!I156="S","Sciences exp. et technologie",IF('EDT-2niveaux'!I156="H","CULT. HUMANISTE"&amp;CHAR(10)&amp;"Histoire",IF('EDT-2niveaux'!I156="Geo","CULT. HUMANISTE"&amp;CHAR(10)&amp;"Géographie",IF('EDT-2niveaux'!I156="EMC","CULT. HUMANISTE"&amp;CHAR(10)&amp;"Enseig. mor. et civ.",IF('EDT-2niveaux'!I156="EPS","Educ. phys. et sportive",IF('EDT-2niveaux'!I156="PA","Pratiques artistiques",IF('EDT-2niveaux'!I156="EM","PRAT. ARTIST."&amp;CHAR(10)&amp;"Educ. musicale",IF('EDT-2niveaux'!I156="AV","PRAT. ARTIST."&amp;CHAR(10)&amp;"Arts visuels",IF('EDT-2niveaux'!I156="HDA","Hist. des arts",IF('EDT-2niveaux'!I156="DDM","DECOUV. DU MONDE",IF('EDT-2niveaux'!I156="LV","Langue vivante",IF('EDT-2niveaux'!I156="APC","APC","")))))))))))))))))))))))))))))</f>
        <v/>
      </c>
      <c r="Y152" s="14"/>
      <c r="Z152" s="102"/>
      <c r="AA152" s="14" t="str">
        <f>IF('EDT-2niveaux'!J156="O","FRANCAIS"&amp;CHAR(10)&amp;"Orthographe",IF('EDT-2niveaux'!J156="rec","RECREATION",IF('EDT-2niveaux'!J156="p","Pause méridienne",IF('EDT-2niveaux'!J156="F","FRANCAIS",IF('EDT-2niveaux'!J156="M","MATHEMATIQUES",IF('EDT-2niveaux'!J156="G","FRANCAIS"&amp;CHAR(10)&amp;"Grammaire",IF('EDT-2niveaux'!J156="LEC","FRANCAIS"&amp;CHAR(10)&amp;"Lecture",IF('EDT-2niveaux'!J156="LIT","FRANCAIS"&amp;CHAR(10)&amp;"Littérature",IF('EDT-2niveaux'!J156="R","FRANCAIS"&amp;CHAR(10)&amp;"Rédaction",IF('EDT-2niveaux'!J156="V","FRANCAIS"&amp;CHAR(10)&amp;"Vocabulaire",IF('EDT-2niveaux'!J156="LO","FRANCAIS"&amp;CHAR(10)&amp;"Langage oral",IF('EDT-2niveaux'!J156="LE","FRANCAIS"&amp;CHAR(10)&amp;"Lect-Ecrit",IF('EDT-2niveaux'!J156="CM","MATHEMATIQUES"&amp;CHAR(10)&amp;"Calcul mental",IF('EDT-2niveaux'!J156="OGD","MATHEMATIQUES"&amp;CHAR(10)&amp;"Org. et gest. données",IF('EDT-2niveaux'!J156="Geom","MATHEMATIQUES"&amp;CHAR(10)&amp;"Géométrie",IF('EDT-2niveaux'!J156="NC","MATHEMATIQUES"&amp;CHAR(10)&amp;"Nb et calcul",IF('EDT-2niveaux'!J156="GM","MATHEMATIQUES"&amp;CHAR(10)&amp;"Grand. et mes.",IF('EDT-2niveaux'!J156="S","Sciences exp. et technologie",IF('EDT-2niveaux'!J156="H","CULT. HUMANISTE"&amp;CHAR(10)&amp;"Histoire",IF('EDT-2niveaux'!J156="Geo","CULT. HUMANISTE"&amp;CHAR(10)&amp;"Géographie",IF('EDT-2niveaux'!J156="EMC","CULT. HUMANISTE"&amp;CHAR(10)&amp;"Enseig. mor. et civ.",IF('EDT-2niveaux'!J156="EPS","Educ. phys. et sportive",IF('EDT-2niveaux'!J156="PA","Pratiques artistiques",IF('EDT-2niveaux'!J156="EM","PRAT. ARTIST."&amp;CHAR(10)&amp;"Educ. musicale",IF('EDT-2niveaux'!J156="AV","PRAT. ARTIST."&amp;CHAR(10)&amp;"Arts visuels",IF('EDT-2niveaux'!J156="HDA","Hist. des arts",IF('EDT-2niveaux'!J156="DDM","DECOUV. DU MONDE",IF('EDT-2niveaux'!J156="LV","Langue vivante",IF('EDT-2niveaux'!J156="APC","APC","")))))))))))))))))))))))))))))</f>
        <v/>
      </c>
      <c r="AB152" s="14"/>
      <c r="AC152" s="102"/>
      <c r="AD152" s="14" t="str">
        <f>IF('EDT-2niveaux'!K156="O","FRANCAIS"&amp;CHAR(10)&amp;"Orthographe",IF('EDT-2niveaux'!K156="rec","RECREATION",IF('EDT-2niveaux'!K156="p","Pause méridienne",IF('EDT-2niveaux'!K156="F","FRANCAIS",IF('EDT-2niveaux'!K156="M","MATHEMATIQUES",IF('EDT-2niveaux'!K156="G","FRANCAIS"&amp;CHAR(10)&amp;"Grammaire",IF('EDT-2niveaux'!K156="LEC","FRANCAIS"&amp;CHAR(10)&amp;"Lecture",IF('EDT-2niveaux'!K156="LIT","FRANCAIS"&amp;CHAR(10)&amp;"Littérature",IF('EDT-2niveaux'!K156="R","FRANCAIS"&amp;CHAR(10)&amp;"Rédaction",IF('EDT-2niveaux'!K156="V","FRANCAIS"&amp;CHAR(10)&amp;"Vocabulaire",IF('EDT-2niveaux'!K156="LO","FRANCAIS"&amp;CHAR(10)&amp;"Langage oral",IF('EDT-2niveaux'!K156="LE","FRANCAIS"&amp;CHAR(10)&amp;"Lect-Ecrit",IF('EDT-2niveaux'!K156="CM","MATHEMATIQUES"&amp;CHAR(10)&amp;"Calcul mental",IF('EDT-2niveaux'!K156="OGD","MATHEMATIQUES"&amp;CHAR(10)&amp;"Org. et gest. données",IF('EDT-2niveaux'!K156="Geom","MATHEMATIQUES"&amp;CHAR(10)&amp;"Géométrie",IF('EDT-2niveaux'!K156="NC","MATHEMATIQUES"&amp;CHAR(10)&amp;"Nb et calcul",IF('EDT-2niveaux'!K156="GM","MATHEMATIQUES"&amp;CHAR(10)&amp;"Grand. et mes.",IF('EDT-2niveaux'!K156="S","Sciences exp. et technologie",IF('EDT-2niveaux'!K156="H","CULT. HUMANISTE"&amp;CHAR(10)&amp;"Histoire",IF('EDT-2niveaux'!K156="Geo","CULT. HUMANISTE"&amp;CHAR(10)&amp;"Géographie",IF('EDT-2niveaux'!K156="emc","CULT. HUMANISTE"&amp;CHAR(10)&amp;"Enseig. mor. et civ.",IF('EDT-2niveaux'!K156="EPS","Educ. phys. et sportive",IF('EDT-2niveaux'!K156="PA","Pratiques artistiques",IF('EDT-2niveaux'!K156="EM","PRAT. ARTIST."&amp;CHAR(10)&amp;"Educ. musicale",IF('EDT-2niveaux'!K156="AV","PRAT. ARTIST."&amp;CHAR(10)&amp;"Arts visuels",IF('EDT-2niveaux'!K156="HDA","Hist. des arts",IF('EDT-2niveaux'!K156="DDM","DECOUV. DU MONDE",IF('EDT-2niveaux'!K156="LV","Langue vivante",IF('EDT-2niveaux'!K156="APC","APC","")))))))))))))))))))))))))))))</f>
        <v/>
      </c>
      <c r="AE152" s="14"/>
      <c r="AF152" s="40"/>
      <c r="AM152" s="19"/>
      <c r="AN152" s="19"/>
      <c r="AO152" s="19"/>
      <c r="AP152" s="19"/>
      <c r="AQ152" s="19"/>
      <c r="AR152" s="19"/>
      <c r="AS152" s="19"/>
    </row>
    <row r="153" spans="1:45" x14ac:dyDescent="0.3">
      <c r="A153" s="50"/>
      <c r="B153" s="102"/>
      <c r="C153" s="14" t="str">
        <f>IF('EDT-2niveaux'!B157="O","FRANCAIS"&amp;CHAR(10)&amp;"Orthographe",IF('EDT-2niveaux'!B157="rec","RECREATION",IF('EDT-2niveaux'!B157="p","Pause méridienne",IF('EDT-2niveaux'!B157="G","FRANCAIS"&amp;CHAR(10)&amp;"Grammaire",IF('EDT-2niveaux'!B157="LEC","FRANCAIS"&amp;CHAR(10)&amp;"Lecture",IF('EDT-2niveaux'!B157="M","MATHEMATIQUES",IF('EDT-2niveaux'!B157="LIT","FRANCAIS"&amp;CHAR(10)&amp;"Littérature",IF('EDT-2niveaux'!B157="F","FRANCAIS",IF('EDT-2niveaux'!B157="R","FRANCAIS"&amp;CHAR(10)&amp;"Rédaction",IF('EDT-2niveaux'!B157="V","FRANCAIS"&amp;CHAR(10)&amp;"Vocabulaire",IF('EDT-2niveaux'!B157="LO","FRANCAIS"&amp;CHAR(10)&amp;"Langage oral",IF('EDT-2niveaux'!B157="LE","FRANCAIS"&amp;CHAR(10)&amp;"Lect-Ecrit",IF('EDT-2niveaux'!B157="CM","MATHEMATIQUES"&amp;CHAR(10)&amp;"Calcul mental",IF('EDT-2niveaux'!B157="OGD","MATHEMATIQUES"&amp;CHAR(10)&amp;"Org. et gestion des données",IF('EDT-2niveaux'!B157="Geom","MATHEMATIQUES"&amp;CHAR(10)&amp;"Géométrie",IF('EDT-2niveaux'!B157="NC","MATHEMATIQUES"&amp;CHAR(10)&amp;"Nb et calcul",IF('EDT-2niveaux'!B157="GM","MATHEMATIQUES"&amp;CHAR(10)&amp;"Grand. et mes.",IF('EDT-2niveaux'!B157="S","Sciences exp. et technologie",IF('EDT-2niveaux'!B157="H","CULT. HUMANISTE"&amp;CHAR(10)&amp;"Histoire",IF('EDT-2niveaux'!B157="Geo","CULT. HUMANISTE"&amp;CHAR(10)&amp;"Géographie",IF('EDT-2niveaux'!B157="ICM","CULT. HUMANISTE"&amp;CHAR(10)&amp;"Inst. civ. et morale",IF('EDT-2niveaux'!B157="EPS","Educ. phys. et sportive",IF('EDT-2niveaux'!B157="PA","Pratiques artistiques",IF('EDT-2niveaux'!B157="EM","PRAT. ARTIST."&amp;CHAR(10)&amp;"Educ. musicale",IF('EDT-2niveaux'!B157="AV","PRAT. ARTIST."&amp;CHAR(10)&amp;"Arts visuels",IF('EDT-2niveaux'!B157="HDA","Hist. des arts",IF('EDT-2niveaux'!B157="DDM","DECOUV. DU MONDE",IF('EDT-2niveaux'!B157="LV","Langue vivante",IF('EDT-2niveaux'!B157="APC","APC","")))))))))))))))))))))))))))))</f>
        <v/>
      </c>
      <c r="D153" s="14"/>
      <c r="E153" s="102"/>
      <c r="F153" s="14" t="str">
        <f>IF('EDT-2niveaux'!C157="O","FRANCAIS"&amp;CHAR(10)&amp;"Orthographe",IF('EDT-2niveaux'!C157="rec","RECREATION",IF('EDT-2niveaux'!C157="p","Pause méridienne",IF('EDT-2niveaux'!C157="G","FRANCAIS"&amp;CHAR(10)&amp;"Grammaire",IF('EDT-2niveaux'!C157="F","FRANCAIS",IF('EDT-2niveaux'!C157="LEC","FRANCAIS"&amp;CHAR(10)&amp;"Lecture",IF('EDT-2niveaux'!C157="LIT","FRANCAIS"&amp;CHAR(10)&amp;"Littérature",IF('EDT-2niveaux'!C157="R","FRANCAIS"&amp;CHAR(10)&amp;"Rédaction",IF('EDT-2niveaux'!C157="M","MATHEMATIQUES",IF('EDT-2niveaux'!C157="V","FRANCAIS"&amp;CHAR(10)&amp;"Vocabulaire",IF('EDT-2niveaux'!C157="LO","FRANCAIS"&amp;CHAR(10)&amp;"Langage oral",IF('EDT-2niveaux'!C157="LE","FRANCAIS"&amp;CHAR(10)&amp;"Lect-Ecrit",IF('EDT-2niveaux'!C157="CM","MATHEMATIQUES"&amp;CHAR(10)&amp;"Calcul mental",IF('EDT-2niveaux'!C157="OGD","MATHEMATIQUES"&amp;CHAR(10)&amp;"Org. et gestion des données",IF('EDT-2niveaux'!C157="Geom","MATHEMATIQUES"&amp;CHAR(10)&amp;"Géométrie",IF('EDT-2niveaux'!C157="NC","MATHEMATIQUES"&amp;CHAR(10)&amp;"Nb et calcul",IF('EDT-2niveaux'!C157="GM","MATHEMATIQUES"&amp;CHAR(10)&amp;"Grand. et mes.",IF('EDT-2niveaux'!C157="S","Sciences exp. et technologie",IF('EDT-2niveaux'!C157="H","CULT. HUMANISTE"&amp;CHAR(10)&amp;"Histoire",IF('EDT-2niveaux'!C157="Geo","CULT. HUMANISTE"&amp;CHAR(10)&amp;"Géographie",IF('EDT-2niveaux'!B157="EMC","CULT. HUMANISTE"&amp;CHAR(10)&amp;"Enseig. mor. et civ.",IF('EDT-2niveaux'!C157="EPS","Educ. phys. et sportive",IF('EDT-2niveaux'!C157="PA","Pratiques artistiques",IF('EDT-2niveaux'!C157="EM","PRAT. ARTIST."&amp;CHAR(10)&amp;"Educ. musicale",IF('EDT-2niveaux'!C157="AV","PRAT. ARTIST."&amp;CHAR(10)&amp;"Arts visuels",IF('EDT-2niveaux'!C157="HDA","Hist. des arts",IF('EDT-2niveaux'!C157="DDM","DECOUV. DU MONDE",IF('EDT-2niveaux'!C157="LV","Langue vivante",IF('EDT-2niveaux'!C157="APC","APC","")))))))))))))))))))))))))))))</f>
        <v/>
      </c>
      <c r="G153" s="14"/>
      <c r="H153" s="102"/>
      <c r="I153" s="14" t="str">
        <f>IF('EDT-2niveaux'!D157="O","FRANCAIS"&amp;CHAR(10)&amp;"Orthographe",IF('EDT-2niveaux'!D157="rec","RECREATION",IF('EDT-2niveaux'!D157="p","Pause méridienne",IF('EDT-2niveaux'!D157="G","FRANCAIS"&amp;CHAR(10)&amp;"Grammaire",IF('EDT-2niveaux'!D157="LEC","FRANCAIS"&amp;CHAR(10)&amp;"Lecture",IF('EDT-2niveaux'!D157="M","MATHEMATIQUES",IF('EDT-2niveaux'!D157="F","FRANCAIS",IF('EDT-2niveaux'!D157="LIT","FRANCAIS"&amp;CHAR(10)&amp;"Littérature",IF('EDT-2niveaux'!D157="R","FRANCAIS"&amp;CHAR(10)&amp;"Rédaction",IF('EDT-2niveaux'!D157="V","FRANCAIS"&amp;CHAR(10)&amp;"Vocabulaire",IF('EDT-2niveaux'!D157="LO","FRANCAIS"&amp;CHAR(10)&amp;"Langage oral",IF('EDT-2niveaux'!D157="LE","FRANCAIS"&amp;CHAR(10)&amp;"Lect-Ecrit",IF('EDT-2niveaux'!D157="CM","MATHEMATIQUES"&amp;CHAR(10)&amp;"Calcul mental",IF('EDT-2niveaux'!D157="OGD","MATHEMATIQUES"&amp;CHAR(10)&amp;"Org. et gestion des données",IF('EDT-2niveaux'!D157="Geom","MATHEMATIQUES"&amp;CHAR(10)&amp;"Géométrie",IF('EDT-2niveaux'!D157="NC","MATHEMATIQUES"&amp;CHAR(10)&amp;"Nb et calcul",IF('EDT-2niveaux'!D157="GM","MATHEMATIQUES"&amp;CHAR(10)&amp;"Grand. et mes.",IF('EDT-2niveaux'!D157="S","Sciences exp. et technologie",IF('EDT-2niveaux'!D157="H","CULT. HUMANISTE"&amp;CHAR(10)&amp;"Histoire",IF('EDT-2niveaux'!D157="Geo","CULT. HUMANISTE"&amp;CHAR(10)&amp;"Géographie",IF('EDT-2niveaux'!B157="EMC","CULT. HUMANISTE"&amp;CHAR(10)&amp;"Enseig. mor. et civ.",IF('EDT-2niveaux'!D157="EPS","Educ. phys. et sportive",IF('EDT-2niveaux'!D157="PA","Pratiques artistiques",IF('EDT-2niveaux'!D157="EM","PRAT. ARTIST."&amp;CHAR(10)&amp;"Educ. musicale",IF('EDT-2niveaux'!D157="AV","PRAT. ARTIST."&amp;CHAR(10)&amp;"Arts visuels",IF('EDT-2niveaux'!D157="HDA","Hist. des arts",IF('EDT-2niveaux'!D157="DDM","DECOUV. DU MONDE",IF('EDT-2niveaux'!D157="LV","Langue vivante",IF('EDT-2niveaux'!D157="APC","APC","")))))))))))))))))))))))))))))</f>
        <v/>
      </c>
      <c r="J153" s="14"/>
      <c r="K153" s="102"/>
      <c r="L153" s="14" t="str">
        <f>IF('EDT-2niveaux'!E157="O","FRANCAIS"&amp;CHAR(10)&amp;"Orthographe",IF('EDT-2niveaux'!E157="rec","RECREATION",IF('EDT-2niveaux'!E157="p","Pause méridienne",IF('EDT-2niveaux'!E157="G","FRANCAIS"&amp;CHAR(10)&amp;"Grammaire",IF('EDT-2niveaux'!E157="LEC","FRANCAIS"&amp;CHAR(10)&amp;"Lecture",IF('EDT-2niveaux'!E157="F","FRANCAIS",IF('EDT-2niveaux'!E157="M","MATHEMATIQUES",IF('EDT-2niveaux'!E157="LIT","FRANCAIS"&amp;CHAR(10)&amp;"Littérature",IF('EDT-2niveaux'!E157="R","FRANCAIS"&amp;CHAR(10)&amp;"Rédaction",IF('EDT-2niveaux'!E157="V","FRANCAIS"&amp;CHAR(10)&amp;"Vocabulaire",IF('EDT-2niveaux'!E157="LO","FRANCAIS"&amp;CHAR(10)&amp;"Langage oral",IF('EDT-2niveaux'!E157="LE","FRANCAIS"&amp;CHAR(10)&amp;"Lect-Ecrit",IF('EDT-2niveaux'!E157="CM","MATHEMATIQUES"&amp;CHAR(10)&amp;"Calcul mental",IF('EDT-2niveaux'!E157="OGD","MATHEMATIQUES"&amp;CHAR(10)&amp;"Org. et gestion des données",IF('EDT-2niveaux'!E157="Geom","MATHEMATIQUES"&amp;CHAR(10)&amp;"Géométrie",IF('EDT-2niveaux'!E157="NC","MATHEMATIQUES"&amp;CHAR(10)&amp;"Nb et calcul",IF('EDT-2niveaux'!E157="GM","MATHEMATIQUES"&amp;CHAR(10)&amp;"Grand. et mes.",IF('EDT-2niveaux'!E157="S","Sciences exp. et technologie",IF('EDT-2niveaux'!E157="H","CULT. HUMANISTE"&amp;CHAR(10)&amp;"Histoire",IF('EDT-2niveaux'!E157="Geo","CULT. HUMANISTE"&amp;CHAR(10)&amp;"Géographie",IF('EDT-2niveaux'!B157="EMC","CULT. HUMANISTE"&amp;CHAR(10)&amp;"Enseig. mor. et civ.",IF('EDT-2niveaux'!E157="EPS","Educ. phys. et sportive",IF('EDT-2niveaux'!E157="PA","Pratiques artistiques",IF('EDT-2niveaux'!E157="EM","PRAT. ARTIST."&amp;CHAR(10)&amp;"Educ. musicale",IF('EDT-2niveaux'!E157="AV","PRAT. ARTIST."&amp;CHAR(10)&amp;"Arts visuels",IF('EDT-2niveaux'!E157="HDA","Hist. des arts",IF('EDT-2niveaux'!E157="DDM","DECOUV. DU MONDE",IF('EDT-2niveaux'!E157="LV","Langue vivante",IF('EDT-2niveaux'!E157="APC","APC","")))))))))))))))))))))))))))))</f>
        <v/>
      </c>
      <c r="M153" s="14"/>
      <c r="N153" s="102"/>
      <c r="O153" s="14" t="str">
        <f>IF('EDT-2niveaux'!F157="O","FRANCAIS"&amp;CHAR(10)&amp;"Orthographe",IF('EDT-2niveaux'!F157="rec","RECREATION",IF('EDT-2niveaux'!F157="p","Pause méridienne",IF('EDT-2niveaux'!F157="G","FRANCAIS"&amp;CHAR(10)&amp;"Grammaire",IF('EDT-2niveaux'!F157="LEC","FRANCAIS"&amp;CHAR(10)&amp;"Lecture",IF('EDT-2niveaux'!F157="LIT","FRANCAIS"&amp;CHAR(10)&amp;"Littérature",IF('EDT-2niveaux'!F157="M","MATHEMATIQUES",IF('EDT-2niveaux'!F157="F","FRANCAIS",IF('EDT-2niveaux'!F157="R","FRANCAIS"&amp;CHAR(10)&amp;"Rédaction",IF('EDT-2niveaux'!F157="V","FRANCAIS"&amp;CHAR(10)&amp;"Vocabulaire",IF('EDT-2niveaux'!F157="LO","FRANCAIS"&amp;CHAR(10)&amp;"Langage oral",IF('EDT-2niveaux'!F157="LE","FRANCAIS"&amp;CHAR(10)&amp;"Lect-Ecrit",IF('EDT-2niveaux'!F157="CM","MATHEMATIQUES"&amp;CHAR(10)&amp;"Calcul mental",IF('EDT-2niveaux'!F157="OGD","MATHEMATIQUES"&amp;CHAR(10)&amp;"Org. et gestion des données",IF('EDT-2niveaux'!F157="Geom","MATHEMATIQUES"&amp;CHAR(10)&amp;"Géométrie",IF('EDT-2niveaux'!F157="NC","MATHEMATIQUES"&amp;CHAR(10)&amp;"Nb et calcul",IF('EDT-2niveaux'!F157="GM","MATHEMATIQUES"&amp;CHAR(10)&amp;"Grand. et mes.",IF('EDT-2niveaux'!F157="S","Sciences exp. et technologie",IF('EDT-2niveaux'!F157="H","CULT. HUMANISTE"&amp;CHAR(10)&amp;"Histoire",IF('EDT-2niveaux'!F157="Geo","CULT. HUMANISTE"&amp;CHAR(10)&amp;"Géographie",IF('EDT-2niveaux'!B157="EMC","CULT. HUMANISTE"&amp;CHAR(10)&amp;"Enseig. mor. et civ.",IF('EDT-2niveaux'!F157="EPS","Educ. phys. et sportive",IF('EDT-2niveaux'!F157="PA","Pratiques artistiques",IF('EDT-2niveaux'!F157="EM","PRAT. ARTIST."&amp;CHAR(10)&amp;"Educ. musicale",IF('EDT-2niveaux'!F157="AV","PRAT. ARTIST."&amp;CHAR(10)&amp;"Arts visuels",IF('EDT-2niveaux'!F157="HDA","Hist. des arts",IF('EDT-2niveaux'!F157="DDM","DECOUV. DU MONDE",IF('EDT-2niveaux'!F157="LV","Langue vivante",IF('EDT-2niveaux'!F157="APC","APC","")))))))))))))))))))))))))))))</f>
        <v/>
      </c>
      <c r="P153" s="14"/>
      <c r="Q153" s="149"/>
      <c r="R153" s="14" t="str">
        <f>IF('EDT-2niveaux'!G157="O","FRANCAIS"&amp;CHAR(10)&amp;"Orthographe",IF('EDT-2niveaux'!G157="rec","RECREATION",IF('EDT-2niveaux'!G157="p","Pause méridienne",IF('EDT-2niveaux'!G157="G","FRANCAIS"&amp;CHAR(10)&amp;"Grammaire",IF('EDT-2niveaux'!G157="LEC","FRANCAIS"&amp;CHAR(10)&amp;"Lecture",IF('EDT-2niveaux'!G157="F","FRANCAIS",IF('EDT-2niveaux'!G157="M","MATHEMATIQUES",IF('EDT-2niveaux'!G157="LIT","FRANCAIS"&amp;CHAR(10)&amp;"Littérature",IF('EDT-2niveaux'!G157="R","FRANCAIS"&amp;CHAR(10)&amp;"Rédaction",IF('EDT-2niveaux'!G157="V","FRANCAIS"&amp;CHAR(10)&amp;"Vocabulaire",IF('EDT-2niveaux'!G157="LO","FRANCAIS"&amp;CHAR(10)&amp;"Langage oral",IF('EDT-2niveaux'!G157="LE","FRANCAIS"&amp;CHAR(10)&amp;"Lect-Ecrit",IF('EDT-2niveaux'!G157="CM","MATHEMATIQUES"&amp;CHAR(10)&amp;"Calcul mental",IF('EDT-2niveaux'!G157="OGD","MATHEMATIQUES"&amp;CHAR(10)&amp;"Org. et gestion des données",IF('EDT-2niveaux'!G157="Geom","MATHEMATIQUES"&amp;CHAR(10)&amp;"Géométrie",IF('EDT-2niveaux'!G157="NC","MATHEMATIQUES"&amp;CHAR(10)&amp;"Nb et calcul",IF('EDT-2niveaux'!G157="GM","MATHEMATIQUES"&amp;CHAR(10)&amp;"Grand. et mes.",IF('EDT-2niveaux'!G157="S","Sciences exp. et technologie",IF('EDT-2niveaux'!G157="H","CULT. HUMANISTE"&amp;CHAR(10)&amp;"Histoire",IF('EDT-2niveaux'!G157="Geo","CULT. HUMANISTE"&amp;CHAR(10)&amp;"Géographie",IF('EDT-2niveaux'!B157="EMC","CULT. HUMANISTE"&amp;CHAR(10)&amp;"Enseig. mor. et civ.",IF('EDT-2niveaux'!G157="EPS","Educ. phys. et sportive",IF('EDT-2niveaux'!G157="PA","Pratiques artistiques",IF('EDT-2niveaux'!G157="EM","PRAT. ARTIST."&amp;CHAR(10)&amp;"Educ. musicale",IF('EDT-2niveaux'!G157="AV","PRAT. ARTIST."&amp;CHAR(10)&amp;"Arts visuels",IF('EDT-2niveaux'!G157="HDA","Hist. des arts",IF('EDT-2niveaux'!G157="DDM","DECOUV. DU MONDE",IF('EDT-2niveaux'!G157="LV","Langue vivante",IF('EDT-2niveaux'!G157="APC","APC","")))))))))))))))))))))))))))))</f>
        <v/>
      </c>
      <c r="S153" s="148"/>
      <c r="T153" s="102"/>
      <c r="U153" s="14" t="str">
        <f>IF('EDT-2niveaux'!H157="O","FRANCAIS"&amp;CHAR(10)&amp;"Orthographe",IF('EDT-2niveaux'!H157="rec","RECREATION",IF('EDT-2niveaux'!H157="p","Pause méridienne",IF('EDT-2niveaux'!H157="G","FRANCAIS"&amp;CHAR(10)&amp;"Grammaire",IF('EDT-2niveaux'!H157="LEC","FRANCAIS"&amp;CHAR(10)&amp;"Lecture",IF('EDT-2niveaux'!H157="LIT","FRANCAIS"&amp;CHAR(10)&amp;"Littérature",IF('EDT-2niveaux'!H157="M","MATHEMATIQUES",IF('EDT-2niveaux'!H157="F","FRANCAIS",IF('EDT-2niveaux'!H157="R","FRANCAIS"&amp;CHAR(10)&amp;"Rédaction",IF('EDT-2niveaux'!H157="V","FRANCAIS"&amp;CHAR(10)&amp;"Vocabulaire",IF('EDT-2niveaux'!H157="LO","FRANCAIS"&amp;CHAR(10)&amp;"Langage oral",IF('EDT-2niveaux'!H157="LE","FRANCAIS"&amp;CHAR(10)&amp;"Lect-Ecrit",IF('EDT-2niveaux'!H157="CM","MATHEMATIQUES"&amp;CHAR(10)&amp;"Calcul mental",IF('EDT-2niveaux'!H157="OGD","MATHEMATIQUES"&amp;CHAR(10)&amp;"Org. et gest. données",IF('EDT-2niveaux'!H157="Geom","MATHEMATIQUES"&amp;CHAR(10)&amp;"Géométrie",IF('EDT-2niveaux'!H157="NC","MATHEMATIQUES"&amp;CHAR(10)&amp;"Nb et calcul",IF('EDT-2niveaux'!H157="GM","MATHEMATIQUES"&amp;CHAR(10)&amp;"Grand. et mes.",IF('EDT-2niveaux'!H157="S","Sciences exp. et technologie",IF('EDT-2niveaux'!H157="H","CULT. HUMANISTE"&amp;CHAR(10)&amp;"Histoire",IF('EDT-2niveaux'!H157="Geo","CULT. HUMANISTE"&amp;CHAR(10)&amp;"Géographie",IF('EDT-2niveaux'!B157="EMC","CULT. HUMANISTE"&amp;CHAR(10)&amp;"Enseig. mor. et civ.",IF('EDT-2niveaux'!H157="EPS","Educ. phys. et sportive",IF('EDT-2niveaux'!H157="PA","Pratiques artistiques",IF('EDT-2niveaux'!H157="EM","PRAT. ARTIST."&amp;CHAR(10)&amp;"Educ. musicale",IF('EDT-2niveaux'!H157="AV","PRAT. ARTIST."&amp;CHAR(10)&amp;"Arts visuels",IF('EDT-2niveaux'!H157="HDA","Hist. des arts",IF('EDT-2niveaux'!H157="DDM","DECOUV. DU MONDE",IF('EDT-2niveaux'!H157="LV","Langue vivante",IF('EDT-2niveaux'!H157="APC","APC","")))))))))))))))))))))))))))))</f>
        <v/>
      </c>
      <c r="V153" s="14"/>
      <c r="W153" s="102"/>
      <c r="X153" s="14" t="str">
        <f>IF('EDT-2niveaux'!I157="O","FRANCAIS"&amp;CHAR(10)&amp;"Orthographe",IF('EDT-2niveaux'!I157="rec","RECREATION",IF('EDT-2niveaux'!I157="p","Pause méridienne",IF('EDT-2niveaux'!I157="F","FRANCAIS",IF('EDT-2niveaux'!I157="M","MATHEMATIQUES",IF('EDT-2niveaux'!I157="G","FRANCAIS"&amp;CHAR(10)&amp;"Grammaire",IF('EDT-2niveaux'!I157="LEC","FRANCAIS"&amp;CHAR(10)&amp;"Lecture",IF('EDT-2niveaux'!I157="LIT","FRANCAIS"&amp;CHAR(10)&amp;"Littérature",IF('EDT-2niveaux'!I157="R","FRANCAIS"&amp;CHAR(10)&amp;"Rédaction",IF('EDT-2niveaux'!I157="V","FRANCAIS"&amp;CHAR(10)&amp;"Vocabulaire",IF('EDT-2niveaux'!I157="LO","FRANCAIS"&amp;CHAR(10)&amp;"Langage oral",IF('EDT-2niveaux'!I157="LE","FRANCAIS"&amp;CHAR(10)&amp;"Lect-Ecrit",IF('EDT-2niveaux'!I157="CM","MATHEMATIQUES"&amp;CHAR(10)&amp;"Calcul mental",IF('EDT-2niveaux'!I157="OGD","MATHEMATIQUES"&amp;CHAR(10)&amp;"Org. et gest. données",IF('EDT-2niveaux'!I157="Geom","MATHEMATIQUES"&amp;CHAR(10)&amp;"Géométrie",IF('EDT-2niveaux'!I157="NC","MATHEMATIQUES"&amp;CHAR(10)&amp;"Nb et calcul",IF('EDT-2niveaux'!I157="GM","MATHEMATIQUES"&amp;CHAR(10)&amp;"Grand. et mes.",IF('EDT-2niveaux'!I157="S","Sciences exp. et technologie",IF('EDT-2niveaux'!I157="H","CULT. HUMANISTE"&amp;CHAR(10)&amp;"Histoire",IF('EDT-2niveaux'!I157="Geo","CULT. HUMANISTE"&amp;CHAR(10)&amp;"Géographie",IF('EDT-2niveaux'!B157="EMC","CULT. HUMANISTE"&amp;CHAR(10)&amp;"Enseig. mor. et civ.",IF('EDT-2niveaux'!I157="EPS","Educ. phys. et sportive",IF('EDT-2niveaux'!I157="PA","Pratiques artistiques",IF('EDT-2niveaux'!I157="EM","PRAT. ARTIST."&amp;CHAR(10)&amp;"Educ. musicale",IF('EDT-2niveaux'!I157="AV","PRAT. ARTIST."&amp;CHAR(10)&amp;"Arts visuels",IF('EDT-2niveaux'!I157="HDA","Hist. des arts",IF('EDT-2niveaux'!I157="DDM","DECOUV. DU MONDE",IF('EDT-2niveaux'!I157="LV","Langue vivante",IF('EDT-2niveaux'!I157="APC","APC","")))))))))))))))))))))))))))))</f>
        <v/>
      </c>
      <c r="Y153" s="14"/>
      <c r="Z153" s="102"/>
      <c r="AA153" s="14" t="str">
        <f>IF('EDT-2niveaux'!J157="O","FRANCAIS"&amp;CHAR(10)&amp;"Orthographe",IF('EDT-2niveaux'!J157="rec","RECREATION",IF('EDT-2niveaux'!J157="p","Pause méridienne",IF('EDT-2niveaux'!J157="F","FRANCAIS",IF('EDT-2niveaux'!J157="M","MATHEMATIQUES",IF('EDT-2niveaux'!J157="G","FRANCAIS"&amp;CHAR(10)&amp;"Grammaire",IF('EDT-2niveaux'!J157="LEC","FRANCAIS"&amp;CHAR(10)&amp;"Lecture",IF('EDT-2niveaux'!J157="LIT","FRANCAIS"&amp;CHAR(10)&amp;"Littérature",IF('EDT-2niveaux'!J157="R","FRANCAIS"&amp;CHAR(10)&amp;"Rédaction",IF('EDT-2niveaux'!J157="V","FRANCAIS"&amp;CHAR(10)&amp;"Vocabulaire",IF('EDT-2niveaux'!J157="LO","FRANCAIS"&amp;CHAR(10)&amp;"Langage oral",IF('EDT-2niveaux'!J157="LE","FRANCAIS"&amp;CHAR(10)&amp;"Lect-Ecrit",IF('EDT-2niveaux'!J157="CM","MATHEMATIQUES"&amp;CHAR(10)&amp;"Calcul mental",IF('EDT-2niveaux'!J157="OGD","MATHEMATIQUES"&amp;CHAR(10)&amp;"Org. et gest. données",IF('EDT-2niveaux'!J157="Geom","MATHEMATIQUES"&amp;CHAR(10)&amp;"Géométrie",IF('EDT-2niveaux'!J157="NC","MATHEMATIQUES"&amp;CHAR(10)&amp;"Nb et calcul",IF('EDT-2niveaux'!J157="GM","MATHEMATIQUES"&amp;CHAR(10)&amp;"Grand. et mes.",IF('EDT-2niveaux'!J157="S","Sciences exp. et technologie",IF('EDT-2niveaux'!J157="H","CULT. HUMANISTE"&amp;CHAR(10)&amp;"Histoire",IF('EDT-2niveaux'!J157="Geo","CULT. HUMANISTE"&amp;CHAR(10)&amp;"Géographie",IF('EDT-2niveaux'!B157="EMC","CULT. HUMANISTE"&amp;CHAR(10)&amp;"Enseig. mor. et civ.",IF('EDT-2niveaux'!J157="EPS","Educ. phys. et sportive",IF('EDT-2niveaux'!J157="PA","Pratiques artistiques",IF('EDT-2niveaux'!J157="EM","PRAT. ARTIST."&amp;CHAR(10)&amp;"Educ. musicale",IF('EDT-2niveaux'!J157="AV","PRAT. ARTIST."&amp;CHAR(10)&amp;"Arts visuels",IF('EDT-2niveaux'!J157="HDA","Hist. des arts",IF('EDT-2niveaux'!J157="DDM","DECOUV. DU MONDE",IF('EDT-2niveaux'!J157="LV","Langue vivante",IF('EDT-2niveaux'!J157="APC","APC","")))))))))))))))))))))))))))))</f>
        <v/>
      </c>
      <c r="AB153" s="14"/>
      <c r="AC153" s="102"/>
      <c r="AD153" s="14" t="str">
        <f>IF('EDT-2niveaux'!K157="O","FRANCAIS"&amp;CHAR(10)&amp;"Orthographe",IF('EDT-2niveaux'!K157="rec","RECREATION",IF('EDT-2niveaux'!K157="p","Pause méridienne",IF('EDT-2niveaux'!K157="F","FRANCAIS",IF('EDT-2niveaux'!K157="M","MATHEMATIQUES",IF('EDT-2niveaux'!K157="G","FRANCAIS"&amp;CHAR(10)&amp;"Grammaire",IF('EDT-2niveaux'!K157="LEC","FRANCAIS"&amp;CHAR(10)&amp;"Lecture",IF('EDT-2niveaux'!K157="LIT","FRANCAIS"&amp;CHAR(10)&amp;"Littérature",IF('EDT-2niveaux'!K157="R","FRANCAIS"&amp;CHAR(10)&amp;"Rédaction",IF('EDT-2niveaux'!K157="V","FRANCAIS"&amp;CHAR(10)&amp;"Vocabulaire",IF('EDT-2niveaux'!K157="LO","FRANCAIS"&amp;CHAR(10)&amp;"Langage oral",IF('EDT-2niveaux'!K157="LE","FRANCAIS"&amp;CHAR(10)&amp;"Lect-Ecrit",IF('EDT-2niveaux'!K157="CM","MATHEMATIQUES"&amp;CHAR(10)&amp;"Calcul mental",IF('EDT-2niveaux'!K157="OGD","MATHEMATIQUES"&amp;CHAR(10)&amp;"Org. et gest. données",IF('EDT-2niveaux'!K157="Geom","MATHEMATIQUES"&amp;CHAR(10)&amp;"Géométrie",IF('EDT-2niveaux'!K157="NC","MATHEMATIQUES"&amp;CHAR(10)&amp;"Nb et calcul",IF('EDT-2niveaux'!K157="GM","MATHEMATIQUES"&amp;CHAR(10)&amp;"Grand. et mes.",IF('EDT-2niveaux'!K157="S","Sciences exp. et technologie",IF('EDT-2niveaux'!K157="H","CULT. HUMANISTE"&amp;CHAR(10)&amp;"Histoire",IF('EDT-2niveaux'!K157="Geo","CULT. HUMANISTE"&amp;CHAR(10)&amp;"Géographie",IF('EDT-2niveaux'!K157="ICM","CULT. HUMANISTE"&amp;CHAR(10)&amp;"Inst. civ. et morale",IF('EDT-2niveaux'!K157="EPS","Educ. phys. et sportive",IF('EDT-2niveaux'!K157="PA","Pratiques artistiques",IF('EDT-2niveaux'!K157="EM","PRAT. ARTIST."&amp;CHAR(10)&amp;"Educ. musicale",IF('EDT-2niveaux'!K157="AV","PRAT. ARTIST."&amp;CHAR(10)&amp;"Arts visuels",IF('EDT-2niveaux'!K157="HDA","Hist. des arts",IF('EDT-2niveaux'!K157="DDM","DECOUV. DU MONDE",IF('EDT-2niveaux'!K157="LV","Langue vivante",IF('EDT-2niveaux'!K157="APC","APC","")))))))))))))))))))))))))))))</f>
        <v/>
      </c>
      <c r="AE153" s="14"/>
      <c r="AF153" s="40"/>
      <c r="AM153" s="19"/>
      <c r="AN153" s="19"/>
      <c r="AO153" s="19"/>
      <c r="AP153" s="19"/>
      <c r="AQ153" s="19"/>
      <c r="AR153" s="19"/>
      <c r="AS153" s="19"/>
    </row>
    <row r="154" spans="1:45" x14ac:dyDescent="0.3">
      <c r="A154" s="50"/>
      <c r="B154" s="102"/>
      <c r="C154" s="14" t="str">
        <f>IF('EDT-2niveaux'!B158="O","FRANCAIS"&amp;CHAR(10)&amp;"Orthographe",IF('EDT-2niveaux'!B158="rec","RECREATION",IF('EDT-2niveaux'!B158="p","Pause méridienne",IF('EDT-2niveaux'!B158="G","FRANCAIS"&amp;CHAR(10)&amp;"Grammaire",IF('EDT-2niveaux'!B158="LEC","FRANCAIS"&amp;CHAR(10)&amp;"Lecture",IF('EDT-2niveaux'!B158="M","MATHEMATIQUES",IF('EDT-2niveaux'!B158="LIT","FRANCAIS"&amp;CHAR(10)&amp;"Littérature",IF('EDT-2niveaux'!B158="F","FRANCAIS",IF('EDT-2niveaux'!B158="R","FRANCAIS"&amp;CHAR(10)&amp;"Rédaction",IF('EDT-2niveaux'!B158="V","FRANCAIS"&amp;CHAR(10)&amp;"Vocabulaire",IF('EDT-2niveaux'!B158="LO","FRANCAIS"&amp;CHAR(10)&amp;"Langage oral",IF('EDT-2niveaux'!B158="LE","FRANCAIS"&amp;CHAR(10)&amp;"Lect-Ecrit",IF('EDT-2niveaux'!B158="CM","MATHEMATIQUES"&amp;CHAR(10)&amp;"Calcul mental",IF('EDT-2niveaux'!B158="OGD","MATHEMATIQUES"&amp;CHAR(10)&amp;"Org. et gestion des données",IF('EDT-2niveaux'!B158="Geom","MATHEMATIQUES"&amp;CHAR(10)&amp;"Géométrie",IF('EDT-2niveaux'!B158="NC","MATHEMATIQUES"&amp;CHAR(10)&amp;"Nb et calcul",IF('EDT-2niveaux'!B158="GM","MATHEMATIQUES"&amp;CHAR(10)&amp;"Grand. et mes.",IF('EDT-2niveaux'!B158="S","Sciences exp. et technologie",IF('EDT-2niveaux'!B158="H","CULT. HUMANISTE"&amp;CHAR(10)&amp;"Histoire",IF('EDT-2niveaux'!B158="Geo","CULT. HUMANISTE"&amp;CHAR(10)&amp;"Géographie",IF('EDT-2niveaux'!B158="ICM","CULT. HUMANISTE"&amp;CHAR(10)&amp;"Inst. civ. et morale",IF('EDT-2niveaux'!B158="EPS","Educ. phys. et sportive",IF('EDT-2niveaux'!B158="PA","Pratiques artistiques",IF('EDT-2niveaux'!B158="EM","PRAT. ARTIST."&amp;CHAR(10)&amp;"Educ. musicale",IF('EDT-2niveaux'!B158="AV","PRAT. ARTIST."&amp;CHAR(10)&amp;"Arts visuels",IF('EDT-2niveaux'!B158="HDA","Hist. des arts",IF('EDT-2niveaux'!B158="DDM","DECOUV. DU MONDE",IF('EDT-2niveaux'!B158="LV","Langue vivante",IF('EDT-2niveaux'!B158="APC","APC","")))))))))))))))))))))))))))))</f>
        <v/>
      </c>
      <c r="D154" s="14"/>
      <c r="E154" s="102"/>
      <c r="F154" s="14" t="str">
        <f>IF('EDT-2niveaux'!C158="O","FRANCAIS"&amp;CHAR(10)&amp;"Orthographe",IF('EDT-2niveaux'!C158="rec","RECREATION",IF('EDT-2niveaux'!C158="p","Pause méridienne",IF('EDT-2niveaux'!C158="G","FRANCAIS"&amp;CHAR(10)&amp;"Grammaire",IF('EDT-2niveaux'!C158="F","FRANCAIS",IF('EDT-2niveaux'!C158="LEC","FRANCAIS"&amp;CHAR(10)&amp;"Lecture",IF('EDT-2niveaux'!C158="LIT","FRANCAIS"&amp;CHAR(10)&amp;"Littérature",IF('EDT-2niveaux'!C158="R","FRANCAIS"&amp;CHAR(10)&amp;"Rédaction",IF('EDT-2niveaux'!C158="M","MATHEMATIQUES",IF('EDT-2niveaux'!C158="V","FRANCAIS"&amp;CHAR(10)&amp;"Vocabulaire",IF('EDT-2niveaux'!C158="LO","FRANCAIS"&amp;CHAR(10)&amp;"Langage oral",IF('EDT-2niveaux'!C158="LE","FRANCAIS"&amp;CHAR(10)&amp;"Lect-Ecrit",IF('EDT-2niveaux'!C158="CM","MATHEMATIQUES"&amp;CHAR(10)&amp;"Calcul mental",IF('EDT-2niveaux'!C158="OGD","MATHEMATIQUES"&amp;CHAR(10)&amp;"Org. et gestion des données",IF('EDT-2niveaux'!C158="Geom","MATHEMATIQUES"&amp;CHAR(10)&amp;"Géométrie",IF('EDT-2niveaux'!C158="NC","MATHEMATIQUES"&amp;CHAR(10)&amp;"Nb et calcul",IF('EDT-2niveaux'!C158="GM","MATHEMATIQUES"&amp;CHAR(10)&amp;"Grand. et mes.",IF('EDT-2niveaux'!C158="S","Sciences exp. et technologie",IF('EDT-2niveaux'!C158="H","CULT. HUMANISTE"&amp;CHAR(10)&amp;"Histoire",IF('EDT-2niveaux'!C158="Geo","CULT. HUMANISTE"&amp;CHAR(10)&amp;"Géographie",IF('EDT-2niveaux'!B158="EMC","CULT. HUMANISTE"&amp;CHAR(10)&amp;"Enseig. mor. et civ.",IF('EDT-2niveaux'!C158="EPS","Educ. phys. et sportive",IF('EDT-2niveaux'!C158="PA","Pratiques artistiques",IF('EDT-2niveaux'!C158="EM","PRAT. ARTIST."&amp;CHAR(10)&amp;"Educ. musicale",IF('EDT-2niveaux'!C158="AV","PRAT. ARTIST."&amp;CHAR(10)&amp;"Arts visuels",IF('EDT-2niveaux'!C158="HDA","Hist. des arts",IF('EDT-2niveaux'!C158="DDM","DECOUV. DU MONDE",IF('EDT-2niveaux'!C158="LV","Langue vivante",IF('EDT-2niveaux'!C158="APC","APC","")))))))))))))))))))))))))))))</f>
        <v/>
      </c>
      <c r="G154" s="14"/>
      <c r="H154" s="102"/>
      <c r="I154" s="14" t="str">
        <f>IF('EDT-2niveaux'!D158="O","FRANCAIS"&amp;CHAR(10)&amp;"Orthographe",IF('EDT-2niveaux'!D158="rec","RECREATION",IF('EDT-2niveaux'!D158="p","Pause méridienne",IF('EDT-2niveaux'!D158="G","FRANCAIS"&amp;CHAR(10)&amp;"Grammaire",IF('EDT-2niveaux'!D158="LEC","FRANCAIS"&amp;CHAR(10)&amp;"Lecture",IF('EDT-2niveaux'!D158="M","MATHEMATIQUES",IF('EDT-2niveaux'!D158="F","FRANCAIS",IF('EDT-2niveaux'!D158="LIT","FRANCAIS"&amp;CHAR(10)&amp;"Littérature",IF('EDT-2niveaux'!D158="R","FRANCAIS"&amp;CHAR(10)&amp;"Rédaction",IF('EDT-2niveaux'!D158="V","FRANCAIS"&amp;CHAR(10)&amp;"Vocabulaire",IF('EDT-2niveaux'!D158="LO","FRANCAIS"&amp;CHAR(10)&amp;"Langage oral",IF('EDT-2niveaux'!D158="LE","FRANCAIS"&amp;CHAR(10)&amp;"Lect-Ecrit",IF('EDT-2niveaux'!D158="CM","MATHEMATIQUES"&amp;CHAR(10)&amp;"Calcul mental",IF('EDT-2niveaux'!D158="OGD","MATHEMATIQUES"&amp;CHAR(10)&amp;"Org. et gestion des données",IF('EDT-2niveaux'!D158="Geom","MATHEMATIQUES"&amp;CHAR(10)&amp;"Géométrie",IF('EDT-2niveaux'!D158="NC","MATHEMATIQUES"&amp;CHAR(10)&amp;"Nb et calcul",IF('EDT-2niveaux'!D158="GM","MATHEMATIQUES"&amp;CHAR(10)&amp;"Grand. et mes.",IF('EDT-2niveaux'!D158="S","Sciences exp. et technologie",IF('EDT-2niveaux'!D158="H","CULT. HUMANISTE"&amp;CHAR(10)&amp;"Histoire",IF('EDT-2niveaux'!D158="Geo","CULT. HUMANISTE"&amp;CHAR(10)&amp;"Géographie",IF('EDT-2niveaux'!B158="EMC","CULT. HUMANISTE"&amp;CHAR(10)&amp;"Enseig. mor. et civ.",IF('EDT-2niveaux'!D158="EPS","Educ. phys. et sportive",IF('EDT-2niveaux'!D158="PA","Pratiques artistiques",IF('EDT-2niveaux'!D158="EM","PRAT. ARTIST."&amp;CHAR(10)&amp;"Educ. musicale",IF('EDT-2niveaux'!D158="AV","PRAT. ARTIST."&amp;CHAR(10)&amp;"Arts visuels",IF('EDT-2niveaux'!D158="HDA","Hist. des arts",IF('EDT-2niveaux'!D158="DDM","DECOUV. DU MONDE",IF('EDT-2niveaux'!D158="LV","Langue vivante",IF('EDT-2niveaux'!D158="APC","APC","")))))))))))))))))))))))))))))</f>
        <v/>
      </c>
      <c r="J154" s="14"/>
      <c r="K154" s="102"/>
      <c r="L154" s="14" t="str">
        <f>IF('EDT-2niveaux'!E158="O","FRANCAIS"&amp;CHAR(10)&amp;"Orthographe",IF('EDT-2niveaux'!E158="rec","RECREATION",IF('EDT-2niveaux'!E158="p","Pause méridienne",IF('EDT-2niveaux'!E158="G","FRANCAIS"&amp;CHAR(10)&amp;"Grammaire",IF('EDT-2niveaux'!E158="LEC","FRANCAIS"&amp;CHAR(10)&amp;"Lecture",IF('EDT-2niveaux'!E158="F","FRANCAIS",IF('EDT-2niveaux'!E158="M","MATHEMATIQUES",IF('EDT-2niveaux'!E158="LIT","FRANCAIS"&amp;CHAR(10)&amp;"Littérature",IF('EDT-2niveaux'!E158="R","FRANCAIS"&amp;CHAR(10)&amp;"Rédaction",IF('EDT-2niveaux'!E158="V","FRANCAIS"&amp;CHAR(10)&amp;"Vocabulaire",IF('EDT-2niveaux'!E158="LO","FRANCAIS"&amp;CHAR(10)&amp;"Langage oral",IF('EDT-2niveaux'!E158="LE","FRANCAIS"&amp;CHAR(10)&amp;"Lect-Ecrit",IF('EDT-2niveaux'!E158="CM","MATHEMATIQUES"&amp;CHAR(10)&amp;"Calcul mental",IF('EDT-2niveaux'!E158="OGD","MATHEMATIQUES"&amp;CHAR(10)&amp;"Org. et gestion des données",IF('EDT-2niveaux'!E158="Geom","MATHEMATIQUES"&amp;CHAR(10)&amp;"Géométrie",IF('EDT-2niveaux'!E158="NC","MATHEMATIQUES"&amp;CHAR(10)&amp;"Nb et calcul",IF('EDT-2niveaux'!E158="GM","MATHEMATIQUES"&amp;CHAR(10)&amp;"Grand. et mes.",IF('EDT-2niveaux'!E158="S","Sciences exp. et technologie",IF('EDT-2niveaux'!E158="H","CULT. HUMANISTE"&amp;CHAR(10)&amp;"Histoire",IF('EDT-2niveaux'!E158="Geo","CULT. HUMANISTE"&amp;CHAR(10)&amp;"Géographie",IF('EDT-2niveaux'!B158="EMC","CULT. HUMANISTE"&amp;CHAR(10)&amp;"Enseig. mor. et civ.",IF('EDT-2niveaux'!E158="EPS","Educ. phys. et sportive",IF('EDT-2niveaux'!E158="PA","Pratiques artistiques",IF('EDT-2niveaux'!E158="EM","PRAT. ARTIST."&amp;CHAR(10)&amp;"Educ. musicale",IF('EDT-2niveaux'!E158="AV","PRAT. ARTIST."&amp;CHAR(10)&amp;"Arts visuels",IF('EDT-2niveaux'!E158="HDA","Hist. des arts",IF('EDT-2niveaux'!E158="DDM","DECOUV. DU MONDE",IF('EDT-2niveaux'!E158="LV","Langue vivante",IF('EDT-2niveaux'!E158="APC","APC","")))))))))))))))))))))))))))))</f>
        <v/>
      </c>
      <c r="M154" s="14"/>
      <c r="N154" s="102"/>
      <c r="O154" s="14" t="str">
        <f>IF('EDT-2niveaux'!F158="O","FRANCAIS"&amp;CHAR(10)&amp;"Orthographe",IF('EDT-2niveaux'!F158="rec","RECREATION",IF('EDT-2niveaux'!F158="p","Pause méridienne",IF('EDT-2niveaux'!F158="G","FRANCAIS"&amp;CHAR(10)&amp;"Grammaire",IF('EDT-2niveaux'!F158="LEC","FRANCAIS"&amp;CHAR(10)&amp;"Lecture",IF('EDT-2niveaux'!F158="LIT","FRANCAIS"&amp;CHAR(10)&amp;"Littérature",IF('EDT-2niveaux'!F158="M","MATHEMATIQUES",IF('EDT-2niveaux'!F158="F","FRANCAIS",IF('EDT-2niveaux'!F158="R","FRANCAIS"&amp;CHAR(10)&amp;"Rédaction",IF('EDT-2niveaux'!F158="V","FRANCAIS"&amp;CHAR(10)&amp;"Vocabulaire",IF('EDT-2niveaux'!F158="LO","FRANCAIS"&amp;CHAR(10)&amp;"Langage oral",IF('EDT-2niveaux'!F158="LE","FRANCAIS"&amp;CHAR(10)&amp;"Lect-Ecrit",IF('EDT-2niveaux'!F158="CM","MATHEMATIQUES"&amp;CHAR(10)&amp;"Calcul mental",IF('EDT-2niveaux'!F158="OGD","MATHEMATIQUES"&amp;CHAR(10)&amp;"Org. et gestion des données",IF('EDT-2niveaux'!F158="Geom","MATHEMATIQUES"&amp;CHAR(10)&amp;"Géométrie",IF('EDT-2niveaux'!F158="NC","MATHEMATIQUES"&amp;CHAR(10)&amp;"Nb et calcul",IF('EDT-2niveaux'!F158="GM","MATHEMATIQUES"&amp;CHAR(10)&amp;"Grand. et mes.",IF('EDT-2niveaux'!F158="S","Sciences exp. et technologie",IF('EDT-2niveaux'!F158="H","CULT. HUMANISTE"&amp;CHAR(10)&amp;"Histoire",IF('EDT-2niveaux'!F158="Geo","CULT. HUMANISTE"&amp;CHAR(10)&amp;"Géographie",IF('EDT-2niveaux'!B158="EMC","CULT. HUMANISTE"&amp;CHAR(10)&amp;"Enseig. mor. et civ.",IF('EDT-2niveaux'!F158="EPS","Educ. phys. et sportive",IF('EDT-2niveaux'!F158="PA","Pratiques artistiques",IF('EDT-2niveaux'!F158="EM","PRAT. ARTIST."&amp;CHAR(10)&amp;"Educ. musicale",IF('EDT-2niveaux'!F158="AV","PRAT. ARTIST."&amp;CHAR(10)&amp;"Arts visuels",IF('EDT-2niveaux'!F158="HDA","Hist. des arts",IF('EDT-2niveaux'!F158="DDM","DECOUV. DU MONDE",IF('EDT-2niveaux'!F158="LV","Langue vivante",IF('EDT-2niveaux'!F158="APC","APC","")))))))))))))))))))))))))))))</f>
        <v/>
      </c>
      <c r="P154" s="14"/>
      <c r="Q154" s="149"/>
      <c r="R154" s="14" t="str">
        <f>IF('EDT-2niveaux'!G158="O","FRANCAIS"&amp;CHAR(10)&amp;"Orthographe",IF('EDT-2niveaux'!G158="rec","RECREATION",IF('EDT-2niveaux'!G158="p","Pause méridienne",IF('EDT-2niveaux'!G158="G","FRANCAIS"&amp;CHAR(10)&amp;"Grammaire",IF('EDT-2niveaux'!G158="LEC","FRANCAIS"&amp;CHAR(10)&amp;"Lecture",IF('EDT-2niveaux'!G158="F","FRANCAIS",IF('EDT-2niveaux'!G158="M","MATHEMATIQUES",IF('EDT-2niveaux'!G158="LIT","FRANCAIS"&amp;CHAR(10)&amp;"Littérature",IF('EDT-2niveaux'!G158="R","FRANCAIS"&amp;CHAR(10)&amp;"Rédaction",IF('EDT-2niveaux'!G158="V","FRANCAIS"&amp;CHAR(10)&amp;"Vocabulaire",IF('EDT-2niveaux'!G158="LO","FRANCAIS"&amp;CHAR(10)&amp;"Langage oral",IF('EDT-2niveaux'!G158="LE","FRANCAIS"&amp;CHAR(10)&amp;"Lect-Ecrit",IF('EDT-2niveaux'!G158="CM","MATHEMATIQUES"&amp;CHAR(10)&amp;"Calcul mental",IF('EDT-2niveaux'!G158="OGD","MATHEMATIQUES"&amp;CHAR(10)&amp;"Org. et gestion des données",IF('EDT-2niveaux'!G158="Geom","MATHEMATIQUES"&amp;CHAR(10)&amp;"Géométrie",IF('EDT-2niveaux'!G158="NC","MATHEMATIQUES"&amp;CHAR(10)&amp;"Nb et calcul",IF('EDT-2niveaux'!G158="GM","MATHEMATIQUES"&amp;CHAR(10)&amp;"Grand. et mes.",IF('EDT-2niveaux'!G158="S","Sciences exp. et technologie",IF('EDT-2niveaux'!G158="H","CULT. HUMANISTE"&amp;CHAR(10)&amp;"Histoire",IF('EDT-2niveaux'!G158="Geo","CULT. HUMANISTE"&amp;CHAR(10)&amp;"Géographie",IF('EDT-2niveaux'!B158="EMC","CULT. HUMANISTE"&amp;CHAR(10)&amp;"Enseig. mor. et civ.",IF('EDT-2niveaux'!G158="EPS","Educ. phys. et sportive",IF('EDT-2niveaux'!G158="PA","Pratiques artistiques",IF('EDT-2niveaux'!G158="EM","PRAT. ARTIST."&amp;CHAR(10)&amp;"Educ. musicale",IF('EDT-2niveaux'!G158="AV","PRAT. ARTIST."&amp;CHAR(10)&amp;"Arts visuels",IF('EDT-2niveaux'!G158="HDA","Hist. des arts",IF('EDT-2niveaux'!G158="DDM","DECOUV. DU MONDE",IF('EDT-2niveaux'!G158="LV","Langue vivante",IF('EDT-2niveaux'!G158="APC","APC","")))))))))))))))))))))))))))))</f>
        <v/>
      </c>
      <c r="S154" s="148"/>
      <c r="T154" s="102"/>
      <c r="U154" s="14" t="str">
        <f>IF('EDT-2niveaux'!H158="O","FRANCAIS"&amp;CHAR(10)&amp;"Orthographe",IF('EDT-2niveaux'!H158="rec","RECREATION",IF('EDT-2niveaux'!H158="p","Pause méridienne",IF('EDT-2niveaux'!H158="G","FRANCAIS"&amp;CHAR(10)&amp;"Grammaire",IF('EDT-2niveaux'!H158="LEC","FRANCAIS"&amp;CHAR(10)&amp;"Lecture",IF('EDT-2niveaux'!H158="LIT","FRANCAIS"&amp;CHAR(10)&amp;"Littérature",IF('EDT-2niveaux'!H158="M","MATHEMATIQUES",IF('EDT-2niveaux'!H158="F","FRANCAIS",IF('EDT-2niveaux'!H158="R","FRANCAIS"&amp;CHAR(10)&amp;"Rédaction",IF('EDT-2niveaux'!H158="V","FRANCAIS"&amp;CHAR(10)&amp;"Vocabulaire",IF('EDT-2niveaux'!H158="LO","FRANCAIS"&amp;CHAR(10)&amp;"Langage oral",IF('EDT-2niveaux'!H158="LE","FRANCAIS"&amp;CHAR(10)&amp;"Lect-Ecrit",IF('EDT-2niveaux'!H158="CM","MATHEMATIQUES"&amp;CHAR(10)&amp;"Calcul mental",IF('EDT-2niveaux'!H158="OGD","MATHEMATIQUES"&amp;CHAR(10)&amp;"Org. et gest. données",IF('EDT-2niveaux'!H158="Geom","MATHEMATIQUES"&amp;CHAR(10)&amp;"Géométrie",IF('EDT-2niveaux'!H158="NC","MATHEMATIQUES"&amp;CHAR(10)&amp;"Nb et calcul",IF('EDT-2niveaux'!H158="GM","MATHEMATIQUES"&amp;CHAR(10)&amp;"Grand. et mes.",IF('EDT-2niveaux'!H158="S","Sciences exp. et technologie",IF('EDT-2niveaux'!H158="H","CULT. HUMANISTE"&amp;CHAR(10)&amp;"Histoire",IF('EDT-2niveaux'!H158="Geo","CULT. HUMANISTE"&amp;CHAR(10)&amp;"Géographie",IF('EDT-2niveaux'!B158="EMC","CULT. HUMANISTE"&amp;CHAR(10)&amp;"Enseig. mor. et civ.",IF('EDT-2niveaux'!H158="EPS","Educ. phys. et sportive",IF('EDT-2niveaux'!H158="PA","Pratiques artistiques",IF('EDT-2niveaux'!H158="EM","PRAT. ARTIST."&amp;CHAR(10)&amp;"Educ. musicale",IF('EDT-2niveaux'!H158="AV","PRAT. ARTIST."&amp;CHAR(10)&amp;"Arts visuels",IF('EDT-2niveaux'!H158="HDA","Hist. des arts",IF('EDT-2niveaux'!H158="DDM","DECOUV. DU MONDE",IF('EDT-2niveaux'!H158="LV","Langue vivante",IF('EDT-2niveaux'!H158="APC","APC","")))))))))))))))))))))))))))))</f>
        <v/>
      </c>
      <c r="V154" s="14"/>
      <c r="W154" s="102"/>
      <c r="X154" s="14" t="str">
        <f>IF('EDT-2niveaux'!I158="O","FRANCAIS"&amp;CHAR(10)&amp;"Orthographe",IF('EDT-2niveaux'!I158="rec","RECREATION",IF('EDT-2niveaux'!I158="p","Pause méridienne",IF('EDT-2niveaux'!I158="F","FRANCAIS",IF('EDT-2niveaux'!I158="M","MATHEMATIQUES",IF('EDT-2niveaux'!I158="G","FRANCAIS"&amp;CHAR(10)&amp;"Grammaire",IF('EDT-2niveaux'!I158="LEC","FRANCAIS"&amp;CHAR(10)&amp;"Lecture",IF('EDT-2niveaux'!I158="LIT","FRANCAIS"&amp;CHAR(10)&amp;"Littérature",IF('EDT-2niveaux'!I158="R","FRANCAIS"&amp;CHAR(10)&amp;"Rédaction",IF('EDT-2niveaux'!I158="V","FRANCAIS"&amp;CHAR(10)&amp;"Vocabulaire",IF('EDT-2niveaux'!I158="LO","FRANCAIS"&amp;CHAR(10)&amp;"Langage oral",IF('EDT-2niveaux'!I158="LE","FRANCAIS"&amp;CHAR(10)&amp;"Lect-Ecrit",IF('EDT-2niveaux'!I158="CM","MATHEMATIQUES"&amp;CHAR(10)&amp;"Calcul mental",IF('EDT-2niveaux'!I158="OGD","MATHEMATIQUES"&amp;CHAR(10)&amp;"Org. et gest. données",IF('EDT-2niveaux'!I158="Geom","MATHEMATIQUES"&amp;CHAR(10)&amp;"Géométrie",IF('EDT-2niveaux'!I158="NC","MATHEMATIQUES"&amp;CHAR(10)&amp;"Nb et calcul",IF('EDT-2niveaux'!I158="GM","MATHEMATIQUES"&amp;CHAR(10)&amp;"Grand. et mes.",IF('EDT-2niveaux'!I158="S","Sciences exp. et technologie",IF('EDT-2niveaux'!I158="H","CULT. HUMANISTE"&amp;CHAR(10)&amp;"Histoire",IF('EDT-2niveaux'!I158="Geo","CULT. HUMANISTE"&amp;CHAR(10)&amp;"Géographie",IF('EDT-2niveaux'!B158="EMC","CULT. HUMANISTE"&amp;CHAR(10)&amp;"Enseig. mor. et civ.",IF('EDT-2niveaux'!I158="EPS","Educ. phys. et sportive",IF('EDT-2niveaux'!I158="PA","Pratiques artistiques",IF('EDT-2niveaux'!I158="EM","PRAT. ARTIST."&amp;CHAR(10)&amp;"Educ. musicale",IF('EDT-2niveaux'!I158="AV","PRAT. ARTIST."&amp;CHAR(10)&amp;"Arts visuels",IF('EDT-2niveaux'!I158="HDA","Hist. des arts",IF('EDT-2niveaux'!I158="DDM","DECOUV. DU MONDE",IF('EDT-2niveaux'!I158="LV","Langue vivante",IF('EDT-2niveaux'!I158="APC","APC","")))))))))))))))))))))))))))))</f>
        <v/>
      </c>
      <c r="Y154" s="14"/>
      <c r="Z154" s="102"/>
      <c r="AA154" s="14" t="str">
        <f>IF('EDT-2niveaux'!J158="O","FRANCAIS"&amp;CHAR(10)&amp;"Orthographe",IF('EDT-2niveaux'!J158="rec","RECREATION",IF('EDT-2niveaux'!J158="p","Pause méridienne",IF('EDT-2niveaux'!J158="F","FRANCAIS",IF('EDT-2niveaux'!J158="M","MATHEMATIQUES",IF('EDT-2niveaux'!J158="G","FRANCAIS"&amp;CHAR(10)&amp;"Grammaire",IF('EDT-2niveaux'!J158="LEC","FRANCAIS"&amp;CHAR(10)&amp;"Lecture",IF('EDT-2niveaux'!J158="LIT","FRANCAIS"&amp;CHAR(10)&amp;"Littérature",IF('EDT-2niveaux'!J158="R","FRANCAIS"&amp;CHAR(10)&amp;"Rédaction",IF('EDT-2niveaux'!J158="V","FRANCAIS"&amp;CHAR(10)&amp;"Vocabulaire",IF('EDT-2niveaux'!J158="LO","FRANCAIS"&amp;CHAR(10)&amp;"Langage oral",IF('EDT-2niveaux'!J158="LE","FRANCAIS"&amp;CHAR(10)&amp;"Lect-Ecrit",IF('EDT-2niveaux'!J158="CM","MATHEMATIQUES"&amp;CHAR(10)&amp;"Calcul mental",IF('EDT-2niveaux'!J158="OGD","MATHEMATIQUES"&amp;CHAR(10)&amp;"Org. et gest. données",IF('EDT-2niveaux'!J158="Geom","MATHEMATIQUES"&amp;CHAR(10)&amp;"Géométrie",IF('EDT-2niveaux'!J158="NC","MATHEMATIQUES"&amp;CHAR(10)&amp;"Nb et calcul",IF('EDT-2niveaux'!J158="GM","MATHEMATIQUES"&amp;CHAR(10)&amp;"Grand. et mes.",IF('EDT-2niveaux'!J158="S","Sciences exp. et technologie",IF('EDT-2niveaux'!J158="H","CULT. HUMANISTE"&amp;CHAR(10)&amp;"Histoire",IF('EDT-2niveaux'!J158="Geo","CULT. HUMANISTE"&amp;CHAR(10)&amp;"Géographie",IF('EDT-2niveaux'!B158="EMC","CULT. HUMANISTE"&amp;CHAR(10)&amp;"Enseig. mor. et civ.",IF('EDT-2niveaux'!J158="EPS","Educ. phys. et sportive",IF('EDT-2niveaux'!J158="PA","Pratiques artistiques",IF('EDT-2niveaux'!J158="EM","PRAT. ARTIST."&amp;CHAR(10)&amp;"Educ. musicale",IF('EDT-2niveaux'!J158="AV","PRAT. ARTIST."&amp;CHAR(10)&amp;"Arts visuels",IF('EDT-2niveaux'!J158="HDA","Hist. des arts",IF('EDT-2niveaux'!J158="DDM","DECOUV. DU MONDE",IF('EDT-2niveaux'!J158="LV","Langue vivante",IF('EDT-2niveaux'!J158="APC","APC","")))))))))))))))))))))))))))))</f>
        <v/>
      </c>
      <c r="AB154" s="14"/>
      <c r="AC154" s="102"/>
      <c r="AD154" s="14" t="str">
        <f>IF('EDT-2niveaux'!K158="O","FRANCAIS"&amp;CHAR(10)&amp;"Orthographe",IF('EDT-2niveaux'!K158="rec","RECREATION",IF('EDT-2niveaux'!K158="p","Pause méridienne",IF('EDT-2niveaux'!K158="F","FRANCAIS",IF('EDT-2niveaux'!K158="M","MATHEMATIQUES",IF('EDT-2niveaux'!K158="G","FRANCAIS"&amp;CHAR(10)&amp;"Grammaire",IF('EDT-2niveaux'!K158="LEC","FRANCAIS"&amp;CHAR(10)&amp;"Lecture",IF('EDT-2niveaux'!K158="LIT","FRANCAIS"&amp;CHAR(10)&amp;"Littérature",IF('EDT-2niveaux'!K158="R","FRANCAIS"&amp;CHAR(10)&amp;"Rédaction",IF('EDT-2niveaux'!K158="V","FRANCAIS"&amp;CHAR(10)&amp;"Vocabulaire",IF('EDT-2niveaux'!K158="LO","FRANCAIS"&amp;CHAR(10)&amp;"Langage oral",IF('EDT-2niveaux'!K158="LE","FRANCAIS"&amp;CHAR(10)&amp;"Lect-Ecrit",IF('EDT-2niveaux'!K158="CM","MATHEMATIQUES"&amp;CHAR(10)&amp;"Calcul mental",IF('EDT-2niveaux'!K158="OGD","MATHEMATIQUES"&amp;CHAR(10)&amp;"Org. et gest. données",IF('EDT-2niveaux'!K158="Geom","MATHEMATIQUES"&amp;CHAR(10)&amp;"Géométrie",IF('EDT-2niveaux'!K158="NC","MATHEMATIQUES"&amp;CHAR(10)&amp;"Nb et calcul",IF('EDT-2niveaux'!K158="GM","MATHEMATIQUES"&amp;CHAR(10)&amp;"Grand. et mes.",IF('EDT-2niveaux'!K158="S","Sciences exp. et technologie",IF('EDT-2niveaux'!K158="H","CULT. HUMANISTE"&amp;CHAR(10)&amp;"Histoire",IF('EDT-2niveaux'!K158="Geo","CULT. HUMANISTE"&amp;CHAR(10)&amp;"Géographie",IF('EDT-2niveaux'!K158="ICM","CULT. HUMANISTE"&amp;CHAR(10)&amp;"Inst. civ. et morale",IF('EDT-2niveaux'!K158="EPS","Educ. phys. et sportive",IF('EDT-2niveaux'!K158="PA","Pratiques artistiques",IF('EDT-2niveaux'!K158="EM","PRAT. ARTIST."&amp;CHAR(10)&amp;"Educ. musicale",IF('EDT-2niveaux'!K158="AV","PRAT. ARTIST."&amp;CHAR(10)&amp;"Arts visuels",IF('EDT-2niveaux'!K158="HDA","Hist. des arts",IF('EDT-2niveaux'!K158="DDM","DECOUV. DU MONDE",IF('EDT-2niveaux'!K158="LV","Langue vivante",IF('EDT-2niveaux'!K158="APC","APC","")))))))))))))))))))))))))))))</f>
        <v/>
      </c>
      <c r="AE154" s="14"/>
      <c r="AF154" s="40"/>
      <c r="AM154" s="19"/>
      <c r="AN154" s="19"/>
      <c r="AO154" s="19"/>
      <c r="AP154" s="19"/>
      <c r="AQ154" s="19"/>
      <c r="AR154" s="19"/>
      <c r="AS154" s="19"/>
    </row>
    <row r="155" spans="1:45" x14ac:dyDescent="0.3">
      <c r="A155" s="50"/>
      <c r="B155" s="102"/>
      <c r="C155" s="14"/>
      <c r="D155" s="14"/>
      <c r="E155" s="102"/>
      <c r="F155" s="14" t="str">
        <f>IF('EDT-2niveaux'!C159="O","FRANCAIS"&amp;CHAR(10)&amp;"Orthographe",IF('EDT-2niveaux'!C159="rec","RECREATION",IF('EDT-2niveaux'!C159="p","Pause méridienne",IF('EDT-2niveaux'!C159="G","FRANCAIS"&amp;CHAR(10)&amp;"Grammaire",IF('EDT-2niveaux'!C159="F","FRANCAIS",IF('EDT-2niveaux'!C159="LEC","FRANCAIS"&amp;CHAR(10)&amp;"Lecture",IF('EDT-2niveaux'!C159="LIT","FRANCAIS"&amp;CHAR(10)&amp;"Littérature",IF('EDT-2niveaux'!C159="R","FRANCAIS"&amp;CHAR(10)&amp;"Rédaction",IF('EDT-2niveaux'!C159="M","MATHEMATIQUES",IF('EDT-2niveaux'!C159="V","FRANCAIS"&amp;CHAR(10)&amp;"Vocabulaire",IF('EDT-2niveaux'!C159="LO","FRANCAIS"&amp;CHAR(10)&amp;"Langage oral",IF('EDT-2niveaux'!C159="LE","FRANCAIS"&amp;CHAR(10)&amp;"Lect-Ecrit",IF('EDT-2niveaux'!C159="CM","MATHEMATIQUES"&amp;CHAR(10)&amp;"Calcul mental",IF('EDT-2niveaux'!C159="OGD","MATHEMATIQUES"&amp;CHAR(10)&amp;"Org. et gestion des données",IF('EDT-2niveaux'!C159="Geom","MATHEMATIQUES"&amp;CHAR(10)&amp;"Géométrie",IF('EDT-2niveaux'!C159="NC","MATHEMATIQUES"&amp;CHAR(10)&amp;"Nb et calcul",IF('EDT-2niveaux'!C159="GM","MATHEMATIQUES"&amp;CHAR(10)&amp;"Grand. et mes.",IF('EDT-2niveaux'!C159="S","Sciences exp. et technologie",IF('EDT-2niveaux'!C159="H","CULT. HUMANISTE"&amp;CHAR(10)&amp;"Histoire",IF('EDT-2niveaux'!C159="Geo","CULT. HUMANISTE"&amp;CHAR(10)&amp;"Géographie",IF('EDT-2niveaux'!B159="EMC","CULT. HUMANISTE"&amp;CHAR(10)&amp;"Enseig. mor. et civ.",IF('EDT-2niveaux'!C159="EPS","Educ. phys. et sportive",IF('EDT-2niveaux'!C159="PA","Pratiques artistiques",IF('EDT-2niveaux'!C159="EM","PRAT. ARTIST."&amp;CHAR(10)&amp;"Educ. musicale",IF('EDT-2niveaux'!C159="AV","PRAT. ARTIST."&amp;CHAR(10)&amp;"Arts visuels",IF('EDT-2niveaux'!C159="HDA","Hist. des arts",IF('EDT-2niveaux'!C159="DDM","DECOUV. DU MONDE",IF('EDT-2niveaux'!C159="LV","Langue vivante",IF('EDT-2niveaux'!C159="APC","APC","")))))))))))))))))))))))))))))</f>
        <v/>
      </c>
      <c r="G155" s="14"/>
      <c r="H155" s="102"/>
      <c r="I155" s="14" t="str">
        <f>IF('EDT-2niveaux'!D159="O","FRANCAIS"&amp;CHAR(10)&amp;"Orthographe",IF('EDT-2niveaux'!D159="rec","RECREATION",IF('EDT-2niveaux'!D159="p","Pause méridienne",IF('EDT-2niveaux'!D159="G","FRANCAIS"&amp;CHAR(10)&amp;"Grammaire",IF('EDT-2niveaux'!D159="LEC","FRANCAIS"&amp;CHAR(10)&amp;"Lecture",IF('EDT-2niveaux'!D159="M","MATHEMATIQUES",IF('EDT-2niveaux'!D159="F","FRANCAIS",IF('EDT-2niveaux'!D159="LIT","FRANCAIS"&amp;CHAR(10)&amp;"Littérature",IF('EDT-2niveaux'!D159="R","FRANCAIS"&amp;CHAR(10)&amp;"Rédaction",IF('EDT-2niveaux'!D159="V","FRANCAIS"&amp;CHAR(10)&amp;"Vocabulaire",IF('EDT-2niveaux'!D159="LO","FRANCAIS"&amp;CHAR(10)&amp;"Langage oral",IF('EDT-2niveaux'!D159="LE","FRANCAIS"&amp;CHAR(10)&amp;"Lect-Ecrit",IF('EDT-2niveaux'!D159="CM","MATHEMATIQUES"&amp;CHAR(10)&amp;"Calcul mental",IF('EDT-2niveaux'!D159="OGD","MATHEMATIQUES"&amp;CHAR(10)&amp;"Org. et gestion des données",IF('EDT-2niveaux'!D159="Geom","MATHEMATIQUES"&amp;CHAR(10)&amp;"Géométrie",IF('EDT-2niveaux'!D159="NC","MATHEMATIQUES"&amp;CHAR(10)&amp;"Nb et calcul",IF('EDT-2niveaux'!D159="GM","MATHEMATIQUES"&amp;CHAR(10)&amp;"Grand. et mes.",IF('EDT-2niveaux'!D159="S","Sciences exp. et technologie",IF('EDT-2niveaux'!D159="H","CULT. HUMANISTE"&amp;CHAR(10)&amp;"Histoire",IF('EDT-2niveaux'!D159="Geo","CULT. HUMANISTE"&amp;CHAR(10)&amp;"Géographie",IF('EDT-2niveaux'!D159="ICM","CULT. HUMANISTE"&amp;CHAR(10)&amp;"Inst. civ. et morale",IF('EDT-2niveaux'!D159="EPS","Educ. phys. et sportive",IF('EDT-2niveaux'!D159="PA","Pratiques artistiques",IF('EDT-2niveaux'!D159="EM","PRAT. ARTIST."&amp;CHAR(10)&amp;"Educ. musicale",IF('EDT-2niveaux'!D159="AV","PRAT. ARTIST."&amp;CHAR(10)&amp;"Arts visuels",IF('EDT-2niveaux'!D159="HDA","Hist. des arts",IF('EDT-2niveaux'!D159="DDM","DECOUV. DU MONDE",IF('EDT-2niveaux'!D159="LV","Langue vivante",IF('EDT-2niveaux'!D159="APC","APC","")))))))))))))))))))))))))))))</f>
        <v/>
      </c>
      <c r="J155" s="14"/>
      <c r="K155" s="102"/>
      <c r="L155" s="14" t="str">
        <f>IF('EDT-2niveaux'!E159="O","FRANCAIS"&amp;CHAR(10)&amp;"Orthographe",IF('EDT-2niveaux'!E159="rec","RECREATION",IF('EDT-2niveaux'!E159="p","Pause méridienne",IF('EDT-2niveaux'!E159="G","FRANCAIS"&amp;CHAR(10)&amp;"Grammaire",IF('EDT-2niveaux'!E159="LEC","FRANCAIS"&amp;CHAR(10)&amp;"Lecture",IF('EDT-2niveaux'!E159="F","FRANCAIS",IF('EDT-2niveaux'!E159="M","MATHEMATIQUES",IF('EDT-2niveaux'!E159="LIT","FRANCAIS"&amp;CHAR(10)&amp;"Littérature",IF('EDT-2niveaux'!E159="R","FRANCAIS"&amp;CHAR(10)&amp;"Rédaction",IF('EDT-2niveaux'!E159="V","FRANCAIS"&amp;CHAR(10)&amp;"Vocabulaire",IF('EDT-2niveaux'!E159="LO","FRANCAIS"&amp;CHAR(10)&amp;"Langage oral",IF('EDT-2niveaux'!E159="LE","FRANCAIS"&amp;CHAR(10)&amp;"Lect-Ecrit",IF('EDT-2niveaux'!E159="CM","MATHEMATIQUES"&amp;CHAR(10)&amp;"Calcul mental",IF('EDT-2niveaux'!E159="OGD","MATHEMATIQUES"&amp;CHAR(10)&amp;"Org. et gestion des données",IF('EDT-2niveaux'!E159="Geom","MATHEMATIQUES"&amp;CHAR(10)&amp;"Géométrie",IF('EDT-2niveaux'!E159="NC","MATHEMATIQUES"&amp;CHAR(10)&amp;"Nb et calcul",IF('EDT-2niveaux'!E159="GM","MATHEMATIQUES"&amp;CHAR(10)&amp;"Grand. et mes.",IF('EDT-2niveaux'!E159="S","Sciences exp. et technologie",IF('EDT-2niveaux'!E159="H","CULT. HUMANISTE"&amp;CHAR(10)&amp;"Histoire",IF('EDT-2niveaux'!E159="Geo","CULT. HUMANISTE"&amp;CHAR(10)&amp;"Géographie",IF('EDT-2niveaux'!B159="EMC","CULT. HUMANISTE"&amp;CHAR(10)&amp;"Enseig. mor. et civ.",IF('EDT-2niveaux'!E159="EPS","Educ. phys. et sportive",IF('EDT-2niveaux'!E159="PA","Pratiques artistiques",IF('EDT-2niveaux'!E159="EM","PRAT. ARTIST."&amp;CHAR(10)&amp;"Educ. musicale",IF('EDT-2niveaux'!E159="AV","PRAT. ARTIST."&amp;CHAR(10)&amp;"Arts visuels",IF('EDT-2niveaux'!E159="HDA","Hist. des arts",IF('EDT-2niveaux'!E159="DDM","DECOUV. DU MONDE",IF('EDT-2niveaux'!E159="LV","Langue vivante",IF('EDT-2niveaux'!E159="APC","APC","")))))))))))))))))))))))))))))</f>
        <v/>
      </c>
      <c r="M155" s="14"/>
      <c r="N155" s="102"/>
      <c r="O155" s="14" t="str">
        <f>IF('EDT-2niveaux'!F159="O","FRANCAIS"&amp;CHAR(10)&amp;"Orthographe",IF('EDT-2niveaux'!F159="rec","RECREATION",IF('EDT-2niveaux'!F159="p","Pause méridienne",IF('EDT-2niveaux'!F159="G","FRANCAIS"&amp;CHAR(10)&amp;"Grammaire",IF('EDT-2niveaux'!F159="LEC","FRANCAIS"&amp;CHAR(10)&amp;"Lecture",IF('EDT-2niveaux'!F159="LIT","FRANCAIS"&amp;CHAR(10)&amp;"Littérature",IF('EDT-2niveaux'!F159="M","MATHEMATIQUES",IF('EDT-2niveaux'!F159="F","FRANCAIS",IF('EDT-2niveaux'!F159="R","FRANCAIS"&amp;CHAR(10)&amp;"Rédaction",IF('EDT-2niveaux'!F159="V","FRANCAIS"&amp;CHAR(10)&amp;"Vocabulaire",IF('EDT-2niveaux'!F159="LO","FRANCAIS"&amp;CHAR(10)&amp;"Langage oral",IF('EDT-2niveaux'!F159="LE","FRANCAIS"&amp;CHAR(10)&amp;"Lect-Ecrit",IF('EDT-2niveaux'!F159="CM","MATHEMATIQUES"&amp;CHAR(10)&amp;"Calcul mental",IF('EDT-2niveaux'!F159="OGD","MATHEMATIQUES"&amp;CHAR(10)&amp;"Org. et gestion des données",IF('EDT-2niveaux'!F159="Geom","MATHEMATIQUES"&amp;CHAR(10)&amp;"Géométrie",IF('EDT-2niveaux'!F159="NC","MATHEMATIQUES"&amp;CHAR(10)&amp;"Nb et calcul",IF('EDT-2niveaux'!F159="GM","MATHEMATIQUES"&amp;CHAR(10)&amp;"Grand. et mes.",IF('EDT-2niveaux'!F159="S","Sciences exp. et technologie",IF('EDT-2niveaux'!F159="H","CULT. HUMANISTE"&amp;CHAR(10)&amp;"Histoire",IF('EDT-2niveaux'!F159="Geo","CULT. HUMANISTE"&amp;CHAR(10)&amp;"Géographie",IF('EDT-2niveaux'!B159="EMC","CULT. HUMANISTE"&amp;CHAR(10)&amp;"Enseig. mor. et civ.",IF('EDT-2niveaux'!F159="EPS","Educ. phys. et sportive",IF('EDT-2niveaux'!F159="PA","Pratiques artistiques",IF('EDT-2niveaux'!F159="EM","PRAT. ARTIST."&amp;CHAR(10)&amp;"Educ. musicale",IF('EDT-2niveaux'!F159="AV","PRAT. ARTIST."&amp;CHAR(10)&amp;"Arts visuels",IF('EDT-2niveaux'!F159="HDA","Hist. des arts",IF('EDT-2niveaux'!F159="DDM","DECOUV. DU MONDE",IF('EDT-2niveaux'!F159="LV","Langue vivante",IF('EDT-2niveaux'!F159="APC","APC","")))))))))))))))))))))))))))))</f>
        <v/>
      </c>
      <c r="P155" s="14"/>
      <c r="Q155" s="149"/>
      <c r="R155" s="14" t="str">
        <f>IF('EDT-2niveaux'!G159="O","FRANCAIS"&amp;CHAR(10)&amp;"Orthographe",IF('EDT-2niveaux'!G159="rec","RECREATION",IF('EDT-2niveaux'!G159="p","Pause méridienne",IF('EDT-2niveaux'!G159="G","FRANCAIS"&amp;CHAR(10)&amp;"Grammaire",IF('EDT-2niveaux'!G159="LEC","FRANCAIS"&amp;CHAR(10)&amp;"Lecture",IF('EDT-2niveaux'!G159="F","FRANCAIS",IF('EDT-2niveaux'!G159="M","MATHEMATIQUES",IF('EDT-2niveaux'!G159="LIT","FRANCAIS"&amp;CHAR(10)&amp;"Littérature",IF('EDT-2niveaux'!G159="R","FRANCAIS"&amp;CHAR(10)&amp;"Rédaction",IF('EDT-2niveaux'!G159="V","FRANCAIS"&amp;CHAR(10)&amp;"Vocabulaire",IF('EDT-2niveaux'!G159="LO","FRANCAIS"&amp;CHAR(10)&amp;"Langage oral",IF('EDT-2niveaux'!G159="LE","FRANCAIS"&amp;CHAR(10)&amp;"Lect-Ecrit",IF('EDT-2niveaux'!G159="CM","MATHEMATIQUES"&amp;CHAR(10)&amp;"Calcul mental",IF('EDT-2niveaux'!G159="OGD","MATHEMATIQUES"&amp;CHAR(10)&amp;"Org. et gestion des données",IF('EDT-2niveaux'!G159="Geom","MATHEMATIQUES"&amp;CHAR(10)&amp;"Géométrie",IF('EDT-2niveaux'!G159="NC","MATHEMATIQUES"&amp;CHAR(10)&amp;"Nb et calcul",IF('EDT-2niveaux'!G159="GM","MATHEMATIQUES"&amp;CHAR(10)&amp;"Grand. et mes.",IF('EDT-2niveaux'!G159="S","Sciences exp. et technologie",IF('EDT-2niveaux'!G159="H","CULT. HUMANISTE"&amp;CHAR(10)&amp;"Histoire",IF('EDT-2niveaux'!G159="Geo","CULT. HUMANISTE"&amp;CHAR(10)&amp;"Géographie",IF('EDT-2niveaux'!B159="EMC","CULT. HUMANISTE"&amp;CHAR(10)&amp;"Enseig. mor. et civ.",IF('EDT-2niveaux'!G159="EPS","Educ. phys. et sportive",IF('EDT-2niveaux'!G159="PA","Pratiques artistiques",IF('EDT-2niveaux'!G159="EM","PRAT. ARTIST."&amp;CHAR(10)&amp;"Educ. musicale",IF('EDT-2niveaux'!G159="AV","PRAT. ARTIST."&amp;CHAR(10)&amp;"Arts visuels",IF('EDT-2niveaux'!G159="HDA","Hist. des arts",IF('EDT-2niveaux'!G159="DDM","DECOUV. DU MONDE",IF('EDT-2niveaux'!G159="LV","Langue vivante",IF('EDT-2niveaux'!G159="APC","APC","")))))))))))))))))))))))))))))</f>
        <v/>
      </c>
      <c r="S155" s="148"/>
      <c r="T155" s="102"/>
      <c r="U155" s="14" t="str">
        <f>IF('EDT-2niveaux'!H159="O","FRANCAIS"&amp;CHAR(10)&amp;"Orthographe",IF('EDT-2niveaux'!H159="rec","RECREATION",IF('EDT-2niveaux'!H159="p","Pause méridienne",IF('EDT-2niveaux'!H159="G","FRANCAIS"&amp;CHAR(10)&amp;"Grammaire",IF('EDT-2niveaux'!H159="LEC","FRANCAIS"&amp;CHAR(10)&amp;"Lecture",IF('EDT-2niveaux'!H159="LIT","FRANCAIS"&amp;CHAR(10)&amp;"Littérature",IF('EDT-2niveaux'!H159="M","MATHEMATIQUES",IF('EDT-2niveaux'!H159="F","FRANCAIS",IF('EDT-2niveaux'!H159="R","FRANCAIS"&amp;CHAR(10)&amp;"Rédaction",IF('EDT-2niveaux'!H159="V","FRANCAIS"&amp;CHAR(10)&amp;"Vocabulaire",IF('EDT-2niveaux'!H159="LO","FRANCAIS"&amp;CHAR(10)&amp;"Langage oral",IF('EDT-2niveaux'!H159="LE","FRANCAIS"&amp;CHAR(10)&amp;"Lect-Ecrit",IF('EDT-2niveaux'!H159="CM","MATHEMATIQUES"&amp;CHAR(10)&amp;"Calcul mental",IF('EDT-2niveaux'!H159="OGD","MATHEMATIQUES"&amp;CHAR(10)&amp;"Org. et gest. données",IF('EDT-2niveaux'!H159="Geom","MATHEMATIQUES"&amp;CHAR(10)&amp;"Géométrie",IF('EDT-2niveaux'!H159="NC","MATHEMATIQUES"&amp;CHAR(10)&amp;"Nb et calcul",IF('EDT-2niveaux'!H159="GM","MATHEMATIQUES"&amp;CHAR(10)&amp;"Grand. et mes.",IF('EDT-2niveaux'!H159="S","Sciences exp. et technologie",IF('EDT-2niveaux'!H159="H","CULT. HUMANISTE"&amp;CHAR(10)&amp;"Histoire",IF('EDT-2niveaux'!H159="Geo","CULT. HUMANISTE"&amp;CHAR(10)&amp;"Géographie",IF('EDT-2niveaux'!B159="EMC","CULT. HUMANISTE"&amp;CHAR(10)&amp;"Enseig. mor. et civ.",IF('EDT-2niveaux'!H159="EPS","Educ. phys. et sportive",IF('EDT-2niveaux'!H159="PA","Pratiques artistiques",IF('EDT-2niveaux'!H159="EM","PRAT. ARTIST."&amp;CHAR(10)&amp;"Educ. musicale",IF('EDT-2niveaux'!H159="AV","PRAT. ARTIST."&amp;CHAR(10)&amp;"Arts visuels",IF('EDT-2niveaux'!H159="HDA","Hist. des arts",IF('EDT-2niveaux'!H159="DDM","DECOUV. DU MONDE",IF('EDT-2niveaux'!H159="LV","Langue vivante",IF('EDT-2niveaux'!H159="APC","APC","")))))))))))))))))))))))))))))</f>
        <v/>
      </c>
      <c r="V155" s="14"/>
      <c r="W155" s="102"/>
      <c r="X155" s="14" t="str">
        <f>IF('EDT-2niveaux'!I159="O","FRANCAIS"&amp;CHAR(10)&amp;"Orthographe",IF('EDT-2niveaux'!I159="rec","RECREATION",IF('EDT-2niveaux'!I159="p","Pause méridienne",IF('EDT-2niveaux'!I159="F","FRANCAIS",IF('EDT-2niveaux'!I159="M","MATHEMATIQUES",IF('EDT-2niveaux'!I159="G","FRANCAIS"&amp;CHAR(10)&amp;"Grammaire",IF('EDT-2niveaux'!I159="LEC","FRANCAIS"&amp;CHAR(10)&amp;"Lecture",IF('EDT-2niveaux'!I159="LIT","FRANCAIS"&amp;CHAR(10)&amp;"Littérature",IF('EDT-2niveaux'!I159="R","FRANCAIS"&amp;CHAR(10)&amp;"Rédaction",IF('EDT-2niveaux'!I159="V","FRANCAIS"&amp;CHAR(10)&amp;"Vocabulaire",IF('EDT-2niveaux'!I159="LO","FRANCAIS"&amp;CHAR(10)&amp;"Langage oral",IF('EDT-2niveaux'!I159="LE","FRANCAIS"&amp;CHAR(10)&amp;"Lect-Ecrit",IF('EDT-2niveaux'!I159="CM","MATHEMATIQUES"&amp;CHAR(10)&amp;"Calcul mental",IF('EDT-2niveaux'!I159="OGD","MATHEMATIQUES"&amp;CHAR(10)&amp;"Org. et gest. données",IF('EDT-2niveaux'!I159="Geom","MATHEMATIQUES"&amp;CHAR(10)&amp;"Géométrie",IF('EDT-2niveaux'!I159="NC","MATHEMATIQUES"&amp;CHAR(10)&amp;"Nb et calcul",IF('EDT-2niveaux'!I159="GM","MATHEMATIQUES"&amp;CHAR(10)&amp;"Grand. et mes.",IF('EDT-2niveaux'!I159="S","Sciences exp. et technologie",IF('EDT-2niveaux'!I159="H","CULT. HUMANISTE"&amp;CHAR(10)&amp;"Histoire",IF('EDT-2niveaux'!I159="Geo","CULT. HUMANISTE"&amp;CHAR(10)&amp;"Géographie",IF('EDT-2niveaux'!I159="ICM","CULT. HUMANISTE"&amp;CHAR(10)&amp;"Inst. civ. et morale",IF('EDT-2niveaux'!I159="EPS","Educ. phys. et sportive",IF('EDT-2niveaux'!I159="PA","Pratiques artistiques",IF('EDT-2niveaux'!I159="EM","PRAT. ARTIST."&amp;CHAR(10)&amp;"Educ. musicale",IF('EDT-2niveaux'!I159="AV","PRAT. ARTIST."&amp;CHAR(10)&amp;"Arts visuels",IF('EDT-2niveaux'!I159="HDA","Hist. des arts",IF('EDT-2niveaux'!I159="DDM","DECOUV. DU MONDE",IF('EDT-2niveaux'!I159="LV","Langue vivante",IF('EDT-2niveaux'!I159="APC","APC","")))))))))))))))))))))))))))))</f>
        <v/>
      </c>
      <c r="Y155" s="14"/>
      <c r="Z155" s="102"/>
      <c r="AA155" s="14" t="str">
        <f>IF('EDT-2niveaux'!J159="O","FRANCAIS"&amp;CHAR(10)&amp;"Orthographe",IF('EDT-2niveaux'!J159="rec","RECREATION",IF('EDT-2niveaux'!J159="p","Pause méridienne",IF('EDT-2niveaux'!J159="F","FRANCAIS",IF('EDT-2niveaux'!J159="M","MATHEMATIQUES",IF('EDT-2niveaux'!J159="G","FRANCAIS"&amp;CHAR(10)&amp;"Grammaire",IF('EDT-2niveaux'!J159="LEC","FRANCAIS"&amp;CHAR(10)&amp;"Lecture",IF('EDT-2niveaux'!J159="LIT","FRANCAIS"&amp;CHAR(10)&amp;"Littérature",IF('EDT-2niveaux'!J159="R","FRANCAIS"&amp;CHAR(10)&amp;"Rédaction",IF('EDT-2niveaux'!J159="V","FRANCAIS"&amp;CHAR(10)&amp;"Vocabulaire",IF('EDT-2niveaux'!J159="LO","FRANCAIS"&amp;CHAR(10)&amp;"Langage oral",IF('EDT-2niveaux'!J159="LE","FRANCAIS"&amp;CHAR(10)&amp;"Lect-Ecrit",IF('EDT-2niveaux'!J159="CM","MATHEMATIQUES"&amp;CHAR(10)&amp;"Calcul mental",IF('EDT-2niveaux'!J159="OGD","MATHEMATIQUES"&amp;CHAR(10)&amp;"Org. et gest. données",IF('EDT-2niveaux'!J159="Geom","MATHEMATIQUES"&amp;CHAR(10)&amp;"Géométrie",IF('EDT-2niveaux'!J159="NC","MATHEMATIQUES"&amp;CHAR(10)&amp;"Nb et calcul",IF('EDT-2niveaux'!J159="GM","MATHEMATIQUES"&amp;CHAR(10)&amp;"Grand. et mes.",IF('EDT-2niveaux'!J159="S","Sciences exp. et technologie",IF('EDT-2niveaux'!J159="H","CULT. HUMANISTE"&amp;CHAR(10)&amp;"Histoire",IF('EDT-2niveaux'!J159="Geo","CULT. HUMANISTE"&amp;CHAR(10)&amp;"Géographie",IF('EDT-2niveaux'!J159="ICM","CULT. HUMANISTE"&amp;CHAR(10)&amp;"Inst. civ. et morale",IF('EDT-2niveaux'!J159="EPS","Educ. phys. et sportive",IF('EDT-2niveaux'!J159="PA","Pratiques artistiques",IF('EDT-2niveaux'!J159="EM","PRAT. ARTIST."&amp;CHAR(10)&amp;"Educ. musicale",IF('EDT-2niveaux'!J159="AV","PRAT. ARTIST."&amp;CHAR(10)&amp;"Arts visuels",IF('EDT-2niveaux'!J159="HDA","Hist. des arts",IF('EDT-2niveaux'!J159="DDM","DECOUV. DU MONDE",IF('EDT-2niveaux'!J159="LV","Langue vivante",IF('EDT-2niveaux'!J159="APC","APC","")))))))))))))))))))))))))))))</f>
        <v/>
      </c>
      <c r="AB155" s="14"/>
      <c r="AC155" s="102"/>
      <c r="AD155" s="14" t="str">
        <f>IF('EDT-2niveaux'!K159="O","FRANCAIS"&amp;CHAR(10)&amp;"Orthographe",IF('EDT-2niveaux'!K159="rec","RECREATION",IF('EDT-2niveaux'!K159="p","Pause méridienne",IF('EDT-2niveaux'!K159="F","FRANCAIS",IF('EDT-2niveaux'!K159="M","MATHEMATIQUES",IF('EDT-2niveaux'!K159="G","FRANCAIS"&amp;CHAR(10)&amp;"Grammaire",IF('EDT-2niveaux'!K159="LEC","FRANCAIS"&amp;CHAR(10)&amp;"Lecture",IF('EDT-2niveaux'!K159="LIT","FRANCAIS"&amp;CHAR(10)&amp;"Littérature",IF('EDT-2niveaux'!K159="R","FRANCAIS"&amp;CHAR(10)&amp;"Rédaction",IF('EDT-2niveaux'!K159="V","FRANCAIS"&amp;CHAR(10)&amp;"Vocabulaire",IF('EDT-2niveaux'!K159="LO","FRANCAIS"&amp;CHAR(10)&amp;"Langage oral",IF('EDT-2niveaux'!K159="LE","FRANCAIS"&amp;CHAR(10)&amp;"Lect-Ecrit",IF('EDT-2niveaux'!K159="CM","MATHEMATIQUES"&amp;CHAR(10)&amp;"Calcul mental",IF('EDT-2niveaux'!K159="OGD","MATHEMATIQUES"&amp;CHAR(10)&amp;"Org. et gest. données",IF('EDT-2niveaux'!K159="Geom","MATHEMATIQUES"&amp;CHAR(10)&amp;"Géométrie",IF('EDT-2niveaux'!K159="NC","MATHEMATIQUES"&amp;CHAR(10)&amp;"Nb et calcul",IF('EDT-2niveaux'!K159="GM","MATHEMATIQUES"&amp;CHAR(10)&amp;"Grand. et mes.",IF('EDT-2niveaux'!K159="S","Sciences exp. et technologie",IF('EDT-2niveaux'!K159="H","CULT. HUMANISTE"&amp;CHAR(10)&amp;"Histoire",IF('EDT-2niveaux'!K159="Geo","CULT. HUMANISTE"&amp;CHAR(10)&amp;"Géographie",IF('EDT-2niveaux'!K159="ICM","CULT. HUMANISTE"&amp;CHAR(10)&amp;"Inst. civ. et morale",IF('EDT-2niveaux'!K159="EPS","Educ. phys. et sportive",IF('EDT-2niveaux'!K159="PA","Pratiques artistiques",IF('EDT-2niveaux'!K159="EM","PRAT. ARTIST."&amp;CHAR(10)&amp;"Educ. musicale",IF('EDT-2niveaux'!K159="AV","PRAT. ARTIST."&amp;CHAR(10)&amp;"Arts visuels",IF('EDT-2niveaux'!K159="HDA","Hist. des arts",IF('EDT-2niveaux'!K159="DDM","DECOUV. DU MONDE",IF('EDT-2niveaux'!K159="LV","Langue vivante",IF('EDT-2niveaux'!K159="APC","APC","")))))))))))))))))))))))))))))</f>
        <v/>
      </c>
      <c r="AE155" s="14"/>
      <c r="AF155" s="40"/>
      <c r="AM155" s="19"/>
      <c r="AN155" s="19"/>
      <c r="AO155" s="19"/>
      <c r="AP155" s="19"/>
      <c r="AQ155" s="19"/>
      <c r="AR155" s="19"/>
      <c r="AS155" s="19"/>
    </row>
    <row r="156" spans="1:45" x14ac:dyDescent="0.3">
      <c r="A156" s="50"/>
      <c r="B156" s="102"/>
      <c r="C156" s="14"/>
      <c r="D156" s="14"/>
      <c r="E156" s="102"/>
      <c r="F156" s="14" t="str">
        <f>IF('EDT-2niveaux'!C160="O","FRANCAIS"&amp;CHAR(10)&amp;"Orthographe",IF('EDT-2niveaux'!C160="rec","RECREATION",IF('EDT-2niveaux'!C160="p","Pause méridienne",IF('EDT-2niveaux'!C160="G","FRANCAIS"&amp;CHAR(10)&amp;"Grammaire",IF('EDT-2niveaux'!C160="F","FRANCAIS",IF('EDT-2niveaux'!C160="LEC","FRANCAIS"&amp;CHAR(10)&amp;"Lecture",IF('EDT-2niveaux'!C160="LIT","FRANCAIS"&amp;CHAR(10)&amp;"Littérature",IF('EDT-2niveaux'!C160="R","FRANCAIS"&amp;CHAR(10)&amp;"Rédaction",IF('EDT-2niveaux'!C160="M","MATHEMATIQUES",IF('EDT-2niveaux'!C160="V","FRANCAIS"&amp;CHAR(10)&amp;"Vocabulaire",IF('EDT-2niveaux'!C160="LO","FRANCAIS"&amp;CHAR(10)&amp;"Langage oral",IF('EDT-2niveaux'!C160="LE","FRANCAIS"&amp;CHAR(10)&amp;"Lect-Ecrit",IF('EDT-2niveaux'!C160="CM","MATHEMATIQUES"&amp;CHAR(10)&amp;"Calcul mental",IF('EDT-2niveaux'!C160="OGD","MATHEMATIQUES"&amp;CHAR(10)&amp;"Org. et gestion des données",IF('EDT-2niveaux'!C160="Geom","MATHEMATIQUES"&amp;CHAR(10)&amp;"Géométrie",IF('EDT-2niveaux'!C160="NC","MATHEMATIQUES"&amp;CHAR(10)&amp;"Nb et calcul",IF('EDT-2niveaux'!C160="GM","MATHEMATIQUES"&amp;CHAR(10)&amp;"Grand. et mes.",IF('EDT-2niveaux'!C160="S","Sciences exp. et technologie",IF('EDT-2niveaux'!C160="H","CULT. HUMANISTE"&amp;CHAR(10)&amp;"Histoire",IF('EDT-2niveaux'!C160="Geo","CULT. HUMANISTE"&amp;CHAR(10)&amp;"Géographie",IF('EDT-2niveaux'!B160="EMC","CULT. HUMANISTE"&amp;CHAR(10)&amp;"Enseig. mor. et civ.",IF('EDT-2niveaux'!C160="EPS","Educ. phys. et sportive",IF('EDT-2niveaux'!C160="PA","Pratiques artistiques",IF('EDT-2niveaux'!C160="EM","PRAT. ARTIST."&amp;CHAR(10)&amp;"Educ. musicale",IF('EDT-2niveaux'!C160="AV","PRAT. ARTIST."&amp;CHAR(10)&amp;"Arts visuels",IF('EDT-2niveaux'!C160="HDA","Hist. des arts",IF('EDT-2niveaux'!C160="DDM","DECOUV. DU MONDE",IF('EDT-2niveaux'!C160="LV","Langue vivante",IF('EDT-2niveaux'!C160="APC","APC","")))))))))))))))))))))))))))))</f>
        <v/>
      </c>
      <c r="G156" s="14"/>
      <c r="H156" s="102"/>
      <c r="I156" s="14"/>
      <c r="J156" s="14"/>
      <c r="K156" s="102"/>
      <c r="L156" s="14" t="str">
        <f>IF('EDT-2niveaux'!E160="O","FRANCAIS"&amp;CHAR(10)&amp;"Orthographe",IF('EDT-2niveaux'!E160="rec","RECREATION",IF('EDT-2niveaux'!E160="p","Pause méridienne",IF('EDT-2niveaux'!E160="G","FRANCAIS"&amp;CHAR(10)&amp;"Grammaire",IF('EDT-2niveaux'!E160="LEC","FRANCAIS"&amp;CHAR(10)&amp;"Lecture",IF('EDT-2niveaux'!E160="F","FRANCAIS",IF('EDT-2niveaux'!E160="M","MATHEMATIQUES",IF('EDT-2niveaux'!E160="LIT","FRANCAIS"&amp;CHAR(10)&amp;"Littérature",IF('EDT-2niveaux'!E160="R","FRANCAIS"&amp;CHAR(10)&amp;"Rédaction",IF('EDT-2niveaux'!E160="V","FRANCAIS"&amp;CHAR(10)&amp;"Vocabulaire",IF('EDT-2niveaux'!E160="LO","FRANCAIS"&amp;CHAR(10)&amp;"Langage oral",IF('EDT-2niveaux'!E160="LE","FRANCAIS"&amp;CHAR(10)&amp;"Lect-Ecrit",IF('EDT-2niveaux'!E160="CM","MATHEMATIQUES"&amp;CHAR(10)&amp;"Calcul mental",IF('EDT-2niveaux'!E160="OGD","MATHEMATIQUES"&amp;CHAR(10)&amp;"Org. et gestion des données",IF('EDT-2niveaux'!E160="Geom","MATHEMATIQUES"&amp;CHAR(10)&amp;"Géométrie",IF('EDT-2niveaux'!E160="NC","MATHEMATIQUES"&amp;CHAR(10)&amp;"Nb et calcul",IF('EDT-2niveaux'!E160="GM","MATHEMATIQUES"&amp;CHAR(10)&amp;"Grand. et mes.",IF('EDT-2niveaux'!E160="S","Sciences exp. et technologie",IF('EDT-2niveaux'!E160="H","CULT. HUMANISTE"&amp;CHAR(10)&amp;"Histoire",IF('EDT-2niveaux'!E160="Geo","CULT. HUMANISTE"&amp;CHAR(10)&amp;"Géographie",IF('EDT-2niveaux'!B160="EMC","CULT. HUMANISTE"&amp;CHAR(10)&amp;"Enseig. mor. et civ.",IF('EDT-2niveaux'!E160="EPS","Educ. phys. et sportive",IF('EDT-2niveaux'!E160="PA","Pratiques artistiques",IF('EDT-2niveaux'!E160="EM","PRAT. ARTIST."&amp;CHAR(10)&amp;"Educ. musicale",IF('EDT-2niveaux'!E160="AV","PRAT. ARTIST."&amp;CHAR(10)&amp;"Arts visuels",IF('EDT-2niveaux'!E160="HDA","Hist. des arts",IF('EDT-2niveaux'!E160="DDM","DECOUV. DU MONDE",IF('EDT-2niveaux'!E160="LV","Langue vivante",IF('EDT-2niveaux'!E160="APC","APC","")))))))))))))))))))))))))))))</f>
        <v/>
      </c>
      <c r="M156" s="14"/>
      <c r="N156" s="102"/>
      <c r="O156" s="14" t="str">
        <f>IF('EDT-2niveaux'!F160="O","FRANCAIS"&amp;CHAR(10)&amp;"Orthographe",IF('EDT-2niveaux'!F160="rec","RECREATION",IF('EDT-2niveaux'!F160="p","Pause méridienne",IF('EDT-2niveaux'!F160="G","FRANCAIS"&amp;CHAR(10)&amp;"Grammaire",IF('EDT-2niveaux'!F160="LEC","FRANCAIS"&amp;CHAR(10)&amp;"Lecture",IF('EDT-2niveaux'!F160="LIT","FRANCAIS"&amp;CHAR(10)&amp;"Littérature",IF('EDT-2niveaux'!F160="M","MATHEMATIQUES",IF('EDT-2niveaux'!F160="F","FRANCAIS",IF('EDT-2niveaux'!F160="R","FRANCAIS"&amp;CHAR(10)&amp;"Rédaction",IF('EDT-2niveaux'!F160="V","FRANCAIS"&amp;CHAR(10)&amp;"Vocabulaire",IF('EDT-2niveaux'!F160="LO","FRANCAIS"&amp;CHAR(10)&amp;"Langage oral",IF('EDT-2niveaux'!F160="LE","FRANCAIS"&amp;CHAR(10)&amp;"Lect-Ecrit",IF('EDT-2niveaux'!F160="CM","MATHEMATIQUES"&amp;CHAR(10)&amp;"Calcul mental",IF('EDT-2niveaux'!F160="OGD","MATHEMATIQUES"&amp;CHAR(10)&amp;"Org. et gestion des données",IF('EDT-2niveaux'!F160="Geom","MATHEMATIQUES"&amp;CHAR(10)&amp;"Géométrie",IF('EDT-2niveaux'!F160="NC","MATHEMATIQUES"&amp;CHAR(10)&amp;"Nb et calcul",IF('EDT-2niveaux'!F160="GM","MATHEMATIQUES"&amp;CHAR(10)&amp;"Grand. et mes.",IF('EDT-2niveaux'!F160="S","Sciences exp. et technologie",IF('EDT-2niveaux'!F160="H","CULT. HUMANISTE"&amp;CHAR(10)&amp;"Histoire",IF('EDT-2niveaux'!F160="Geo","CULT. HUMANISTE"&amp;CHAR(10)&amp;"Géographie",IF('EDT-2niveaux'!B160="EMC","CULT. HUMANISTE"&amp;CHAR(10)&amp;"Enseig. mor. et civ.",IF('EDT-2niveaux'!F160="EPS","Educ. phys. et sportive",IF('EDT-2niveaux'!F160="PA","Pratiques artistiques",IF('EDT-2niveaux'!F160="EM","PRAT. ARTIST."&amp;CHAR(10)&amp;"Educ. musicale",IF('EDT-2niveaux'!F160="AV","PRAT. ARTIST."&amp;CHAR(10)&amp;"Arts visuels",IF('EDT-2niveaux'!F160="HDA","Hist. des arts",IF('EDT-2niveaux'!F160="DDM","DECOUV. DU MONDE",IF('EDT-2niveaux'!F160="LV","Langue vivante",IF('EDT-2niveaux'!F160="APC","APC","")))))))))))))))))))))))))))))</f>
        <v/>
      </c>
      <c r="P156" s="14"/>
      <c r="Q156" s="149"/>
      <c r="R156" s="14" t="str">
        <f>IF('EDT-2niveaux'!G160="O","FRANCAIS"&amp;CHAR(10)&amp;"Orthographe",IF('EDT-2niveaux'!G160="rec","RECREATION",IF('EDT-2niveaux'!G160="p","Pause méridienne",IF('EDT-2niveaux'!G160="G","FRANCAIS"&amp;CHAR(10)&amp;"Grammaire",IF('EDT-2niveaux'!G160="LEC","FRANCAIS"&amp;CHAR(10)&amp;"Lecture",IF('EDT-2niveaux'!G160="F","FRANCAIS",IF('EDT-2niveaux'!G160="M","MATHEMATIQUES",IF('EDT-2niveaux'!G160="LIT","FRANCAIS"&amp;CHAR(10)&amp;"Littérature",IF('EDT-2niveaux'!G160="R","FRANCAIS"&amp;CHAR(10)&amp;"Rédaction",IF('EDT-2niveaux'!G160="V","FRANCAIS"&amp;CHAR(10)&amp;"Vocabulaire",IF('EDT-2niveaux'!G160="LO","FRANCAIS"&amp;CHAR(10)&amp;"Langage oral",IF('EDT-2niveaux'!G160="LE","FRANCAIS"&amp;CHAR(10)&amp;"Lect-Ecrit",IF('EDT-2niveaux'!G160="CM","MATHEMATIQUES"&amp;CHAR(10)&amp;"Calcul mental",IF('EDT-2niveaux'!G160="OGD","MATHEMATIQUES"&amp;CHAR(10)&amp;"Org. et gestion des données",IF('EDT-2niveaux'!G160="Geom","MATHEMATIQUES"&amp;CHAR(10)&amp;"Géométrie",IF('EDT-2niveaux'!G160="NC","MATHEMATIQUES"&amp;CHAR(10)&amp;"Nb et calcul",IF('EDT-2niveaux'!G160="GM","MATHEMATIQUES"&amp;CHAR(10)&amp;"Grand. et mes.",IF('EDT-2niveaux'!G160="S","Sciences exp. et technologie",IF('EDT-2niveaux'!G160="H","CULT. HUMANISTE"&amp;CHAR(10)&amp;"Histoire",IF('EDT-2niveaux'!G160="Geo","CULT. HUMANISTE"&amp;CHAR(10)&amp;"Géographie",IF('EDT-2niveaux'!B160="EMC","CULT. HUMANISTE"&amp;CHAR(10)&amp;"Enseig. mor. et civ.",IF('EDT-2niveaux'!G160="EPS","Educ. phys. et sportive",IF('EDT-2niveaux'!G160="PA","Pratiques artistiques",IF('EDT-2niveaux'!G160="EM","PRAT. ARTIST."&amp;CHAR(10)&amp;"Educ. musicale",IF('EDT-2niveaux'!G160="AV","PRAT. ARTIST."&amp;CHAR(10)&amp;"Arts visuels",IF('EDT-2niveaux'!G160="HDA","Hist. des arts",IF('EDT-2niveaux'!G160="DDM","DECOUV. DU MONDE",IF('EDT-2niveaux'!G160="LV","Langue vivante",IF('EDT-2niveaux'!G160="APC","APC","")))))))))))))))))))))))))))))</f>
        <v/>
      </c>
      <c r="S156" s="148"/>
      <c r="T156" s="102"/>
      <c r="U156" s="14" t="str">
        <f>IF('EDT-2niveaux'!H160="O","FRANCAIS"&amp;CHAR(10)&amp;"Orthographe",IF('EDT-2niveaux'!H160="rec","RECREATION",IF('EDT-2niveaux'!H160="p","Pause méridienne",IF('EDT-2niveaux'!H160="G","FRANCAIS"&amp;CHAR(10)&amp;"Grammaire",IF('EDT-2niveaux'!H160="LEC","FRANCAIS"&amp;CHAR(10)&amp;"Lecture",IF('EDT-2niveaux'!H160="LIT","FRANCAIS"&amp;CHAR(10)&amp;"Littérature",IF('EDT-2niveaux'!H160="M","MATHEMATIQUES",IF('EDT-2niveaux'!H160="F","FRANCAIS",IF('EDT-2niveaux'!H160="R","FRANCAIS"&amp;CHAR(10)&amp;"Rédaction",IF('EDT-2niveaux'!H160="V","FRANCAIS"&amp;CHAR(10)&amp;"Vocabulaire",IF('EDT-2niveaux'!H160="LO","FRANCAIS"&amp;CHAR(10)&amp;"Langage oral",IF('EDT-2niveaux'!H160="LE","FRANCAIS"&amp;CHAR(10)&amp;"Lect-Ecrit",IF('EDT-2niveaux'!H160="CM","MATHEMATIQUES"&amp;CHAR(10)&amp;"Calcul mental",IF('EDT-2niveaux'!H160="OGD","MATHEMATIQUES"&amp;CHAR(10)&amp;"Org. et gest. données",IF('EDT-2niveaux'!H160="Geom","MATHEMATIQUES"&amp;CHAR(10)&amp;"Géométrie",IF('EDT-2niveaux'!H160="NC","MATHEMATIQUES"&amp;CHAR(10)&amp;"Nb et calcul",IF('EDT-2niveaux'!H160="GM","MATHEMATIQUES"&amp;CHAR(10)&amp;"Grand. et mes.",IF('EDT-2niveaux'!H160="S","Sciences exp. et technologie",IF('EDT-2niveaux'!H160="H","CULT. HUMANISTE"&amp;CHAR(10)&amp;"Histoire",IF('EDT-2niveaux'!H160="Geo","CULT. HUMANISTE"&amp;CHAR(10)&amp;"Géographie",IF('EDT-2niveaux'!B160="EMC","CULT. HUMANISTE"&amp;CHAR(10)&amp;"Enseig. mor. et civ.",IF('EDT-2niveaux'!H160="EPS","Educ. phys. et sportive",IF('EDT-2niveaux'!H160="PA","Pratiques artistiques",IF('EDT-2niveaux'!H160="EM","PRAT. ARTIST."&amp;CHAR(10)&amp;"Educ. musicale",IF('EDT-2niveaux'!H160="AV","PRAT. ARTIST."&amp;CHAR(10)&amp;"Arts visuels",IF('EDT-2niveaux'!H160="HDA","Hist. des arts",IF('EDT-2niveaux'!H160="DDM","DECOUV. DU MONDE",IF('EDT-2niveaux'!H160="LV","Langue vivante",IF('EDT-2niveaux'!H160="APC","APC","")))))))))))))))))))))))))))))</f>
        <v/>
      </c>
      <c r="V156" s="14"/>
      <c r="W156" s="102"/>
      <c r="X156" s="14" t="str">
        <f>IF('EDT-2niveaux'!I160="O","FRANCAIS"&amp;CHAR(10)&amp;"Orthographe",IF('EDT-2niveaux'!I160="rec","RECREATION",IF('EDT-2niveaux'!I160="p","Pause méridienne",IF('EDT-2niveaux'!I160="F","FRANCAIS",IF('EDT-2niveaux'!I160="M","MATHEMATIQUES",IF('EDT-2niveaux'!I160="G","FRANCAIS"&amp;CHAR(10)&amp;"Grammaire",IF('EDT-2niveaux'!I160="LEC","FRANCAIS"&amp;CHAR(10)&amp;"Lecture",IF('EDT-2niveaux'!I160="LIT","FRANCAIS"&amp;CHAR(10)&amp;"Littérature",IF('EDT-2niveaux'!I160="R","FRANCAIS"&amp;CHAR(10)&amp;"Rédaction",IF('EDT-2niveaux'!I160="V","FRANCAIS"&amp;CHAR(10)&amp;"Vocabulaire",IF('EDT-2niveaux'!I160="LO","FRANCAIS"&amp;CHAR(10)&amp;"Langage oral",IF('EDT-2niveaux'!I160="LE","FRANCAIS"&amp;CHAR(10)&amp;"Lect-Ecrit",IF('EDT-2niveaux'!I160="CM","MATHEMATIQUES"&amp;CHAR(10)&amp;"Calcul mental",IF('EDT-2niveaux'!I160="OGD","MATHEMATIQUES"&amp;CHAR(10)&amp;"Org. et gest. données",IF('EDT-2niveaux'!I160="Geom","MATHEMATIQUES"&amp;CHAR(10)&amp;"Géométrie",IF('EDT-2niveaux'!I160="NC","MATHEMATIQUES"&amp;CHAR(10)&amp;"Nb et calcul",IF('EDT-2niveaux'!I160="GM","MATHEMATIQUES"&amp;CHAR(10)&amp;"Grand. et mes.",IF('EDT-2niveaux'!I160="S","Sciences exp. et technologie",IF('EDT-2niveaux'!I160="H","CULT. HUMANISTE"&amp;CHAR(10)&amp;"Histoire",IF('EDT-2niveaux'!I160="Geo","CULT. HUMANISTE"&amp;CHAR(10)&amp;"Géographie",IF('EDT-2niveaux'!I160="ICM","CULT. HUMANISTE"&amp;CHAR(10)&amp;"Inst. civ. et morale",IF('EDT-2niveaux'!I160="EPS","Educ. phys. et sportive",IF('EDT-2niveaux'!I160="PA","Pratiques artistiques",IF('EDT-2niveaux'!I160="EM","PRAT. ARTIST."&amp;CHAR(10)&amp;"Educ. musicale",IF('EDT-2niveaux'!I160="AV","PRAT. ARTIST."&amp;CHAR(10)&amp;"Arts visuels",IF('EDT-2niveaux'!I160="HDA","Hist. des arts",IF('EDT-2niveaux'!I160="DDM","DECOUV. DU MONDE",IF('EDT-2niveaux'!I160="LV","Langue vivante",IF('EDT-2niveaux'!I160="APC","APC","")))))))))))))))))))))))))))))</f>
        <v/>
      </c>
      <c r="Y156" s="14"/>
      <c r="Z156" s="102"/>
      <c r="AA156" s="14" t="str">
        <f>IF('EDT-2niveaux'!J160="O","FRANCAIS"&amp;CHAR(10)&amp;"Orthographe",IF('EDT-2niveaux'!J160="rec","RECREATION",IF('EDT-2niveaux'!J160="p","Pause méridienne",IF('EDT-2niveaux'!J160="F","FRANCAIS",IF('EDT-2niveaux'!J160="M","MATHEMATIQUES",IF('EDT-2niveaux'!J160="G","FRANCAIS"&amp;CHAR(10)&amp;"Grammaire",IF('EDT-2niveaux'!J160="LEC","FRANCAIS"&amp;CHAR(10)&amp;"Lecture",IF('EDT-2niveaux'!J160="LIT","FRANCAIS"&amp;CHAR(10)&amp;"Littérature",IF('EDT-2niveaux'!J160="R","FRANCAIS"&amp;CHAR(10)&amp;"Rédaction",IF('EDT-2niveaux'!J160="V","FRANCAIS"&amp;CHAR(10)&amp;"Vocabulaire",IF('EDT-2niveaux'!J160="LO","FRANCAIS"&amp;CHAR(10)&amp;"Langage oral",IF('EDT-2niveaux'!J160="LE","FRANCAIS"&amp;CHAR(10)&amp;"Lect-Ecrit",IF('EDT-2niveaux'!J160="CM","MATHEMATIQUES"&amp;CHAR(10)&amp;"Calcul mental",IF('EDT-2niveaux'!J160="OGD","MATHEMATIQUES"&amp;CHAR(10)&amp;"Org. et gest. données",IF('EDT-2niveaux'!J160="Geom","MATHEMATIQUES"&amp;CHAR(10)&amp;"Géométrie",IF('EDT-2niveaux'!J160="NC","MATHEMATIQUES"&amp;CHAR(10)&amp;"Nb et calcul",IF('EDT-2niveaux'!J160="GM","MATHEMATIQUES"&amp;CHAR(10)&amp;"Grand. et mes.",IF('EDT-2niveaux'!J160="S","Sciences exp. et technologie",IF('EDT-2niveaux'!J160="H","CULT. HUMANISTE"&amp;CHAR(10)&amp;"Histoire",IF('EDT-2niveaux'!J160="Geo","CULT. HUMANISTE"&amp;CHAR(10)&amp;"Géographie",IF('EDT-2niveaux'!J160="ICM","CULT. HUMANISTE"&amp;CHAR(10)&amp;"Inst. civ. et morale",IF('EDT-2niveaux'!J160="EPS","Educ. phys. et sportive",IF('EDT-2niveaux'!J160="PA","Pratiques artistiques",IF('EDT-2niveaux'!J160="EM","PRAT. ARTIST."&amp;CHAR(10)&amp;"Educ. musicale",IF('EDT-2niveaux'!J160="AV","PRAT. ARTIST."&amp;CHAR(10)&amp;"Arts visuels",IF('EDT-2niveaux'!J160="HDA","Hist. des arts",IF('EDT-2niveaux'!J160="DDM","DECOUV. DU MONDE",IF('EDT-2niveaux'!J160="LV","Langue vivante",IF('EDT-2niveaux'!J160="APC","APC","")))))))))))))))))))))))))))))</f>
        <v/>
      </c>
      <c r="AB156" s="14"/>
      <c r="AC156" s="102"/>
      <c r="AD156" s="14" t="str">
        <f>IF('EDT-2niveaux'!K160="O","FRANCAIS"&amp;CHAR(10)&amp;"Orthographe",IF('EDT-2niveaux'!K160="rec","RECREATION",IF('EDT-2niveaux'!K160="p","Pause méridienne",IF('EDT-2niveaux'!K160="F","FRANCAIS",IF('EDT-2niveaux'!K160="M","MATHEMATIQUES",IF('EDT-2niveaux'!K160="G","FRANCAIS"&amp;CHAR(10)&amp;"Grammaire",IF('EDT-2niveaux'!K160="LEC","FRANCAIS"&amp;CHAR(10)&amp;"Lecture",IF('EDT-2niveaux'!K160="LIT","FRANCAIS"&amp;CHAR(10)&amp;"Littérature",IF('EDT-2niveaux'!K160="R","FRANCAIS"&amp;CHAR(10)&amp;"Rédaction",IF('EDT-2niveaux'!K160="V","FRANCAIS"&amp;CHAR(10)&amp;"Vocabulaire",IF('EDT-2niveaux'!K160="LO","FRANCAIS"&amp;CHAR(10)&amp;"Langage oral",IF('EDT-2niveaux'!K160="LE","FRANCAIS"&amp;CHAR(10)&amp;"Lect-Ecrit",IF('EDT-2niveaux'!K160="CM","MATHEMATIQUES"&amp;CHAR(10)&amp;"Calcul mental",IF('EDT-2niveaux'!K160="OGD","MATHEMATIQUES"&amp;CHAR(10)&amp;"Org. et gest. données",IF('EDT-2niveaux'!K160="Geom","MATHEMATIQUES"&amp;CHAR(10)&amp;"Géométrie",IF('EDT-2niveaux'!K160="NC","MATHEMATIQUES"&amp;CHAR(10)&amp;"Nb et calcul",IF('EDT-2niveaux'!K160="GM","MATHEMATIQUES"&amp;CHAR(10)&amp;"Grand. et mes.",IF('EDT-2niveaux'!K160="S","Sciences exp. et technologie",IF('EDT-2niveaux'!K160="H","CULT. HUMANISTE"&amp;CHAR(10)&amp;"Histoire",IF('EDT-2niveaux'!K160="Geo","CULT. HUMANISTE"&amp;CHAR(10)&amp;"Géographie",IF('EDT-2niveaux'!K160="ICM","CULT. HUMANISTE"&amp;CHAR(10)&amp;"Inst. civ. et morale",IF('EDT-2niveaux'!K160="EPS","Educ. phys. et sportive",IF('EDT-2niveaux'!K160="PA","Pratiques artistiques",IF('EDT-2niveaux'!K160="EM","PRAT. ARTIST."&amp;CHAR(10)&amp;"Educ. musicale",IF('EDT-2niveaux'!K160="AV","PRAT. ARTIST."&amp;CHAR(10)&amp;"Arts visuels",IF('EDT-2niveaux'!K160="HDA","Hist. des arts",IF('EDT-2niveaux'!K160="DDM","DECOUV. DU MONDE",IF('EDT-2niveaux'!K160="LV","Langue vivante",IF('EDT-2niveaux'!K160="APC","APC","")))))))))))))))))))))))))))))</f>
        <v/>
      </c>
      <c r="AE156" s="14"/>
      <c r="AF156" s="40"/>
      <c r="AM156" s="19"/>
      <c r="AN156" s="19"/>
      <c r="AO156" s="19"/>
      <c r="AP156" s="19"/>
      <c r="AQ156" s="19"/>
      <c r="AR156" s="19"/>
      <c r="AS156" s="19"/>
    </row>
    <row r="157" spans="1:45" x14ac:dyDescent="0.3">
      <c r="A157" s="50"/>
      <c r="B157" s="102"/>
      <c r="C157" s="14"/>
      <c r="D157" s="14"/>
      <c r="E157" s="102"/>
      <c r="F157" s="14" t="str">
        <f>IF('EDT-2niveaux'!C161="O","FRANCAIS"&amp;CHAR(10)&amp;"Orthographe",IF('EDT-2niveaux'!C161="rec","RECREATION",IF('EDT-2niveaux'!C161="p","Pause méridienne",IF('EDT-2niveaux'!C161="G","FRANCAIS"&amp;CHAR(10)&amp;"Grammaire",IF('EDT-2niveaux'!C161="F","FRANCAIS",IF('EDT-2niveaux'!C161="LEC","FRANCAIS"&amp;CHAR(10)&amp;"Lecture",IF('EDT-2niveaux'!C161="LIT","FRANCAIS"&amp;CHAR(10)&amp;"Littérature",IF('EDT-2niveaux'!C161="R","FRANCAIS"&amp;CHAR(10)&amp;"Rédaction",IF('EDT-2niveaux'!C161="M","MATHEMATIQUES",IF('EDT-2niveaux'!C161="V","FRANCAIS"&amp;CHAR(10)&amp;"Vocabulaire",IF('EDT-2niveaux'!C161="LO","FRANCAIS"&amp;CHAR(10)&amp;"Langage oral",IF('EDT-2niveaux'!C161="LE","FRANCAIS"&amp;CHAR(10)&amp;"Lect-Ecrit",IF('EDT-2niveaux'!C161="CM","MATHEMATIQUES"&amp;CHAR(10)&amp;"Calcul mental",IF('EDT-2niveaux'!C161="OGD","MATHEMATIQUES"&amp;CHAR(10)&amp;"Org. et gestion des données",IF('EDT-2niveaux'!C161="Geom","MATHEMATIQUES"&amp;CHAR(10)&amp;"Géométrie",IF('EDT-2niveaux'!C161="NC","MATHEMATIQUES"&amp;CHAR(10)&amp;"Nb et calcul",IF('EDT-2niveaux'!C161="GM","MATHEMATIQUES"&amp;CHAR(10)&amp;"Grand. et mes.",IF('EDT-2niveaux'!C161="S","Sciences exp. et technologie",IF('EDT-2niveaux'!C161="H","CULT. HUMANISTE"&amp;CHAR(10)&amp;"Histoire",IF('EDT-2niveaux'!C161="Geo","CULT. HUMANISTE"&amp;CHAR(10)&amp;"Géographie",IF('EDT-2niveaux'!B161="EMC","CULT. HUMANISTE"&amp;CHAR(10)&amp;"Enseig. mor. et civ.",IF('EDT-2niveaux'!C161="EPS","Educ. phys. et sportive",IF('EDT-2niveaux'!C161="PA","Pratiques artistiques",IF('EDT-2niveaux'!C161="EM","PRAT. ARTIST."&amp;CHAR(10)&amp;"Educ. musicale",IF('EDT-2niveaux'!C161="AV","PRAT. ARTIST."&amp;CHAR(10)&amp;"Arts visuels",IF('EDT-2niveaux'!C161="HDA","Hist. des arts",IF('EDT-2niveaux'!C161="DDM","DECOUV. DU MONDE",IF('EDT-2niveaux'!C161="LV","Langue vivante",IF('EDT-2niveaux'!C161="APC","APC","")))))))))))))))))))))))))))))</f>
        <v/>
      </c>
      <c r="G157" s="14"/>
      <c r="H157" s="102"/>
      <c r="I157" s="14"/>
      <c r="J157" s="14"/>
      <c r="K157" s="102"/>
      <c r="L157" s="14" t="str">
        <f>IF('EDT-2niveaux'!E161="O","FRANCAIS"&amp;CHAR(10)&amp;"Orthographe",IF('EDT-2niveaux'!E161="rec","RECREATION",IF('EDT-2niveaux'!E161="p","Pause méridienne",IF('EDT-2niveaux'!E161="G","FRANCAIS"&amp;CHAR(10)&amp;"Grammaire",IF('EDT-2niveaux'!E161="LEC","FRANCAIS"&amp;CHAR(10)&amp;"Lecture",IF('EDT-2niveaux'!E161="F","FRANCAIS",IF('EDT-2niveaux'!E161="M","MATHEMATIQUES",IF('EDT-2niveaux'!E161="LIT","FRANCAIS"&amp;CHAR(10)&amp;"Littérature",IF('EDT-2niveaux'!E161="R","FRANCAIS"&amp;CHAR(10)&amp;"Rédaction",IF('EDT-2niveaux'!E161="V","FRANCAIS"&amp;CHAR(10)&amp;"Vocabulaire",IF('EDT-2niveaux'!E161="LO","FRANCAIS"&amp;CHAR(10)&amp;"Langage oral",IF('EDT-2niveaux'!E161="LE","FRANCAIS"&amp;CHAR(10)&amp;"Lect-Ecrit",IF('EDT-2niveaux'!E161="CM","MATHEMATIQUES"&amp;CHAR(10)&amp;"Calcul mental",IF('EDT-2niveaux'!E161="OGD","MATHEMATIQUES"&amp;CHAR(10)&amp;"Org. et gestion des données",IF('EDT-2niveaux'!E161="Geom","MATHEMATIQUES"&amp;CHAR(10)&amp;"Géométrie",IF('EDT-2niveaux'!E161="NC","MATHEMATIQUES"&amp;CHAR(10)&amp;"Nb et calcul",IF('EDT-2niveaux'!E161="GM","MATHEMATIQUES"&amp;CHAR(10)&amp;"Grand. et mes.",IF('EDT-2niveaux'!E161="S","Sciences exp. et technologie",IF('EDT-2niveaux'!E161="H","CULT. HUMANISTE"&amp;CHAR(10)&amp;"Histoire",IF('EDT-2niveaux'!E161="Geo","CULT. HUMANISTE"&amp;CHAR(10)&amp;"Géographie",IF('EDT-2niveaux'!B161="EMC","CULT. HUMANISTE"&amp;CHAR(10)&amp;"Enseig. mor. et civ.",IF('EDT-2niveaux'!E161="EPS","Educ. phys. et sportive",IF('EDT-2niveaux'!E161="PA","Pratiques artistiques",IF('EDT-2niveaux'!E161="EM","PRAT. ARTIST."&amp;CHAR(10)&amp;"Educ. musicale",IF('EDT-2niveaux'!E161="AV","PRAT. ARTIST."&amp;CHAR(10)&amp;"Arts visuels",IF('EDT-2niveaux'!E161="HDA","Hist. des arts",IF('EDT-2niveaux'!E161="DDM","DECOUV. DU MONDE",IF('EDT-2niveaux'!E161="LV","Langue vivante",IF('EDT-2niveaux'!E161="APC","APC","")))))))))))))))))))))))))))))</f>
        <v/>
      </c>
      <c r="M157" s="14"/>
      <c r="N157" s="102"/>
      <c r="O157" s="14" t="str">
        <f>IF('EDT-2niveaux'!F161="O","FRANCAIS"&amp;CHAR(10)&amp;"Orthographe",IF('EDT-2niveaux'!F161="rec","RECREATION",IF('EDT-2niveaux'!F161="p","Pause méridienne",IF('EDT-2niveaux'!F161="G","FRANCAIS"&amp;CHAR(10)&amp;"Grammaire",IF('EDT-2niveaux'!F161="LEC","FRANCAIS"&amp;CHAR(10)&amp;"Lecture",IF('EDT-2niveaux'!F161="LIT","FRANCAIS"&amp;CHAR(10)&amp;"Littérature",IF('EDT-2niveaux'!F161="M","MATHEMATIQUES",IF('EDT-2niveaux'!F161="F","FRANCAIS",IF('EDT-2niveaux'!F161="R","FRANCAIS"&amp;CHAR(10)&amp;"Rédaction",IF('EDT-2niveaux'!F161="V","FRANCAIS"&amp;CHAR(10)&amp;"Vocabulaire",IF('EDT-2niveaux'!F161="LO","FRANCAIS"&amp;CHAR(10)&amp;"Langage oral",IF('EDT-2niveaux'!F161="LE","FRANCAIS"&amp;CHAR(10)&amp;"Lect-Ecrit",IF('EDT-2niveaux'!F161="CM","MATHEMATIQUES"&amp;CHAR(10)&amp;"Calcul mental",IF('EDT-2niveaux'!F161="OGD","MATHEMATIQUES"&amp;CHAR(10)&amp;"Org. et gestion des données",IF('EDT-2niveaux'!F161="Geom","MATHEMATIQUES"&amp;CHAR(10)&amp;"Géométrie",IF('EDT-2niveaux'!F161="NC","MATHEMATIQUES"&amp;CHAR(10)&amp;"Nb et calcul",IF('EDT-2niveaux'!F161="GM","MATHEMATIQUES"&amp;CHAR(10)&amp;"Grand. et mes.",IF('EDT-2niveaux'!F161="S","Sciences exp. et technologie",IF('EDT-2niveaux'!F161="H","CULT. HUMANISTE"&amp;CHAR(10)&amp;"Histoire",IF('EDT-2niveaux'!F161="Geo","CULT. HUMANISTE"&amp;CHAR(10)&amp;"Géographie",IF('EDT-2niveaux'!F161="ICM","CULT. HUMANISTE"&amp;CHAR(10)&amp;"Inst. civ. et morale",IF('EDT-2niveaux'!F161="EPS","Educ. phys. et sportive",IF('EDT-2niveaux'!F161="PA","Pratiques artistiques",IF('EDT-2niveaux'!F161="EM","PRAT. ARTIST."&amp;CHAR(10)&amp;"Educ. musicale",IF('EDT-2niveaux'!F161="AV","PRAT. ARTIST."&amp;CHAR(10)&amp;"Arts visuels",IF('EDT-2niveaux'!F161="HDA","Hist. des arts",IF('EDT-2niveaux'!F161="DDM","DECOUV. DU MONDE",IF('EDT-2niveaux'!F161="LV","Langue vivante",IF('EDT-2niveaux'!F161="APC","APC","")))))))))))))))))))))))))))))</f>
        <v/>
      </c>
      <c r="P157" s="14"/>
      <c r="Q157" s="149"/>
      <c r="R157" s="14" t="str">
        <f>IF('EDT-2niveaux'!G161="O","FRANCAIS"&amp;CHAR(10)&amp;"Orthographe",IF('EDT-2niveaux'!G161="rec","RECREATION",IF('EDT-2niveaux'!G161="p","Pause méridienne",IF('EDT-2niveaux'!G161="G","FRANCAIS"&amp;CHAR(10)&amp;"Grammaire",IF('EDT-2niveaux'!G161="LEC","FRANCAIS"&amp;CHAR(10)&amp;"Lecture",IF('EDT-2niveaux'!G161="F","FRANCAIS",IF('EDT-2niveaux'!G161="M","MATHEMATIQUES",IF('EDT-2niveaux'!G161="LIT","FRANCAIS"&amp;CHAR(10)&amp;"Littérature",IF('EDT-2niveaux'!G161="R","FRANCAIS"&amp;CHAR(10)&amp;"Rédaction",IF('EDT-2niveaux'!G161="V","FRANCAIS"&amp;CHAR(10)&amp;"Vocabulaire",IF('EDT-2niveaux'!G161="LO","FRANCAIS"&amp;CHAR(10)&amp;"Langage oral",IF('EDT-2niveaux'!G161="LE","FRANCAIS"&amp;CHAR(10)&amp;"Lect-Ecrit",IF('EDT-2niveaux'!G161="CM","MATHEMATIQUES"&amp;CHAR(10)&amp;"Calcul mental",IF('EDT-2niveaux'!G161="OGD","MATHEMATIQUES"&amp;CHAR(10)&amp;"Org. et gestion des données",IF('EDT-2niveaux'!G161="Geom","MATHEMATIQUES"&amp;CHAR(10)&amp;"Géométrie",IF('EDT-2niveaux'!G161="NC","MATHEMATIQUES"&amp;CHAR(10)&amp;"Nb et calcul",IF('EDT-2niveaux'!G161="GM","MATHEMATIQUES"&amp;CHAR(10)&amp;"Grand. et mes.",IF('EDT-2niveaux'!G161="S","Sciences exp. et technologie",IF('EDT-2niveaux'!G161="H","CULT. HUMANISTE"&amp;CHAR(10)&amp;"Histoire",IF('EDT-2niveaux'!G161="Geo","CULT. HUMANISTE"&amp;CHAR(10)&amp;"Géographie",IF('EDT-2niveaux'!G161="ICM","CULT. HUMANISTE"&amp;CHAR(10)&amp;"Inst. civ. et morale",IF('EDT-2niveaux'!G161="EPS","Educ. phys. et sportive",IF('EDT-2niveaux'!G161="PA","Pratiques artistiques",IF('EDT-2niveaux'!G161="EM","PRAT. ARTIST."&amp;CHAR(10)&amp;"Educ. musicale",IF('EDT-2niveaux'!G161="AV","PRAT. ARTIST."&amp;CHAR(10)&amp;"Arts visuels",IF('EDT-2niveaux'!G161="HDA","Hist. des arts",IF('EDT-2niveaux'!G161="DDM","DECOUV. DU MONDE",IF('EDT-2niveaux'!G161="LV","Langue vivante",IF('EDT-2niveaux'!G161="APC","APC","")))))))))))))))))))))))))))))</f>
        <v/>
      </c>
      <c r="S157" s="148"/>
      <c r="T157" s="102"/>
      <c r="U157" s="14" t="str">
        <f>IF('EDT-2niveaux'!H161="O","FRANCAIS"&amp;CHAR(10)&amp;"Orthographe",IF('EDT-2niveaux'!H161="rec","RECREATION",IF('EDT-2niveaux'!H161="p","Pause méridienne",IF('EDT-2niveaux'!H161="G","FRANCAIS"&amp;CHAR(10)&amp;"Grammaire",IF('EDT-2niveaux'!H161="LEC","FRANCAIS"&amp;CHAR(10)&amp;"Lecture",IF('EDT-2niveaux'!H161="LIT","FRANCAIS"&amp;CHAR(10)&amp;"Littérature",IF('EDT-2niveaux'!H161="M","MATHEMATIQUES",IF('EDT-2niveaux'!H161="F","FRANCAIS",IF('EDT-2niveaux'!H161="R","FRANCAIS"&amp;CHAR(10)&amp;"Rédaction",IF('EDT-2niveaux'!H161="V","FRANCAIS"&amp;CHAR(10)&amp;"Vocabulaire",IF('EDT-2niveaux'!H161="LO","FRANCAIS"&amp;CHAR(10)&amp;"Langage oral",IF('EDT-2niveaux'!H161="LE","FRANCAIS"&amp;CHAR(10)&amp;"Lect-Ecrit",IF('EDT-2niveaux'!H161="CM","MATHEMATIQUES"&amp;CHAR(10)&amp;"Calcul mental",IF('EDT-2niveaux'!H161="OGD","MATHEMATIQUES"&amp;CHAR(10)&amp;"Org. et gest. données",IF('EDT-2niveaux'!H161="Geom","MATHEMATIQUES"&amp;CHAR(10)&amp;"Géométrie",IF('EDT-2niveaux'!H161="NC","MATHEMATIQUES"&amp;CHAR(10)&amp;"Nb et calcul",IF('EDT-2niveaux'!H161="GM","MATHEMATIQUES"&amp;CHAR(10)&amp;"Grand. et mes.",IF('EDT-2niveaux'!H161="S","Sciences exp. et technologie",IF('EDT-2niveaux'!H161="H","CULT. HUMANISTE"&amp;CHAR(10)&amp;"Histoire",IF('EDT-2niveaux'!H161="Geo","CULT. HUMANISTE"&amp;CHAR(10)&amp;"Géographie",IF('EDT-2niveaux'!B161="EMC","CULT. HUMANISTE"&amp;CHAR(10)&amp;"Enseig. mor. et civ.",IF('EDT-2niveaux'!H161="EPS","Educ. phys. et sportive",IF('EDT-2niveaux'!H161="PA","Pratiques artistiques",IF('EDT-2niveaux'!H161="EM","PRAT. ARTIST."&amp;CHAR(10)&amp;"Educ. musicale",IF('EDT-2niveaux'!H161="AV","PRAT. ARTIST."&amp;CHAR(10)&amp;"Arts visuels",IF('EDT-2niveaux'!H161="HDA","Hist. des arts",IF('EDT-2niveaux'!H161="DDM","DECOUV. DU MONDE",IF('EDT-2niveaux'!H161="LV","Langue vivante",IF('EDT-2niveaux'!H161="APC","APC","")))))))))))))))))))))))))))))</f>
        <v/>
      </c>
      <c r="V157" s="14"/>
      <c r="W157" s="102"/>
      <c r="X157" s="14" t="str">
        <f>IF('EDT-2niveaux'!I161="O","FRANCAIS"&amp;CHAR(10)&amp;"Orthographe",IF('EDT-2niveaux'!I161="rec","RECREATION",IF('EDT-2niveaux'!I161="p","Pause méridienne",IF('EDT-2niveaux'!I161="F","FRANCAIS",IF('EDT-2niveaux'!I161="M","MATHEMATIQUES",IF('EDT-2niveaux'!I161="G","FRANCAIS"&amp;CHAR(10)&amp;"Grammaire",IF('EDT-2niveaux'!I161="LEC","FRANCAIS"&amp;CHAR(10)&amp;"Lecture",IF('EDT-2niveaux'!I161="LIT","FRANCAIS"&amp;CHAR(10)&amp;"Littérature",IF('EDT-2niveaux'!I161="R","FRANCAIS"&amp;CHAR(10)&amp;"Rédaction",IF('EDT-2niveaux'!I161="V","FRANCAIS"&amp;CHAR(10)&amp;"Vocabulaire",IF('EDT-2niveaux'!I161="LO","FRANCAIS"&amp;CHAR(10)&amp;"Langage oral",IF('EDT-2niveaux'!I161="LE","FRANCAIS"&amp;CHAR(10)&amp;"Lect-Ecrit",IF('EDT-2niveaux'!I161="CM","MATHEMATIQUES"&amp;CHAR(10)&amp;"Calcul mental",IF('EDT-2niveaux'!I161="OGD","MATHEMATIQUES"&amp;CHAR(10)&amp;"Org. et gest. données",IF('EDT-2niveaux'!I161="Geom","MATHEMATIQUES"&amp;CHAR(10)&amp;"Géométrie",IF('EDT-2niveaux'!I161="NC","MATHEMATIQUES"&amp;CHAR(10)&amp;"Nb et calcul",IF('EDT-2niveaux'!I161="GM","MATHEMATIQUES"&amp;CHAR(10)&amp;"Grand. et mes.",IF('EDT-2niveaux'!I161="S","Sciences exp. et technologie",IF('EDT-2niveaux'!I161="H","CULT. HUMANISTE"&amp;CHAR(10)&amp;"Histoire",IF('EDT-2niveaux'!I161="Geo","CULT. HUMANISTE"&amp;CHAR(10)&amp;"Géographie",IF('EDT-2niveaux'!I161="ICM","CULT. HUMANISTE"&amp;CHAR(10)&amp;"Inst. civ. et morale",IF('EDT-2niveaux'!I161="EPS","Educ. phys. et sportive",IF('EDT-2niveaux'!I161="PA","Pratiques artistiques",IF('EDT-2niveaux'!I161="EM","PRAT. ARTIST."&amp;CHAR(10)&amp;"Educ. musicale",IF('EDT-2niveaux'!I161="AV","PRAT. ARTIST."&amp;CHAR(10)&amp;"Arts visuels",IF('EDT-2niveaux'!I161="HDA","Hist. des arts",IF('EDT-2niveaux'!I161="DDM","DECOUV. DU MONDE",IF('EDT-2niveaux'!I161="LV","Langue vivante",IF('EDT-2niveaux'!I161="APC","APC","")))))))))))))))))))))))))))))</f>
        <v/>
      </c>
      <c r="Y157" s="14"/>
      <c r="Z157" s="102"/>
      <c r="AA157" s="14" t="str">
        <f>IF('EDT-2niveaux'!J161="O","FRANCAIS"&amp;CHAR(10)&amp;"Orthographe",IF('EDT-2niveaux'!J161="rec","RECREATION",IF('EDT-2niveaux'!J161="p","Pause méridienne",IF('EDT-2niveaux'!J161="F","FRANCAIS",IF('EDT-2niveaux'!J161="M","MATHEMATIQUES",IF('EDT-2niveaux'!J161="G","FRANCAIS"&amp;CHAR(10)&amp;"Grammaire",IF('EDT-2niveaux'!J161="LEC","FRANCAIS"&amp;CHAR(10)&amp;"Lecture",IF('EDT-2niveaux'!J161="LIT","FRANCAIS"&amp;CHAR(10)&amp;"Littérature",IF('EDT-2niveaux'!J161="R","FRANCAIS"&amp;CHAR(10)&amp;"Rédaction",IF('EDT-2niveaux'!J161="V","FRANCAIS"&amp;CHAR(10)&amp;"Vocabulaire",IF('EDT-2niveaux'!J161="LO","FRANCAIS"&amp;CHAR(10)&amp;"Langage oral",IF('EDT-2niveaux'!J161="LE","FRANCAIS"&amp;CHAR(10)&amp;"Lect-Ecrit",IF('EDT-2niveaux'!J161="CM","MATHEMATIQUES"&amp;CHAR(10)&amp;"Calcul mental",IF('EDT-2niveaux'!J161="OGD","MATHEMATIQUES"&amp;CHAR(10)&amp;"Org. et gest. données",IF('EDT-2niveaux'!J161="Geom","MATHEMATIQUES"&amp;CHAR(10)&amp;"Géométrie",IF('EDT-2niveaux'!J161="NC","MATHEMATIQUES"&amp;CHAR(10)&amp;"Nb et calcul",IF('EDT-2niveaux'!J161="GM","MATHEMATIQUES"&amp;CHAR(10)&amp;"Grand. et mes.",IF('EDT-2niveaux'!J161="S","Sciences exp. et technologie",IF('EDT-2niveaux'!J161="H","CULT. HUMANISTE"&amp;CHAR(10)&amp;"Histoire",IF('EDT-2niveaux'!J161="Geo","CULT. HUMANISTE"&amp;CHAR(10)&amp;"Géographie",IF('EDT-2niveaux'!J161="ICM","CULT. HUMANISTE"&amp;CHAR(10)&amp;"Inst. civ. et morale",IF('EDT-2niveaux'!J161="EPS","Educ. phys. et sportive",IF('EDT-2niveaux'!J161="PA","Pratiques artistiques",IF('EDT-2niveaux'!J161="EM","PRAT. ARTIST."&amp;CHAR(10)&amp;"Educ. musicale",IF('EDT-2niveaux'!J161="AV","PRAT. ARTIST."&amp;CHAR(10)&amp;"Arts visuels",IF('EDT-2niveaux'!J161="HDA","Hist. des arts",IF('EDT-2niveaux'!J161="DDM","DECOUV. DU MONDE",IF('EDT-2niveaux'!J161="LV","Langue vivante",IF('EDT-2niveaux'!J161="APC","APC","")))))))))))))))))))))))))))))</f>
        <v/>
      </c>
      <c r="AB157" s="14"/>
      <c r="AC157" s="102"/>
      <c r="AD157" s="14" t="str">
        <f>IF('EDT-2niveaux'!K161="O","FRANCAIS"&amp;CHAR(10)&amp;"Orthographe",IF('EDT-2niveaux'!K161="rec","RECREATION",IF('EDT-2niveaux'!K161="p","Pause méridienne",IF('EDT-2niveaux'!K161="F","FRANCAIS",IF('EDT-2niveaux'!K161="M","MATHEMATIQUES",IF('EDT-2niveaux'!K161="G","FRANCAIS"&amp;CHAR(10)&amp;"Grammaire",IF('EDT-2niveaux'!K161="LEC","FRANCAIS"&amp;CHAR(10)&amp;"Lecture",IF('EDT-2niveaux'!K161="LIT","FRANCAIS"&amp;CHAR(10)&amp;"Littérature",IF('EDT-2niveaux'!K161="R","FRANCAIS"&amp;CHAR(10)&amp;"Rédaction",IF('EDT-2niveaux'!K161="V","FRANCAIS"&amp;CHAR(10)&amp;"Vocabulaire",IF('EDT-2niveaux'!K161="LO","FRANCAIS"&amp;CHAR(10)&amp;"Langage oral",IF('EDT-2niveaux'!K161="LE","FRANCAIS"&amp;CHAR(10)&amp;"Lect-Ecrit",IF('EDT-2niveaux'!K161="CM","MATHEMATIQUES"&amp;CHAR(10)&amp;"Calcul mental",IF('EDT-2niveaux'!K161="OGD","MATHEMATIQUES"&amp;CHAR(10)&amp;"Org. et gest. données",IF('EDT-2niveaux'!K161="Geom","MATHEMATIQUES"&amp;CHAR(10)&amp;"Géométrie",IF('EDT-2niveaux'!K161="NC","MATHEMATIQUES"&amp;CHAR(10)&amp;"Nb et calcul",IF('EDT-2niveaux'!K161="GM","MATHEMATIQUES"&amp;CHAR(10)&amp;"Grand. et mes.",IF('EDT-2niveaux'!K161="S","Sciences exp. et technologie",IF('EDT-2niveaux'!K161="H","CULT. HUMANISTE"&amp;CHAR(10)&amp;"Histoire",IF('EDT-2niveaux'!K161="Geo","CULT. HUMANISTE"&amp;CHAR(10)&amp;"Géographie",IF('EDT-2niveaux'!K161="ICM","CULT. HUMANISTE"&amp;CHAR(10)&amp;"Inst. civ. et morale",IF('EDT-2niveaux'!K161="EPS","Educ. phys. et sportive",IF('EDT-2niveaux'!K161="PA","Pratiques artistiques",IF('EDT-2niveaux'!K161="EM","PRAT. ARTIST."&amp;CHAR(10)&amp;"Educ. musicale",IF('EDT-2niveaux'!K161="AV","PRAT. ARTIST."&amp;CHAR(10)&amp;"Arts visuels",IF('EDT-2niveaux'!K161="HDA","Hist. des arts",IF('EDT-2niveaux'!K161="DDM","DECOUV. DU MONDE",IF('EDT-2niveaux'!K161="LV","Langue vivante",IF('EDT-2niveaux'!K161="APC","APC","")))))))))))))))))))))))))))))</f>
        <v/>
      </c>
      <c r="AE157" s="14"/>
      <c r="AF157" s="40"/>
      <c r="AM157" s="19"/>
      <c r="AN157" s="19"/>
      <c r="AO157" s="19"/>
      <c r="AP157" s="19"/>
      <c r="AQ157" s="19"/>
      <c r="AR157" s="19"/>
      <c r="AS157" s="19"/>
    </row>
    <row r="158" spans="1:45" x14ac:dyDescent="0.3">
      <c r="A158" s="50"/>
      <c r="B158" s="102"/>
      <c r="C158" s="14"/>
      <c r="D158" s="14"/>
      <c r="E158" s="102"/>
      <c r="F158" s="14"/>
      <c r="G158" s="14"/>
      <c r="H158" s="102"/>
      <c r="I158" s="14"/>
      <c r="J158" s="14"/>
      <c r="K158" s="102"/>
      <c r="L158" s="14"/>
      <c r="M158" s="14"/>
      <c r="N158" s="102"/>
      <c r="O158" s="14" t="str">
        <f>IF('EDT-2niveaux'!F162="O","FRANCAIS"&amp;CHAR(10)&amp;"Orthographe",IF('EDT-2niveaux'!F162="rec","RECREATION",IF('EDT-2niveaux'!F162="p","Pause méridienne",IF('EDT-2niveaux'!F162="G","FRANCAIS"&amp;CHAR(10)&amp;"Grammaire",IF('EDT-2niveaux'!F162="LEC","FRANCAIS"&amp;CHAR(10)&amp;"Lecture",IF('EDT-2niveaux'!F162="LIT","FRANCAIS"&amp;CHAR(10)&amp;"Littérature",IF('EDT-2niveaux'!F162="M","MATHEMATIQUES",IF('EDT-2niveaux'!F162="F","FRANCAIS",IF('EDT-2niveaux'!F162="R","FRANCAIS"&amp;CHAR(10)&amp;"Rédaction",IF('EDT-2niveaux'!F162="V","FRANCAIS"&amp;CHAR(10)&amp;"Vocabulaire",IF('EDT-2niveaux'!F162="LO","FRANCAIS"&amp;CHAR(10)&amp;"Langage oral",IF('EDT-2niveaux'!F162="LE","FRANCAIS"&amp;CHAR(10)&amp;"Lect-Ecrit",IF('EDT-2niveaux'!F162="CM","MATHEMATIQUES"&amp;CHAR(10)&amp;"Calcul mental",IF('EDT-2niveaux'!F162="OGD","MATHEMATIQUES"&amp;CHAR(10)&amp;"Org. et gestion des données",IF('EDT-2niveaux'!F162="Geom","MATHEMATIQUES"&amp;CHAR(10)&amp;"Géométrie",IF('EDT-2niveaux'!F162="NC","MATHEMATIQUES"&amp;CHAR(10)&amp;"Nb et calcul",IF('EDT-2niveaux'!F162="GM","MATHEMATIQUES"&amp;CHAR(10)&amp;"Grand. et mes.",IF('EDT-2niveaux'!F162="S","Sciences exp. et technologie",IF('EDT-2niveaux'!F162="H","CULT. HUMANISTE"&amp;CHAR(10)&amp;"Histoire",IF('EDT-2niveaux'!F162="Geo","CULT. HUMANISTE"&amp;CHAR(10)&amp;"Géographie",IF('EDT-2niveaux'!F162="ICM","CULT. HUMANISTE"&amp;CHAR(10)&amp;"Inst. civ. et morale",IF('EDT-2niveaux'!F162="EPS","Educ. phys. et sportive",IF('EDT-2niveaux'!F162="PA","Pratiques artistiques",IF('EDT-2niveaux'!F162="EM","PRAT. ARTIST."&amp;CHAR(10)&amp;"Educ. musicale",IF('EDT-2niveaux'!F162="AV","PRAT. ARTIST."&amp;CHAR(10)&amp;"Arts visuels",IF('EDT-2niveaux'!F162="HDA","Hist. des arts",IF('EDT-2niveaux'!F162="DDM","DECOUV. DU MONDE",IF('EDT-2niveaux'!F162="LV","Langue vivante",IF('EDT-2niveaux'!F162="APC","APC","")))))))))))))))))))))))))))))</f>
        <v/>
      </c>
      <c r="P158" s="14"/>
      <c r="Q158" s="149"/>
      <c r="R158" s="14" t="str">
        <f>IF('EDT-2niveaux'!G162="O","FRANCAIS"&amp;CHAR(10)&amp;"Orthographe",IF('EDT-2niveaux'!G162="rec","RECREATION",IF('EDT-2niveaux'!G162="p","Pause méridienne",IF('EDT-2niveaux'!G162="G","FRANCAIS"&amp;CHAR(10)&amp;"Grammaire",IF('EDT-2niveaux'!G162="LEC","FRANCAIS"&amp;CHAR(10)&amp;"Lecture",IF('EDT-2niveaux'!G162="F","FRANCAIS",IF('EDT-2niveaux'!G162="M","MATHEMATIQUES",IF('EDT-2niveaux'!G162="LIT","FRANCAIS"&amp;CHAR(10)&amp;"Littérature",IF('EDT-2niveaux'!G162="R","FRANCAIS"&amp;CHAR(10)&amp;"Rédaction",IF('EDT-2niveaux'!G162="V","FRANCAIS"&amp;CHAR(10)&amp;"Vocabulaire",IF('EDT-2niveaux'!G162="LO","FRANCAIS"&amp;CHAR(10)&amp;"Langage oral",IF('EDT-2niveaux'!G162="LE","FRANCAIS"&amp;CHAR(10)&amp;"Lect-Ecrit",IF('EDT-2niveaux'!G162="CM","MATHEMATIQUES"&amp;CHAR(10)&amp;"Calcul mental",IF('EDT-2niveaux'!G162="OGD","MATHEMATIQUES"&amp;CHAR(10)&amp;"Org. et gestion des données",IF('EDT-2niveaux'!G162="Geom","MATHEMATIQUES"&amp;CHAR(10)&amp;"Géométrie",IF('EDT-2niveaux'!G162="NC","MATHEMATIQUES"&amp;CHAR(10)&amp;"Nb et calcul",IF('EDT-2niveaux'!G162="GM","MATHEMATIQUES"&amp;CHAR(10)&amp;"Grand. et mes.",IF('EDT-2niveaux'!G162="S","Sciences exp. et technologie",IF('EDT-2niveaux'!G162="H","CULT. HUMANISTE"&amp;CHAR(10)&amp;"Histoire",IF('EDT-2niveaux'!G162="Geo","CULT. HUMANISTE"&amp;CHAR(10)&amp;"Géographie",IF('EDT-2niveaux'!G162="ICM","CULT. HUMANISTE"&amp;CHAR(10)&amp;"Inst. civ. et morale",IF('EDT-2niveaux'!G162="EPS","Educ. phys. et sportive",IF('EDT-2niveaux'!G162="PA","Pratiques artistiques",IF('EDT-2niveaux'!G162="EM","PRAT. ARTIST."&amp;CHAR(10)&amp;"Educ. musicale",IF('EDT-2niveaux'!G162="AV","PRAT. ARTIST."&amp;CHAR(10)&amp;"Arts visuels",IF('EDT-2niveaux'!G162="HDA","Hist. des arts",IF('EDT-2niveaux'!G162="DDM","DECOUV. DU MONDE",IF('EDT-2niveaux'!G162="LV","Langue vivante",IF('EDT-2niveaux'!G162="APC","APC","")))))))))))))))))))))))))))))</f>
        <v/>
      </c>
      <c r="S158" s="148"/>
      <c r="T158" s="102"/>
      <c r="U158" s="14" t="str">
        <f>IF('EDT-2niveaux'!H162="O","FRANCAIS"&amp;CHAR(10)&amp;"Orthographe",IF('EDT-2niveaux'!H162="rec","RECREATION",IF('EDT-2niveaux'!H162="p","Pause méridienne",IF('EDT-2niveaux'!H162="G","FRANCAIS"&amp;CHAR(10)&amp;"Grammaire",IF('EDT-2niveaux'!H162="LEC","FRANCAIS"&amp;CHAR(10)&amp;"Lecture",IF('EDT-2niveaux'!H162="LIT","FRANCAIS"&amp;CHAR(10)&amp;"Littérature",IF('EDT-2niveaux'!H162="M","MATHEMATIQUES",IF('EDT-2niveaux'!H162="F","FRANCAIS",IF('EDT-2niveaux'!H162="R","FRANCAIS"&amp;CHAR(10)&amp;"Rédaction",IF('EDT-2niveaux'!H162="V","FRANCAIS"&amp;CHAR(10)&amp;"Vocabulaire",IF('EDT-2niveaux'!H162="LO","FRANCAIS"&amp;CHAR(10)&amp;"Langage oral",IF('EDT-2niveaux'!H162="LE","FRANCAIS"&amp;CHAR(10)&amp;"Lect-Ecrit",IF('EDT-2niveaux'!H162="CM","MATHEMATIQUES"&amp;CHAR(10)&amp;"Calcul mental",IF('EDT-2niveaux'!H162="OGD","MATHEMATIQUES"&amp;CHAR(10)&amp;"Org. et gest. données",IF('EDT-2niveaux'!H162="Geom","MATHEMATIQUES"&amp;CHAR(10)&amp;"Géométrie",IF('EDT-2niveaux'!H162="NC","MATHEMATIQUES"&amp;CHAR(10)&amp;"Nb et calcul",IF('EDT-2niveaux'!H162="GM","MATHEMATIQUES"&amp;CHAR(10)&amp;"Grand. et mes.",IF('EDT-2niveaux'!H162="S","Sciences exp. et technologie",IF('EDT-2niveaux'!H162="H","CULT. HUMANISTE"&amp;CHAR(10)&amp;"Histoire",IF('EDT-2niveaux'!H162="Geo","CULT. HUMANISTE"&amp;CHAR(10)&amp;"Géographie",IF('EDT-2niveaux'!B162="EMC","CULT. HUMANISTE"&amp;CHAR(10)&amp;"Enseig. mor. et civ.",IF('EDT-2niveaux'!H162="EPS","Educ. phys. et sportive",IF('EDT-2niveaux'!H162="PA","Pratiques artistiques",IF('EDT-2niveaux'!H162="EM","PRAT. ARTIST."&amp;CHAR(10)&amp;"Educ. musicale",IF('EDT-2niveaux'!H162="AV","PRAT. ARTIST."&amp;CHAR(10)&amp;"Arts visuels",IF('EDT-2niveaux'!H162="HDA","Hist. des arts",IF('EDT-2niveaux'!H162="DDM","DECOUV. DU MONDE",IF('EDT-2niveaux'!H162="LV","Langue vivante",IF('EDT-2niveaux'!H162="APC","APC","")))))))))))))))))))))))))))))</f>
        <v/>
      </c>
      <c r="V158" s="14"/>
      <c r="W158" s="102"/>
      <c r="X158" s="14" t="str">
        <f>IF('EDT-2niveaux'!I162="O","FRANCAIS"&amp;CHAR(10)&amp;"Orthographe",IF('EDT-2niveaux'!I162="rec","RECREATION",IF('EDT-2niveaux'!I162="p","Pause méridienne",IF('EDT-2niveaux'!I162="F","FRANCAIS",IF('EDT-2niveaux'!I162="M","MATHEMATIQUES",IF('EDT-2niveaux'!I162="G","FRANCAIS"&amp;CHAR(10)&amp;"Grammaire",IF('EDT-2niveaux'!I162="LEC","FRANCAIS"&amp;CHAR(10)&amp;"Lecture",IF('EDT-2niveaux'!I162="LIT","FRANCAIS"&amp;CHAR(10)&amp;"Littérature",IF('EDT-2niveaux'!I162="R","FRANCAIS"&amp;CHAR(10)&amp;"Rédaction",IF('EDT-2niveaux'!I162="V","FRANCAIS"&amp;CHAR(10)&amp;"Vocabulaire",IF('EDT-2niveaux'!I162="LO","FRANCAIS"&amp;CHAR(10)&amp;"Langage oral",IF('EDT-2niveaux'!I162="LE","FRANCAIS"&amp;CHAR(10)&amp;"Lect-Ecrit",IF('EDT-2niveaux'!I162="CM","MATHEMATIQUES"&amp;CHAR(10)&amp;"Calcul mental",IF('EDT-2niveaux'!I162="OGD","MATHEMATIQUES"&amp;CHAR(10)&amp;"Org. et gest. données",IF('EDT-2niveaux'!I162="Geom","MATHEMATIQUES"&amp;CHAR(10)&amp;"Géométrie",IF('EDT-2niveaux'!I162="NC","MATHEMATIQUES"&amp;CHAR(10)&amp;"Nb et calcul",IF('EDT-2niveaux'!I162="GM","MATHEMATIQUES"&amp;CHAR(10)&amp;"Grand. et mes.",IF('EDT-2niveaux'!I162="S","Sciences exp. et technologie",IF('EDT-2niveaux'!I162="H","CULT. HUMANISTE"&amp;CHAR(10)&amp;"Histoire",IF('EDT-2niveaux'!I162="Geo","CULT. HUMANISTE"&amp;CHAR(10)&amp;"Géographie",IF('EDT-2niveaux'!I162="ICM","CULT. HUMANISTE"&amp;CHAR(10)&amp;"Inst. civ. et morale",IF('EDT-2niveaux'!I162="EPS","Educ. phys. et sportive",IF('EDT-2niveaux'!I162="PA","Pratiques artistiques",IF('EDT-2niveaux'!I162="EM","PRAT. ARTIST."&amp;CHAR(10)&amp;"Educ. musicale",IF('EDT-2niveaux'!I162="AV","PRAT. ARTIST."&amp;CHAR(10)&amp;"Arts visuels",IF('EDT-2niveaux'!I162="HDA","Hist. des arts",IF('EDT-2niveaux'!I162="DDM","DECOUV. DU MONDE",IF('EDT-2niveaux'!I162="LV","Langue vivante",IF('EDT-2niveaux'!I162="APC","APC","")))))))))))))))))))))))))))))</f>
        <v/>
      </c>
      <c r="Y158" s="14"/>
      <c r="Z158" s="102"/>
      <c r="AA158" s="14" t="str">
        <f>IF('EDT-2niveaux'!J162="O","FRANCAIS"&amp;CHAR(10)&amp;"Orthographe",IF('EDT-2niveaux'!J162="rec","RECREATION",IF('EDT-2niveaux'!J162="p","Pause méridienne",IF('EDT-2niveaux'!J162="F","FRANCAIS",IF('EDT-2niveaux'!J162="M","MATHEMATIQUES",IF('EDT-2niveaux'!J162="G","FRANCAIS"&amp;CHAR(10)&amp;"Grammaire",IF('EDT-2niveaux'!J162="LEC","FRANCAIS"&amp;CHAR(10)&amp;"Lecture",IF('EDT-2niveaux'!J162="LIT","FRANCAIS"&amp;CHAR(10)&amp;"Littérature",IF('EDT-2niveaux'!J162="R","FRANCAIS"&amp;CHAR(10)&amp;"Rédaction",IF('EDT-2niveaux'!J162="V","FRANCAIS"&amp;CHAR(10)&amp;"Vocabulaire",IF('EDT-2niveaux'!J162="LO","FRANCAIS"&amp;CHAR(10)&amp;"Langage oral",IF('EDT-2niveaux'!J162="LE","FRANCAIS"&amp;CHAR(10)&amp;"Lect-Ecrit",IF('EDT-2niveaux'!J162="CM","MATHEMATIQUES"&amp;CHAR(10)&amp;"Calcul mental",IF('EDT-2niveaux'!J162="OGD","MATHEMATIQUES"&amp;CHAR(10)&amp;"Org. et gest. données",IF('EDT-2niveaux'!J162="Geom","MATHEMATIQUES"&amp;CHAR(10)&amp;"Géométrie",IF('EDT-2niveaux'!J162="NC","MATHEMATIQUES"&amp;CHAR(10)&amp;"Nb et calcul",IF('EDT-2niveaux'!J162="GM","MATHEMATIQUES"&amp;CHAR(10)&amp;"Grand. et mes.",IF('EDT-2niveaux'!J162="S","Sciences exp. et technologie",IF('EDT-2niveaux'!J162="H","CULT. HUMANISTE"&amp;CHAR(10)&amp;"Histoire",IF('EDT-2niveaux'!J162="Geo","CULT. HUMANISTE"&amp;CHAR(10)&amp;"Géographie",IF('EDT-2niveaux'!J162="ICM","CULT. HUMANISTE"&amp;CHAR(10)&amp;"Inst. civ. et morale",IF('EDT-2niveaux'!J162="EPS","Educ. phys. et sportive",IF('EDT-2niveaux'!J162="PA","Pratiques artistiques",IF('EDT-2niveaux'!J162="EM","PRAT. ARTIST."&amp;CHAR(10)&amp;"Educ. musicale",IF('EDT-2niveaux'!J162="AV","PRAT. ARTIST."&amp;CHAR(10)&amp;"Arts visuels",IF('EDT-2niveaux'!J162="HDA","Hist. des arts",IF('EDT-2niveaux'!J162="DDM","DECOUV. DU MONDE",IF('EDT-2niveaux'!J162="LV","Langue vivante",IF('EDT-2niveaux'!J162="APC","APC","")))))))))))))))))))))))))))))</f>
        <v/>
      </c>
      <c r="AB158" s="14"/>
      <c r="AC158" s="102"/>
      <c r="AD158" s="14" t="str">
        <f>IF('EDT-2niveaux'!K162="O","FRANCAIS"&amp;CHAR(10)&amp;"Orthographe",IF('EDT-2niveaux'!K162="rec","RECREATION",IF('EDT-2niveaux'!K162="p","Pause méridienne",IF('EDT-2niveaux'!K162="F","FRANCAIS",IF('EDT-2niveaux'!K162="M","MATHEMATIQUES",IF('EDT-2niveaux'!K162="G","FRANCAIS"&amp;CHAR(10)&amp;"Grammaire",IF('EDT-2niveaux'!K162="LEC","FRANCAIS"&amp;CHAR(10)&amp;"Lecture",IF('EDT-2niveaux'!K162="LIT","FRANCAIS"&amp;CHAR(10)&amp;"Littérature",IF('EDT-2niveaux'!K162="R","FRANCAIS"&amp;CHAR(10)&amp;"Rédaction",IF('EDT-2niveaux'!K162="V","FRANCAIS"&amp;CHAR(10)&amp;"Vocabulaire",IF('EDT-2niveaux'!K162="LO","FRANCAIS"&amp;CHAR(10)&amp;"Langage oral",IF('EDT-2niveaux'!K162="LE","FRANCAIS"&amp;CHAR(10)&amp;"Lect-Ecrit",IF('EDT-2niveaux'!K162="CM","MATHEMATIQUES"&amp;CHAR(10)&amp;"Calcul mental",IF('EDT-2niveaux'!K162="OGD","MATHEMATIQUES"&amp;CHAR(10)&amp;"Org. et gest. données",IF('EDT-2niveaux'!K162="Geom","MATHEMATIQUES"&amp;CHAR(10)&amp;"Géométrie",IF('EDT-2niveaux'!K162="NC","MATHEMATIQUES"&amp;CHAR(10)&amp;"Nb et calcul",IF('EDT-2niveaux'!K162="GM","MATHEMATIQUES"&amp;CHAR(10)&amp;"Grand. et mes.",IF('EDT-2niveaux'!K162="S","Sciences exp. et technologie",IF('EDT-2niveaux'!K162="H","CULT. HUMANISTE"&amp;CHAR(10)&amp;"Histoire",IF('EDT-2niveaux'!K162="Geo","CULT. HUMANISTE"&amp;CHAR(10)&amp;"Géographie",IF('EDT-2niveaux'!K162="ICM","CULT. HUMANISTE"&amp;CHAR(10)&amp;"Inst. civ. et morale",IF('EDT-2niveaux'!K162="EPS","Educ. phys. et sportive",IF('EDT-2niveaux'!K162="PA","Pratiques artistiques",IF('EDT-2niveaux'!K162="EM","PRAT. ARTIST."&amp;CHAR(10)&amp;"Educ. musicale",IF('EDT-2niveaux'!K162="AV","PRAT. ARTIST."&amp;CHAR(10)&amp;"Arts visuels",IF('EDT-2niveaux'!K162="HDA","Hist. des arts",IF('EDT-2niveaux'!K162="DDM","DECOUV. DU MONDE",IF('EDT-2niveaux'!K162="LV","Langue vivante",IF('EDT-2niveaux'!K162="APC","APC","")))))))))))))))))))))))))))))</f>
        <v/>
      </c>
      <c r="AE158" s="14"/>
      <c r="AF158" s="40"/>
      <c r="AM158" s="19"/>
      <c r="AN158" s="19"/>
      <c r="AO158" s="19"/>
      <c r="AP158" s="19"/>
      <c r="AQ158" s="19"/>
      <c r="AR158" s="19"/>
      <c r="AS158" s="19"/>
    </row>
    <row r="159" spans="1:45" x14ac:dyDescent="0.3">
      <c r="A159" s="50"/>
      <c r="B159" s="102"/>
      <c r="C159" s="14"/>
      <c r="D159" s="14"/>
      <c r="E159" s="102"/>
      <c r="F159" s="14"/>
      <c r="G159" s="14"/>
      <c r="H159" s="102"/>
      <c r="I159" s="14"/>
      <c r="J159" s="14"/>
      <c r="K159" s="102"/>
      <c r="L159" s="14"/>
      <c r="M159" s="14"/>
      <c r="N159" s="102"/>
      <c r="O159" s="14"/>
      <c r="P159" s="14"/>
      <c r="Q159" s="149"/>
      <c r="R159" s="148"/>
      <c r="S159" s="148"/>
      <c r="T159" s="102"/>
      <c r="U159" s="14"/>
      <c r="V159" s="14"/>
      <c r="W159" s="102"/>
      <c r="X159" s="14"/>
      <c r="Y159" s="14"/>
      <c r="Z159" s="102"/>
      <c r="AA159" s="14"/>
      <c r="AB159" s="14"/>
      <c r="AC159" s="102"/>
      <c r="AD159" s="14"/>
      <c r="AE159" s="14"/>
      <c r="AF159" s="40"/>
      <c r="AM159" s="19"/>
      <c r="AN159" s="19"/>
      <c r="AO159" s="19"/>
      <c r="AP159" s="19"/>
      <c r="AQ159" s="19"/>
      <c r="AR159" s="19"/>
      <c r="AS159" s="19"/>
    </row>
    <row r="160" spans="1:45" x14ac:dyDescent="0.3">
      <c r="A160" s="50"/>
      <c r="B160" s="102"/>
      <c r="C160" s="14"/>
      <c r="D160" s="14"/>
      <c r="E160" s="102"/>
      <c r="F160" s="14"/>
      <c r="G160" s="14"/>
      <c r="H160" s="102"/>
      <c r="I160" s="14"/>
      <c r="J160" s="14"/>
      <c r="K160" s="102"/>
      <c r="L160" s="14"/>
      <c r="M160" s="14"/>
      <c r="N160" s="102"/>
      <c r="O160" s="14"/>
      <c r="P160" s="14"/>
      <c r="Q160" s="149"/>
      <c r="R160" s="148"/>
      <c r="S160" s="148"/>
      <c r="T160" s="102"/>
      <c r="U160" s="14"/>
      <c r="V160" s="14"/>
      <c r="W160" s="102"/>
      <c r="X160" s="14"/>
      <c r="Y160" s="14"/>
      <c r="Z160" s="102"/>
      <c r="AA160" s="14"/>
      <c r="AB160" s="14"/>
      <c r="AC160" s="102"/>
      <c r="AD160" s="14"/>
      <c r="AE160" s="14"/>
      <c r="AF160" s="40"/>
      <c r="AM160" s="19"/>
      <c r="AN160" s="19"/>
      <c r="AO160" s="19"/>
      <c r="AP160" s="19"/>
      <c r="AQ160" s="19"/>
      <c r="AR160" s="19"/>
      <c r="AS160" s="19"/>
    </row>
    <row r="161" spans="1:45" x14ac:dyDescent="0.3">
      <c r="A161" s="50"/>
      <c r="B161" s="102"/>
      <c r="C161" s="14"/>
      <c r="D161" s="14"/>
      <c r="E161" s="102"/>
      <c r="F161" s="14"/>
      <c r="G161" s="14"/>
      <c r="H161" s="102"/>
      <c r="I161" s="14"/>
      <c r="J161" s="14"/>
      <c r="K161" s="102"/>
      <c r="L161" s="14"/>
      <c r="M161" s="14"/>
      <c r="N161" s="102"/>
      <c r="O161" s="14"/>
      <c r="P161" s="14"/>
      <c r="Q161" s="149"/>
      <c r="R161" s="148"/>
      <c r="S161" s="148"/>
      <c r="T161" s="102"/>
      <c r="U161" s="14"/>
      <c r="V161" s="14"/>
      <c r="W161" s="102"/>
      <c r="X161" s="14"/>
      <c r="Y161" s="14"/>
      <c r="Z161" s="102"/>
      <c r="AA161" s="14"/>
      <c r="AB161" s="14"/>
      <c r="AC161" s="102"/>
      <c r="AD161" s="14"/>
      <c r="AE161" s="14"/>
      <c r="AF161" s="40"/>
      <c r="AM161" s="19"/>
      <c r="AN161" s="19"/>
      <c r="AO161" s="19"/>
      <c r="AP161" s="19"/>
      <c r="AQ161" s="19"/>
      <c r="AR161" s="19"/>
      <c r="AS161" s="19"/>
    </row>
    <row r="162" spans="1:45" x14ac:dyDescent="0.3">
      <c r="A162" s="50"/>
      <c r="B162" s="102"/>
      <c r="C162" s="14"/>
      <c r="D162" s="14"/>
      <c r="E162" s="102"/>
      <c r="F162" s="14"/>
      <c r="G162" s="14"/>
      <c r="H162" s="102"/>
      <c r="I162" s="14"/>
      <c r="J162" s="14"/>
      <c r="K162" s="102"/>
      <c r="L162" s="14"/>
      <c r="M162" s="14"/>
      <c r="N162" s="102"/>
      <c r="O162" s="14"/>
      <c r="P162" s="14"/>
      <c r="Q162" s="149"/>
      <c r="R162" s="148"/>
      <c r="S162" s="148"/>
      <c r="T162" s="102"/>
      <c r="U162" s="14"/>
      <c r="V162" s="14"/>
      <c r="W162" s="102"/>
      <c r="X162" s="14"/>
      <c r="Y162" s="14"/>
      <c r="Z162" s="102"/>
      <c r="AA162" s="14"/>
      <c r="AB162" s="14"/>
      <c r="AC162" s="102"/>
      <c r="AD162" s="14"/>
      <c r="AE162" s="14"/>
      <c r="AF162" s="40"/>
      <c r="AM162" s="19"/>
      <c r="AN162" s="19"/>
      <c r="AO162" s="19"/>
      <c r="AP162" s="19"/>
      <c r="AQ162" s="19"/>
      <c r="AR162" s="19"/>
      <c r="AS162" s="19"/>
    </row>
    <row r="163" spans="1:45" x14ac:dyDescent="0.3">
      <c r="A163" s="50"/>
      <c r="B163" s="102"/>
      <c r="C163" s="14"/>
      <c r="D163" s="14"/>
      <c r="E163" s="102"/>
      <c r="F163" s="14"/>
      <c r="G163" s="14"/>
      <c r="H163" s="102"/>
      <c r="I163" s="14"/>
      <c r="J163" s="14"/>
      <c r="K163" s="102"/>
      <c r="L163" s="14"/>
      <c r="M163" s="14"/>
      <c r="N163" s="102"/>
      <c r="O163" s="14"/>
      <c r="P163" s="14"/>
      <c r="Q163" s="149"/>
      <c r="R163" s="148"/>
      <c r="S163" s="148"/>
      <c r="T163" s="102"/>
      <c r="U163" s="14"/>
      <c r="V163" s="14"/>
      <c r="W163" s="102"/>
      <c r="X163" s="14"/>
      <c r="Y163" s="14"/>
      <c r="Z163" s="102"/>
      <c r="AA163" s="14"/>
      <c r="AB163" s="14"/>
      <c r="AC163" s="102"/>
      <c r="AD163" s="14"/>
      <c r="AE163" s="14"/>
      <c r="AF163" s="40"/>
      <c r="AM163" s="19"/>
      <c r="AN163" s="19"/>
      <c r="AO163" s="19"/>
      <c r="AP163" s="19"/>
      <c r="AQ163" s="19"/>
      <c r="AR163" s="19"/>
      <c r="AS163" s="19"/>
    </row>
    <row r="164" spans="1:45" x14ac:dyDescent="0.3">
      <c r="A164" s="50"/>
      <c r="B164" s="102"/>
      <c r="C164" s="14"/>
      <c r="D164" s="14"/>
      <c r="E164" s="102"/>
      <c r="F164" s="14"/>
      <c r="G164" s="14"/>
      <c r="H164" s="102"/>
      <c r="I164" s="14"/>
      <c r="J164" s="14"/>
      <c r="K164" s="102"/>
      <c r="L164" s="14"/>
      <c r="M164" s="14"/>
      <c r="N164" s="102"/>
      <c r="O164" s="14"/>
      <c r="P164" s="14"/>
      <c r="Q164" s="149"/>
      <c r="R164" s="148"/>
      <c r="S164" s="148"/>
      <c r="T164" s="102"/>
      <c r="U164" s="14"/>
      <c r="V164" s="14"/>
      <c r="W164" s="102"/>
      <c r="X164" s="14"/>
      <c r="Y164" s="14"/>
      <c r="Z164" s="102"/>
      <c r="AA164" s="14"/>
      <c r="AB164" s="14"/>
      <c r="AC164" s="102"/>
      <c r="AD164" s="14"/>
      <c r="AE164" s="14"/>
      <c r="AF164" s="40"/>
      <c r="AM164" s="19"/>
      <c r="AN164" s="19"/>
      <c r="AO164" s="19"/>
      <c r="AP164" s="19"/>
      <c r="AQ164" s="19"/>
      <c r="AR164" s="19"/>
      <c r="AS164" s="19"/>
    </row>
    <row r="165" spans="1:45" x14ac:dyDescent="0.3">
      <c r="A165" s="50"/>
      <c r="B165" s="102"/>
      <c r="C165" s="14"/>
      <c r="D165" s="14"/>
      <c r="E165" s="102"/>
      <c r="F165" s="14"/>
      <c r="G165" s="14"/>
      <c r="H165" s="102"/>
      <c r="I165" s="14"/>
      <c r="J165" s="14"/>
      <c r="K165" s="102"/>
      <c r="L165" s="14"/>
      <c r="M165" s="14"/>
      <c r="N165" s="102"/>
      <c r="O165" s="14"/>
      <c r="P165" s="14"/>
      <c r="Q165" s="149"/>
      <c r="R165" s="148"/>
      <c r="S165" s="148"/>
      <c r="T165" s="102"/>
      <c r="U165" s="14"/>
      <c r="V165" s="14"/>
      <c r="W165" s="102"/>
      <c r="X165" s="14"/>
      <c r="Y165" s="14"/>
      <c r="Z165" s="102"/>
      <c r="AA165" s="14"/>
      <c r="AB165" s="14"/>
      <c r="AC165" s="102"/>
      <c r="AD165" s="14"/>
      <c r="AE165" s="14"/>
      <c r="AF165" s="40"/>
      <c r="AM165" s="19"/>
      <c r="AN165" s="19"/>
      <c r="AO165" s="19"/>
      <c r="AP165" s="19"/>
      <c r="AQ165" s="19"/>
      <c r="AR165" s="19"/>
      <c r="AS165" s="19"/>
    </row>
    <row r="166" spans="1:45" x14ac:dyDescent="0.3">
      <c r="A166" s="50"/>
      <c r="B166" s="102"/>
      <c r="C166" s="14"/>
      <c r="D166" s="14"/>
      <c r="E166" s="102"/>
      <c r="F166" s="14"/>
      <c r="G166" s="14"/>
      <c r="H166" s="102"/>
      <c r="I166" s="14"/>
      <c r="J166" s="14"/>
      <c r="K166" s="102"/>
      <c r="L166" s="14"/>
      <c r="M166" s="14"/>
      <c r="N166" s="102"/>
      <c r="O166" s="14"/>
      <c r="P166" s="14"/>
      <c r="Q166" s="149"/>
      <c r="R166" s="148"/>
      <c r="S166" s="148"/>
      <c r="T166" s="102"/>
      <c r="U166" s="14"/>
      <c r="V166" s="14"/>
      <c r="W166" s="102"/>
      <c r="X166" s="14"/>
      <c r="Y166" s="14"/>
      <c r="Z166" s="102"/>
      <c r="AA166" s="14"/>
      <c r="AB166" s="14"/>
      <c r="AC166" s="102"/>
      <c r="AD166" s="14"/>
      <c r="AE166" s="14"/>
      <c r="AF166" s="40"/>
      <c r="AM166" s="19"/>
      <c r="AN166" s="19"/>
      <c r="AO166" s="19"/>
      <c r="AP166" s="19"/>
      <c r="AQ166" s="19"/>
      <c r="AR166" s="19"/>
      <c r="AS166" s="19"/>
    </row>
    <row r="167" spans="1:45" x14ac:dyDescent="0.3">
      <c r="A167" s="50"/>
      <c r="B167" s="102"/>
      <c r="C167" s="14"/>
      <c r="D167" s="14"/>
      <c r="E167" s="102"/>
      <c r="F167" s="14"/>
      <c r="G167" s="14"/>
      <c r="H167" s="102"/>
      <c r="I167" s="14"/>
      <c r="J167" s="14"/>
      <c r="K167" s="102"/>
      <c r="L167" s="14"/>
      <c r="M167" s="14"/>
      <c r="N167" s="102"/>
      <c r="O167" s="14"/>
      <c r="P167" s="14"/>
      <c r="Q167" s="149"/>
      <c r="R167" s="148"/>
      <c r="S167" s="148"/>
      <c r="T167" s="102"/>
      <c r="U167" s="14"/>
      <c r="V167" s="14"/>
      <c r="W167" s="102"/>
      <c r="X167" s="14"/>
      <c r="Y167" s="14"/>
      <c r="Z167" s="102"/>
      <c r="AA167" s="14"/>
      <c r="AB167" s="14"/>
      <c r="AC167" s="102"/>
      <c r="AD167" s="14"/>
      <c r="AE167" s="14"/>
      <c r="AF167" s="40"/>
      <c r="AM167" s="19"/>
      <c r="AN167" s="19"/>
      <c r="AO167" s="19"/>
      <c r="AP167" s="19"/>
      <c r="AQ167" s="19"/>
      <c r="AR167" s="19"/>
      <c r="AS167" s="19"/>
    </row>
    <row r="168" spans="1:45" x14ac:dyDescent="0.3">
      <c r="A168" s="50"/>
      <c r="B168" s="102"/>
      <c r="C168" s="14"/>
      <c r="D168" s="14"/>
      <c r="E168" s="102"/>
      <c r="F168" s="14"/>
      <c r="G168" s="14"/>
      <c r="H168" s="102"/>
      <c r="I168" s="14"/>
      <c r="J168" s="14"/>
      <c r="K168" s="102"/>
      <c r="L168" s="14"/>
      <c r="M168" s="14"/>
      <c r="N168" s="102"/>
      <c r="O168" s="14"/>
      <c r="P168" s="14"/>
      <c r="Q168" s="149"/>
      <c r="R168" s="148"/>
      <c r="S168" s="148"/>
      <c r="T168" s="102"/>
      <c r="U168" s="14"/>
      <c r="V168" s="14"/>
      <c r="W168" s="102"/>
      <c r="X168" s="14"/>
      <c r="Y168" s="14"/>
      <c r="Z168" s="102"/>
      <c r="AA168" s="14"/>
      <c r="AB168" s="14"/>
      <c r="AC168" s="102"/>
      <c r="AD168" s="14"/>
      <c r="AE168" s="14"/>
      <c r="AF168" s="40"/>
      <c r="AM168" s="19"/>
      <c r="AN168" s="19"/>
      <c r="AO168" s="19"/>
      <c r="AP168" s="19"/>
      <c r="AQ168" s="19"/>
      <c r="AR168" s="19"/>
      <c r="AS168" s="19"/>
    </row>
    <row r="169" spans="1:45" x14ac:dyDescent="0.3">
      <c r="A169" s="50"/>
      <c r="B169" s="102"/>
      <c r="C169" s="14"/>
      <c r="D169" s="14"/>
      <c r="E169" s="102"/>
      <c r="F169" s="14"/>
      <c r="G169" s="14"/>
      <c r="H169" s="102"/>
      <c r="I169" s="14"/>
      <c r="J169" s="14"/>
      <c r="K169" s="102"/>
      <c r="L169" s="14"/>
      <c r="M169" s="14"/>
      <c r="N169" s="102"/>
      <c r="O169" s="14"/>
      <c r="P169" s="14"/>
      <c r="Q169" s="149"/>
      <c r="R169" s="148"/>
      <c r="S169" s="148"/>
      <c r="T169" s="102"/>
      <c r="U169" s="14"/>
      <c r="V169" s="14"/>
      <c r="W169" s="102"/>
      <c r="X169" s="14"/>
      <c r="Y169" s="14"/>
      <c r="Z169" s="102"/>
      <c r="AA169" s="14"/>
      <c r="AB169" s="14"/>
      <c r="AC169" s="102"/>
      <c r="AD169" s="14"/>
      <c r="AE169" s="14"/>
      <c r="AF169" s="40"/>
      <c r="AM169" s="19"/>
      <c r="AN169" s="19"/>
      <c r="AO169" s="19"/>
      <c r="AP169" s="19"/>
      <c r="AQ169" s="19"/>
      <c r="AR169" s="19"/>
      <c r="AS169" s="19"/>
    </row>
    <row r="170" spans="1:45" x14ac:dyDescent="0.3">
      <c r="A170" s="50"/>
      <c r="B170" s="102"/>
      <c r="C170" s="14"/>
      <c r="D170" s="14"/>
      <c r="E170" s="102"/>
      <c r="F170" s="14"/>
      <c r="G170" s="14"/>
      <c r="H170" s="102"/>
      <c r="I170" s="14"/>
      <c r="J170" s="14"/>
      <c r="K170" s="102"/>
      <c r="L170" s="14"/>
      <c r="M170" s="14"/>
      <c r="N170" s="102"/>
      <c r="O170" s="14"/>
      <c r="P170" s="14"/>
      <c r="Q170" s="149"/>
      <c r="R170" s="148"/>
      <c r="S170" s="148"/>
      <c r="T170" s="102"/>
      <c r="U170" s="14"/>
      <c r="V170" s="14"/>
      <c r="W170" s="102"/>
      <c r="X170" s="14"/>
      <c r="Y170" s="14"/>
      <c r="Z170" s="102"/>
      <c r="AA170" s="14"/>
      <c r="AB170" s="14"/>
      <c r="AC170" s="102"/>
      <c r="AD170" s="14"/>
      <c r="AE170" s="14"/>
      <c r="AF170" s="40"/>
      <c r="AM170" s="19"/>
      <c r="AN170" s="19"/>
      <c r="AO170" s="19"/>
      <c r="AP170" s="19"/>
      <c r="AQ170" s="19"/>
      <c r="AR170" s="19"/>
      <c r="AS170" s="19"/>
    </row>
    <row r="171" spans="1:45" x14ac:dyDescent="0.3">
      <c r="A171" s="50"/>
      <c r="B171" s="102"/>
      <c r="C171" s="14"/>
      <c r="D171" s="14"/>
      <c r="E171" s="102"/>
      <c r="F171" s="14"/>
      <c r="G171" s="14"/>
      <c r="H171" s="102"/>
      <c r="I171" s="14"/>
      <c r="J171" s="14"/>
      <c r="K171" s="102"/>
      <c r="L171" s="14"/>
      <c r="M171" s="14"/>
      <c r="N171" s="102"/>
      <c r="O171" s="14"/>
      <c r="P171" s="14"/>
      <c r="Q171" s="149"/>
      <c r="R171" s="148"/>
      <c r="S171" s="148"/>
      <c r="T171" s="102"/>
      <c r="U171" s="14"/>
      <c r="V171" s="14"/>
      <c r="W171" s="102"/>
      <c r="X171" s="14"/>
      <c r="Y171" s="14"/>
      <c r="Z171" s="102"/>
      <c r="AA171" s="14"/>
      <c r="AB171" s="14"/>
      <c r="AC171" s="102"/>
      <c r="AD171" s="14"/>
      <c r="AE171" s="14"/>
      <c r="AF171" s="40"/>
      <c r="AM171" s="19"/>
      <c r="AN171" s="19"/>
      <c r="AO171" s="19"/>
      <c r="AP171" s="19"/>
      <c r="AQ171" s="19"/>
      <c r="AR171" s="19"/>
      <c r="AS171" s="19"/>
    </row>
    <row r="172" spans="1:45" x14ac:dyDescent="0.3">
      <c r="A172" s="50"/>
      <c r="B172" s="102"/>
      <c r="C172" s="14"/>
      <c r="D172" s="14"/>
      <c r="E172" s="102"/>
      <c r="F172" s="14"/>
      <c r="G172" s="14"/>
      <c r="H172" s="102"/>
      <c r="I172" s="14"/>
      <c r="J172" s="14"/>
      <c r="K172" s="102"/>
      <c r="L172" s="14"/>
      <c r="M172" s="14"/>
      <c r="N172" s="102"/>
      <c r="O172" s="14"/>
      <c r="P172" s="14"/>
      <c r="Q172" s="149"/>
      <c r="R172" s="148"/>
      <c r="S172" s="148"/>
      <c r="T172" s="102"/>
      <c r="U172" s="14"/>
      <c r="V172" s="14"/>
      <c r="W172" s="102"/>
      <c r="X172" s="14"/>
      <c r="Y172" s="14"/>
      <c r="Z172" s="102"/>
      <c r="AA172" s="14"/>
      <c r="AB172" s="14"/>
      <c r="AC172" s="102"/>
      <c r="AD172" s="14"/>
      <c r="AE172" s="14"/>
      <c r="AF172" s="40"/>
      <c r="AM172" s="19"/>
      <c r="AN172" s="19"/>
      <c r="AO172" s="19"/>
      <c r="AP172" s="19"/>
      <c r="AQ172" s="19"/>
      <c r="AR172" s="19"/>
      <c r="AS172" s="19"/>
    </row>
    <row r="173" spans="1:45" x14ac:dyDescent="0.3">
      <c r="A173" s="50"/>
      <c r="B173" s="102"/>
      <c r="C173" s="14"/>
      <c r="D173" s="14"/>
      <c r="E173" s="102"/>
      <c r="F173" s="14"/>
      <c r="G173" s="14"/>
      <c r="H173" s="102"/>
      <c r="I173" s="14"/>
      <c r="J173" s="14"/>
      <c r="K173" s="102"/>
      <c r="L173" s="14"/>
      <c r="M173" s="14"/>
      <c r="N173" s="102"/>
      <c r="O173" s="14"/>
      <c r="P173" s="14"/>
      <c r="Q173" s="149"/>
      <c r="R173" s="148"/>
      <c r="S173" s="148"/>
      <c r="T173" s="102"/>
      <c r="U173" s="14"/>
      <c r="V173" s="14"/>
      <c r="W173" s="102"/>
      <c r="X173" s="14"/>
      <c r="Y173" s="14"/>
      <c r="Z173" s="102"/>
      <c r="AA173" s="14"/>
      <c r="AB173" s="14"/>
      <c r="AC173" s="102"/>
      <c r="AD173" s="14"/>
      <c r="AE173" s="14"/>
      <c r="AF173" s="40"/>
      <c r="AM173" s="19"/>
      <c r="AN173" s="19"/>
      <c r="AO173" s="19"/>
      <c r="AP173" s="19"/>
      <c r="AQ173" s="19"/>
      <c r="AR173" s="19"/>
      <c r="AS173" s="19"/>
    </row>
    <row r="174" spans="1:45" x14ac:dyDescent="0.3">
      <c r="A174" s="50"/>
      <c r="B174" s="102"/>
      <c r="C174" s="14"/>
      <c r="D174" s="14"/>
      <c r="E174" s="102"/>
      <c r="F174" s="14"/>
      <c r="G174" s="14"/>
      <c r="H174" s="102"/>
      <c r="I174" s="14"/>
      <c r="J174" s="14"/>
      <c r="K174" s="102"/>
      <c r="L174" s="14"/>
      <c r="M174" s="14"/>
      <c r="N174" s="102"/>
      <c r="O174" s="14"/>
      <c r="P174" s="14"/>
      <c r="Q174" s="149"/>
      <c r="R174" s="148"/>
      <c r="S174" s="148"/>
      <c r="T174" s="102"/>
      <c r="U174" s="14"/>
      <c r="V174" s="14"/>
      <c r="W174" s="102"/>
      <c r="X174" s="14"/>
      <c r="Y174" s="14"/>
      <c r="Z174" s="102"/>
      <c r="AA174" s="14"/>
      <c r="AB174" s="14"/>
      <c r="AC174" s="102"/>
      <c r="AD174" s="14"/>
      <c r="AE174" s="14"/>
      <c r="AF174" s="40"/>
      <c r="AM174" s="19"/>
      <c r="AN174" s="19"/>
      <c r="AO174" s="19"/>
      <c r="AP174" s="19"/>
      <c r="AQ174" s="19"/>
      <c r="AR174" s="19"/>
      <c r="AS174" s="19"/>
    </row>
    <row r="175" spans="1:45" x14ac:dyDescent="0.3">
      <c r="A175" s="50"/>
      <c r="B175" s="102"/>
      <c r="C175" s="14"/>
      <c r="D175" s="14"/>
      <c r="E175" s="102"/>
      <c r="F175" s="14"/>
      <c r="G175" s="14"/>
      <c r="H175" s="102"/>
      <c r="I175" s="14"/>
      <c r="J175" s="14"/>
      <c r="K175" s="102"/>
      <c r="L175" s="14"/>
      <c r="M175" s="14"/>
      <c r="N175" s="102"/>
      <c r="O175" s="14"/>
      <c r="P175" s="14"/>
      <c r="Q175" s="149"/>
      <c r="R175" s="148"/>
      <c r="S175" s="148"/>
      <c r="T175" s="102"/>
      <c r="U175" s="14"/>
      <c r="V175" s="14"/>
      <c r="W175" s="102"/>
      <c r="X175" s="14"/>
      <c r="Y175" s="14"/>
      <c r="Z175" s="102"/>
      <c r="AA175" s="14"/>
      <c r="AB175" s="14"/>
      <c r="AC175" s="102"/>
      <c r="AD175" s="14"/>
      <c r="AE175" s="14"/>
      <c r="AF175" s="40"/>
      <c r="AM175" s="19"/>
      <c r="AN175" s="19"/>
      <c r="AO175" s="19"/>
      <c r="AP175" s="19"/>
      <c r="AQ175" s="19"/>
      <c r="AR175" s="19"/>
      <c r="AS175" s="19"/>
    </row>
    <row r="176" spans="1:45" x14ac:dyDescent="0.3">
      <c r="A176" s="50"/>
      <c r="B176" s="102"/>
      <c r="C176" s="14"/>
      <c r="D176" s="14"/>
      <c r="E176" s="102"/>
      <c r="F176" s="14"/>
      <c r="G176" s="14"/>
      <c r="H176" s="102"/>
      <c r="I176" s="14"/>
      <c r="J176" s="14"/>
      <c r="K176" s="102"/>
      <c r="L176" s="14"/>
      <c r="M176" s="14"/>
      <c r="N176" s="102"/>
      <c r="O176" s="14"/>
      <c r="P176" s="14"/>
      <c r="Q176" s="149"/>
      <c r="R176" s="148"/>
      <c r="S176" s="148"/>
      <c r="T176" s="102"/>
      <c r="U176" s="14"/>
      <c r="V176" s="14"/>
      <c r="W176" s="102"/>
      <c r="X176" s="14"/>
      <c r="Y176" s="14"/>
      <c r="Z176" s="102"/>
      <c r="AA176" s="14"/>
      <c r="AB176" s="14"/>
      <c r="AC176" s="102"/>
      <c r="AD176" s="14"/>
      <c r="AE176" s="14"/>
      <c r="AF176" s="40"/>
      <c r="AM176" s="19"/>
      <c r="AN176" s="19"/>
      <c r="AO176" s="19"/>
      <c r="AP176" s="19"/>
      <c r="AQ176" s="19"/>
      <c r="AR176" s="19"/>
      <c r="AS176" s="19"/>
    </row>
    <row r="177" spans="1:45" x14ac:dyDescent="0.3">
      <c r="A177" s="50"/>
      <c r="B177" s="102"/>
      <c r="C177" s="14"/>
      <c r="D177" s="14"/>
      <c r="E177" s="102"/>
      <c r="F177" s="14"/>
      <c r="G177" s="14"/>
      <c r="H177" s="102"/>
      <c r="I177" s="14"/>
      <c r="J177" s="14"/>
      <c r="K177" s="102"/>
      <c r="L177" s="14"/>
      <c r="M177" s="14"/>
      <c r="N177" s="102"/>
      <c r="O177" s="14"/>
      <c r="P177" s="14"/>
      <c r="Q177" s="149"/>
      <c r="R177" s="148"/>
      <c r="S177" s="148"/>
      <c r="T177" s="102"/>
      <c r="U177" s="14"/>
      <c r="V177" s="14"/>
      <c r="W177" s="102"/>
      <c r="X177" s="14"/>
      <c r="Y177" s="14"/>
      <c r="Z177" s="102"/>
      <c r="AA177" s="14"/>
      <c r="AB177" s="14"/>
      <c r="AC177" s="102"/>
      <c r="AD177" s="14"/>
      <c r="AE177" s="14"/>
      <c r="AF177" s="40"/>
      <c r="AM177" s="19"/>
      <c r="AN177" s="19"/>
      <c r="AO177" s="19"/>
      <c r="AP177" s="19"/>
      <c r="AQ177" s="19"/>
      <c r="AR177" s="19"/>
      <c r="AS177" s="19"/>
    </row>
    <row r="178" spans="1:45" x14ac:dyDescent="0.3">
      <c r="A178" s="50"/>
      <c r="B178" s="102"/>
      <c r="C178" s="14"/>
      <c r="D178" s="14"/>
      <c r="E178" s="102"/>
      <c r="F178" s="14"/>
      <c r="G178" s="14"/>
      <c r="H178" s="102"/>
      <c r="I178" s="14"/>
      <c r="J178" s="14"/>
      <c r="K178" s="102"/>
      <c r="L178" s="14"/>
      <c r="M178" s="14"/>
      <c r="N178" s="102"/>
      <c r="O178" s="14"/>
      <c r="P178" s="14"/>
      <c r="Q178" s="149"/>
      <c r="R178" s="148"/>
      <c r="S178" s="148"/>
      <c r="T178" s="102"/>
      <c r="U178" s="14"/>
      <c r="V178" s="14"/>
      <c r="W178" s="102"/>
      <c r="X178" s="14"/>
      <c r="Y178" s="14"/>
      <c r="Z178" s="102"/>
      <c r="AA178" s="14"/>
      <c r="AB178" s="14"/>
      <c r="AC178" s="102"/>
      <c r="AD178" s="14"/>
      <c r="AE178" s="14"/>
      <c r="AF178" s="40"/>
      <c r="AM178" s="19"/>
      <c r="AN178" s="19"/>
      <c r="AO178" s="19"/>
      <c r="AP178" s="19"/>
      <c r="AQ178" s="19"/>
      <c r="AR178" s="19"/>
      <c r="AS178" s="19"/>
    </row>
    <row r="179" spans="1:45" x14ac:dyDescent="0.3">
      <c r="A179" s="50"/>
      <c r="B179" s="102"/>
      <c r="C179" s="14"/>
      <c r="D179" s="14"/>
      <c r="E179" s="102"/>
      <c r="F179" s="14"/>
      <c r="G179" s="14"/>
      <c r="H179" s="102"/>
      <c r="I179" s="14"/>
      <c r="J179" s="14"/>
      <c r="K179" s="102"/>
      <c r="L179" s="14"/>
      <c r="M179" s="14"/>
      <c r="N179" s="102"/>
      <c r="O179" s="14"/>
      <c r="P179" s="14"/>
      <c r="Q179" s="149"/>
      <c r="R179" s="148"/>
      <c r="S179" s="148"/>
      <c r="T179" s="102"/>
      <c r="U179" s="14"/>
      <c r="V179" s="14"/>
      <c r="W179" s="102"/>
      <c r="X179" s="14"/>
      <c r="Y179" s="14"/>
      <c r="Z179" s="102"/>
      <c r="AA179" s="14"/>
      <c r="AB179" s="14"/>
      <c r="AC179" s="102"/>
      <c r="AD179" s="14"/>
      <c r="AE179" s="14"/>
      <c r="AF179" s="40"/>
      <c r="AM179" s="19"/>
      <c r="AN179" s="19"/>
      <c r="AO179" s="19"/>
      <c r="AP179" s="19"/>
      <c r="AQ179" s="19"/>
      <c r="AR179" s="19"/>
      <c r="AS179" s="19"/>
    </row>
    <row r="180" spans="1:45" x14ac:dyDescent="0.3">
      <c r="A180" s="50"/>
      <c r="B180" s="102"/>
      <c r="C180" s="14"/>
      <c r="D180" s="14"/>
      <c r="E180" s="102"/>
      <c r="F180" s="14"/>
      <c r="G180" s="14"/>
      <c r="H180" s="102"/>
      <c r="I180" s="14"/>
      <c r="J180" s="14"/>
      <c r="K180" s="102"/>
      <c r="L180" s="14"/>
      <c r="M180" s="14"/>
      <c r="N180" s="102"/>
      <c r="O180" s="14"/>
      <c r="P180" s="14"/>
      <c r="Q180" s="149"/>
      <c r="R180" s="148"/>
      <c r="S180" s="148"/>
      <c r="T180" s="102"/>
      <c r="U180" s="14"/>
      <c r="V180" s="14"/>
      <c r="W180" s="102"/>
      <c r="X180" s="14"/>
      <c r="Y180" s="14"/>
      <c r="Z180" s="102"/>
      <c r="AA180" s="14"/>
      <c r="AB180" s="14"/>
      <c r="AC180" s="102"/>
      <c r="AD180" s="14"/>
      <c r="AE180" s="14"/>
      <c r="AF180" s="40"/>
      <c r="AM180" s="19"/>
      <c r="AN180" s="19"/>
      <c r="AO180" s="19"/>
      <c r="AP180" s="19"/>
      <c r="AQ180" s="19"/>
      <c r="AR180" s="19"/>
      <c r="AS180" s="19"/>
    </row>
    <row r="181" spans="1:45" x14ac:dyDescent="0.3">
      <c r="A181" s="50"/>
      <c r="B181" s="102"/>
      <c r="C181" s="14"/>
      <c r="D181" s="14"/>
      <c r="E181" s="102"/>
      <c r="F181" s="14"/>
      <c r="G181" s="14"/>
      <c r="H181" s="102"/>
      <c r="I181" s="14"/>
      <c r="J181" s="14"/>
      <c r="K181" s="102"/>
      <c r="L181" s="14"/>
      <c r="M181" s="14"/>
      <c r="N181" s="102"/>
      <c r="O181" s="14"/>
      <c r="P181" s="14"/>
      <c r="Q181" s="149"/>
      <c r="R181" s="148"/>
      <c r="S181" s="148"/>
      <c r="T181" s="102"/>
      <c r="U181" s="14"/>
      <c r="V181" s="14"/>
      <c r="W181" s="102"/>
      <c r="X181" s="14"/>
      <c r="Y181" s="14"/>
      <c r="Z181" s="102"/>
      <c r="AA181" s="14"/>
      <c r="AB181" s="14"/>
      <c r="AC181" s="102"/>
      <c r="AD181" s="14"/>
      <c r="AE181" s="14"/>
      <c r="AF181" s="40"/>
      <c r="AM181" s="19"/>
      <c r="AN181" s="19"/>
      <c r="AO181" s="19"/>
      <c r="AP181" s="19"/>
      <c r="AQ181" s="19"/>
      <c r="AR181" s="19"/>
      <c r="AS181" s="19"/>
    </row>
    <row r="182" spans="1:45" x14ac:dyDescent="0.3">
      <c r="A182" s="50"/>
      <c r="B182" s="102"/>
      <c r="C182" s="14"/>
      <c r="D182" s="14"/>
      <c r="E182" s="102"/>
      <c r="F182" s="14"/>
      <c r="G182" s="14"/>
      <c r="H182" s="102"/>
      <c r="I182" s="14"/>
      <c r="J182" s="14"/>
      <c r="K182" s="102"/>
      <c r="L182" s="14"/>
      <c r="M182" s="14"/>
      <c r="N182" s="102"/>
      <c r="O182" s="14"/>
      <c r="P182" s="14"/>
      <c r="Q182" s="149"/>
      <c r="R182" s="148"/>
      <c r="S182" s="148"/>
      <c r="T182" s="102"/>
      <c r="U182" s="14"/>
      <c r="V182" s="14"/>
      <c r="W182" s="102"/>
      <c r="X182" s="14"/>
      <c r="Y182" s="14"/>
      <c r="Z182" s="102"/>
      <c r="AA182" s="14"/>
      <c r="AB182" s="14"/>
      <c r="AC182" s="102"/>
      <c r="AD182" s="14"/>
      <c r="AE182" s="14"/>
      <c r="AF182" s="40"/>
      <c r="AM182" s="19"/>
      <c r="AN182" s="19"/>
      <c r="AO182" s="19"/>
      <c r="AP182" s="19"/>
      <c r="AQ182" s="19"/>
      <c r="AR182" s="19"/>
      <c r="AS182" s="19"/>
    </row>
    <row r="183" spans="1:45" x14ac:dyDescent="0.3">
      <c r="A183" s="50"/>
      <c r="B183" s="102"/>
      <c r="C183" s="14"/>
      <c r="D183" s="14"/>
      <c r="E183" s="102"/>
      <c r="F183" s="14"/>
      <c r="G183" s="14"/>
      <c r="H183" s="102"/>
      <c r="I183" s="14"/>
      <c r="J183" s="14"/>
      <c r="K183" s="102"/>
      <c r="L183" s="14"/>
      <c r="M183" s="14"/>
      <c r="N183" s="102"/>
      <c r="O183" s="14"/>
      <c r="P183" s="14"/>
      <c r="Q183" s="149"/>
      <c r="R183" s="148"/>
      <c r="S183" s="148"/>
      <c r="T183" s="102"/>
      <c r="U183" s="14"/>
      <c r="V183" s="14"/>
      <c r="W183" s="102"/>
      <c r="X183" s="14"/>
      <c r="Y183" s="14"/>
      <c r="Z183" s="102"/>
      <c r="AA183" s="14"/>
      <c r="AB183" s="14"/>
      <c r="AC183" s="102"/>
      <c r="AD183" s="14"/>
      <c r="AE183" s="14"/>
      <c r="AF183" s="40"/>
      <c r="AM183" s="19"/>
      <c r="AN183" s="19"/>
      <c r="AO183" s="19"/>
      <c r="AP183" s="19"/>
      <c r="AQ183" s="19"/>
      <c r="AR183" s="19"/>
      <c r="AS183" s="19"/>
    </row>
    <row r="184" spans="1:45" x14ac:dyDescent="0.3">
      <c r="A184" s="50"/>
      <c r="B184" s="102"/>
      <c r="C184" s="14"/>
      <c r="D184" s="14"/>
      <c r="E184" s="102"/>
      <c r="F184" s="14"/>
      <c r="G184" s="14"/>
      <c r="H184" s="102"/>
      <c r="I184" s="14"/>
      <c r="J184" s="14"/>
      <c r="K184" s="102"/>
      <c r="L184" s="14"/>
      <c r="M184" s="14"/>
      <c r="N184" s="102"/>
      <c r="O184" s="14"/>
      <c r="P184" s="14"/>
      <c r="Q184" s="149"/>
      <c r="R184" s="148"/>
      <c r="S184" s="148"/>
      <c r="T184" s="102"/>
      <c r="U184" s="14"/>
      <c r="V184" s="14"/>
      <c r="W184" s="102"/>
      <c r="X184" s="14"/>
      <c r="Y184" s="14"/>
      <c r="Z184" s="102"/>
      <c r="AA184" s="14"/>
      <c r="AB184" s="14"/>
      <c r="AC184" s="102"/>
      <c r="AD184" s="14"/>
      <c r="AE184" s="14"/>
      <c r="AF184" s="40"/>
      <c r="AM184" s="19"/>
      <c r="AN184" s="19"/>
      <c r="AO184" s="19"/>
      <c r="AP184" s="19"/>
      <c r="AQ184" s="19"/>
      <c r="AR184" s="19"/>
      <c r="AS184" s="19"/>
    </row>
    <row r="185" spans="1:45" x14ac:dyDescent="0.3">
      <c r="A185" s="50"/>
      <c r="B185" s="102"/>
      <c r="C185" s="14"/>
      <c r="D185" s="14"/>
      <c r="E185" s="102"/>
      <c r="F185" s="14"/>
      <c r="G185" s="14"/>
      <c r="H185" s="102"/>
      <c r="I185" s="14"/>
      <c r="J185" s="14"/>
      <c r="K185" s="102"/>
      <c r="L185" s="14"/>
      <c r="M185" s="14"/>
      <c r="N185" s="102"/>
      <c r="O185" s="14"/>
      <c r="P185" s="14"/>
      <c r="Q185" s="149"/>
      <c r="R185" s="148"/>
      <c r="S185" s="148"/>
      <c r="T185" s="102"/>
      <c r="U185" s="14"/>
      <c r="V185" s="14"/>
      <c r="W185" s="102"/>
      <c r="X185" s="14"/>
      <c r="Y185" s="14"/>
      <c r="Z185" s="102"/>
      <c r="AA185" s="14"/>
      <c r="AB185" s="14"/>
      <c r="AC185" s="102"/>
      <c r="AD185" s="14"/>
      <c r="AE185" s="14"/>
      <c r="AF185" s="40"/>
      <c r="AM185" s="19"/>
      <c r="AN185" s="19"/>
      <c r="AO185" s="19"/>
      <c r="AP185" s="19"/>
      <c r="AQ185" s="19"/>
      <c r="AR185" s="19"/>
      <c r="AS185" s="19"/>
    </row>
    <row r="186" spans="1:45" x14ac:dyDescent="0.3">
      <c r="A186" s="50"/>
      <c r="B186" s="102"/>
      <c r="C186" s="14"/>
      <c r="D186" s="14"/>
      <c r="E186" s="102"/>
      <c r="F186" s="14"/>
      <c r="G186" s="14"/>
      <c r="H186" s="102"/>
      <c r="I186" s="14"/>
      <c r="J186" s="14"/>
      <c r="K186" s="102"/>
      <c r="L186" s="14"/>
      <c r="M186" s="14"/>
      <c r="N186" s="102"/>
      <c r="O186" s="14"/>
      <c r="P186" s="14"/>
      <c r="Q186" s="149"/>
      <c r="R186" s="148"/>
      <c r="S186" s="148"/>
      <c r="T186" s="102"/>
      <c r="U186" s="14"/>
      <c r="V186" s="14"/>
      <c r="W186" s="102"/>
      <c r="X186" s="14"/>
      <c r="Y186" s="14"/>
      <c r="Z186" s="102"/>
      <c r="AA186" s="14"/>
      <c r="AB186" s="14"/>
      <c r="AC186" s="102"/>
      <c r="AD186" s="14"/>
      <c r="AE186" s="14"/>
      <c r="AF186" s="40"/>
      <c r="AM186" s="19"/>
      <c r="AN186" s="19"/>
      <c r="AO186" s="19"/>
      <c r="AP186" s="19"/>
      <c r="AQ186" s="19"/>
      <c r="AR186" s="19"/>
      <c r="AS186" s="19"/>
    </row>
    <row r="187" spans="1:45" x14ac:dyDescent="0.3">
      <c r="A187" s="50"/>
      <c r="B187" s="102"/>
      <c r="C187" s="14"/>
      <c r="D187" s="14"/>
      <c r="E187" s="102"/>
      <c r="F187" s="14"/>
      <c r="G187" s="14"/>
      <c r="H187" s="102"/>
      <c r="I187" s="14"/>
      <c r="J187" s="14"/>
      <c r="K187" s="102"/>
      <c r="L187" s="14"/>
      <c r="M187" s="14"/>
      <c r="N187" s="102"/>
      <c r="O187" s="14"/>
      <c r="P187" s="14"/>
      <c r="Q187" s="149"/>
      <c r="R187" s="148"/>
      <c r="S187" s="148"/>
      <c r="T187" s="102"/>
      <c r="U187" s="14"/>
      <c r="V187" s="14"/>
      <c r="W187" s="102"/>
      <c r="X187" s="14"/>
      <c r="Y187" s="14"/>
      <c r="Z187" s="102"/>
      <c r="AA187" s="14"/>
      <c r="AB187" s="14"/>
      <c r="AC187" s="102"/>
      <c r="AD187" s="14"/>
      <c r="AE187" s="14"/>
      <c r="AF187" s="40"/>
      <c r="AM187" s="19"/>
      <c r="AN187" s="19"/>
      <c r="AO187" s="19"/>
      <c r="AP187" s="19"/>
      <c r="AQ187" s="19"/>
      <c r="AR187" s="19"/>
      <c r="AS187" s="19"/>
    </row>
    <row r="188" spans="1:45" x14ac:dyDescent="0.3">
      <c r="A188" s="50"/>
      <c r="B188" s="102"/>
      <c r="C188" s="14"/>
      <c r="D188" s="14"/>
      <c r="E188" s="102"/>
      <c r="F188" s="14"/>
      <c r="G188" s="14"/>
      <c r="H188" s="102"/>
      <c r="I188" s="14"/>
      <c r="J188" s="14"/>
      <c r="K188" s="102"/>
      <c r="L188" s="14"/>
      <c r="M188" s="14"/>
      <c r="N188" s="102"/>
      <c r="O188" s="14"/>
      <c r="P188" s="14"/>
      <c r="Q188" s="149"/>
      <c r="R188" s="148"/>
      <c r="S188" s="148"/>
      <c r="T188" s="102"/>
      <c r="U188" s="14"/>
      <c r="V188" s="14"/>
      <c r="W188" s="102"/>
      <c r="X188" s="14"/>
      <c r="Y188" s="14"/>
      <c r="Z188" s="102"/>
      <c r="AA188" s="14"/>
      <c r="AB188" s="14"/>
      <c r="AC188" s="102"/>
      <c r="AD188" s="14"/>
      <c r="AE188" s="14"/>
      <c r="AF188" s="40"/>
      <c r="AM188" s="19"/>
      <c r="AN188" s="19"/>
      <c r="AO188" s="19"/>
      <c r="AP188" s="19"/>
      <c r="AQ188" s="19"/>
      <c r="AR188" s="19"/>
      <c r="AS188" s="19"/>
    </row>
    <row r="189" spans="1:45" x14ac:dyDescent="0.3">
      <c r="A189" s="50"/>
      <c r="B189" s="102"/>
      <c r="C189" s="14"/>
      <c r="D189" s="14"/>
      <c r="E189" s="102"/>
      <c r="F189" s="14"/>
      <c r="G189" s="14"/>
      <c r="H189" s="102"/>
      <c r="I189" s="14"/>
      <c r="J189" s="14"/>
      <c r="K189" s="102"/>
      <c r="L189" s="14"/>
      <c r="M189" s="14"/>
      <c r="N189" s="102"/>
      <c r="O189" s="14"/>
      <c r="P189" s="14"/>
      <c r="Q189" s="149"/>
      <c r="R189" s="148"/>
      <c r="S189" s="148"/>
      <c r="T189" s="102"/>
      <c r="U189" s="14"/>
      <c r="V189" s="14"/>
      <c r="W189" s="102"/>
      <c r="X189" s="14"/>
      <c r="Y189" s="14"/>
      <c r="Z189" s="102"/>
      <c r="AA189" s="14"/>
      <c r="AB189" s="14"/>
      <c r="AC189" s="102"/>
      <c r="AD189" s="14"/>
      <c r="AE189" s="14"/>
      <c r="AF189" s="40"/>
      <c r="AM189" s="19"/>
      <c r="AN189" s="19"/>
      <c r="AO189" s="19"/>
      <c r="AP189" s="19"/>
      <c r="AQ189" s="19"/>
      <c r="AR189" s="19"/>
      <c r="AS189" s="19"/>
    </row>
    <row r="190" spans="1:45" x14ac:dyDescent="0.3">
      <c r="A190" s="50"/>
      <c r="B190" s="102"/>
      <c r="C190" s="14"/>
      <c r="D190" s="14"/>
      <c r="E190" s="102"/>
      <c r="F190" s="14"/>
      <c r="G190" s="14"/>
      <c r="H190" s="102"/>
      <c r="I190" s="14"/>
      <c r="J190" s="14"/>
      <c r="K190" s="102"/>
      <c r="L190" s="14"/>
      <c r="M190" s="14"/>
      <c r="N190" s="102"/>
      <c r="O190" s="14"/>
      <c r="P190" s="14"/>
      <c r="Q190" s="149"/>
      <c r="R190" s="148"/>
      <c r="S190" s="148"/>
      <c r="T190" s="102"/>
      <c r="U190" s="14"/>
      <c r="V190" s="14"/>
      <c r="W190" s="102"/>
      <c r="X190" s="14"/>
      <c r="Y190" s="14"/>
      <c r="Z190" s="102"/>
      <c r="AA190" s="14"/>
      <c r="AB190" s="14"/>
      <c r="AC190" s="102"/>
      <c r="AD190" s="14"/>
      <c r="AE190" s="14"/>
      <c r="AF190" s="40"/>
      <c r="AM190" s="19"/>
      <c r="AN190" s="19"/>
      <c r="AO190" s="19"/>
      <c r="AP190" s="19"/>
      <c r="AQ190" s="19"/>
      <c r="AR190" s="19"/>
      <c r="AS190" s="19"/>
    </row>
    <row r="191" spans="1:45" x14ac:dyDescent="0.3">
      <c r="A191" s="50"/>
      <c r="B191" s="102"/>
      <c r="C191" s="14"/>
      <c r="D191" s="14"/>
      <c r="E191" s="102"/>
      <c r="F191" s="14"/>
      <c r="G191" s="14"/>
      <c r="H191" s="102"/>
      <c r="I191" s="14"/>
      <c r="J191" s="14"/>
      <c r="K191" s="102"/>
      <c r="L191" s="14"/>
      <c r="M191" s="14"/>
      <c r="N191" s="102"/>
      <c r="O191" s="14"/>
      <c r="P191" s="14"/>
      <c r="Q191" s="149"/>
      <c r="R191" s="148"/>
      <c r="S191" s="148"/>
      <c r="T191" s="102"/>
      <c r="U191" s="14"/>
      <c r="V191" s="14"/>
      <c r="W191" s="102"/>
      <c r="X191" s="14"/>
      <c r="Y191" s="14"/>
      <c r="Z191" s="102"/>
      <c r="AA191" s="14"/>
      <c r="AB191" s="14"/>
      <c r="AC191" s="102"/>
      <c r="AD191" s="14"/>
      <c r="AE191" s="14"/>
      <c r="AF191" s="40"/>
      <c r="AM191" s="19"/>
      <c r="AN191" s="19"/>
      <c r="AO191" s="19"/>
      <c r="AP191" s="19"/>
      <c r="AQ191" s="19"/>
      <c r="AR191" s="19"/>
      <c r="AS191" s="19"/>
    </row>
    <row r="192" spans="1:45" x14ac:dyDescent="0.3">
      <c r="A192" s="50"/>
      <c r="B192" s="102"/>
      <c r="C192" s="14"/>
      <c r="D192" s="14"/>
      <c r="E192" s="102"/>
      <c r="F192" s="14"/>
      <c r="G192" s="14"/>
      <c r="H192" s="102"/>
      <c r="I192" s="14"/>
      <c r="J192" s="14"/>
      <c r="K192" s="102"/>
      <c r="L192" s="14"/>
      <c r="M192" s="14"/>
      <c r="N192" s="102"/>
      <c r="O192" s="14"/>
      <c r="P192" s="14"/>
      <c r="Q192" s="149"/>
      <c r="R192" s="148"/>
      <c r="S192" s="148"/>
      <c r="T192" s="102"/>
      <c r="U192" s="14"/>
      <c r="V192" s="14"/>
      <c r="W192" s="102"/>
      <c r="X192" s="14"/>
      <c r="Y192" s="14"/>
      <c r="Z192" s="102"/>
      <c r="AA192" s="14"/>
      <c r="AB192" s="14"/>
      <c r="AC192" s="102"/>
      <c r="AD192" s="14"/>
      <c r="AE192" s="14"/>
      <c r="AF192" s="40"/>
      <c r="AM192" s="19"/>
      <c r="AN192" s="19"/>
      <c r="AO192" s="19"/>
      <c r="AP192" s="19"/>
      <c r="AQ192" s="19"/>
      <c r="AR192" s="19"/>
      <c r="AS192" s="19"/>
    </row>
    <row r="193" spans="1:45" x14ac:dyDescent="0.3">
      <c r="A193" s="50"/>
      <c r="B193" s="102"/>
      <c r="C193" s="14"/>
      <c r="D193" s="14"/>
      <c r="E193" s="102"/>
      <c r="F193" s="14"/>
      <c r="G193" s="14"/>
      <c r="H193" s="102"/>
      <c r="I193" s="14"/>
      <c r="J193" s="14"/>
      <c r="K193" s="102"/>
      <c r="L193" s="14"/>
      <c r="M193" s="14"/>
      <c r="N193" s="102"/>
      <c r="O193" s="14"/>
      <c r="P193" s="14"/>
      <c r="Q193" s="149"/>
      <c r="R193" s="148"/>
      <c r="S193" s="148"/>
      <c r="T193" s="102"/>
      <c r="U193" s="14"/>
      <c r="V193" s="14"/>
      <c r="W193" s="102"/>
      <c r="X193" s="14"/>
      <c r="Y193" s="14"/>
      <c r="Z193" s="102"/>
      <c r="AA193" s="14"/>
      <c r="AB193" s="14"/>
      <c r="AC193" s="102"/>
      <c r="AD193" s="14"/>
      <c r="AE193" s="14"/>
      <c r="AF193" s="40"/>
      <c r="AM193" s="19"/>
      <c r="AN193" s="19"/>
      <c r="AO193" s="19"/>
      <c r="AP193" s="19"/>
      <c r="AQ193" s="19"/>
      <c r="AR193" s="19"/>
      <c r="AS193" s="19"/>
    </row>
    <row r="194" spans="1:45" x14ac:dyDescent="0.3">
      <c r="A194" s="50"/>
      <c r="B194" s="102"/>
      <c r="C194" s="14"/>
      <c r="D194" s="14"/>
      <c r="E194" s="102"/>
      <c r="F194" s="14"/>
      <c r="G194" s="14"/>
      <c r="H194" s="102"/>
      <c r="I194" s="14"/>
      <c r="J194" s="14"/>
      <c r="K194" s="102"/>
      <c r="L194" s="14"/>
      <c r="M194" s="14"/>
      <c r="N194" s="102"/>
      <c r="O194" s="14"/>
      <c r="P194" s="14"/>
      <c r="Q194" s="149"/>
      <c r="R194" s="148"/>
      <c r="S194" s="148"/>
      <c r="T194" s="102"/>
      <c r="U194" s="14"/>
      <c r="V194" s="14"/>
      <c r="W194" s="102"/>
      <c r="X194" s="14"/>
      <c r="Y194" s="14"/>
      <c r="Z194" s="102"/>
      <c r="AA194" s="14"/>
      <c r="AB194" s="14"/>
      <c r="AC194" s="102"/>
      <c r="AD194" s="14"/>
      <c r="AE194" s="14"/>
      <c r="AF194" s="40"/>
      <c r="AM194" s="19"/>
      <c r="AN194" s="19"/>
      <c r="AO194" s="19"/>
      <c r="AP194" s="19"/>
      <c r="AQ194" s="19"/>
      <c r="AR194" s="19"/>
      <c r="AS194" s="19"/>
    </row>
    <row r="195" spans="1:45" x14ac:dyDescent="0.3">
      <c r="A195" s="50"/>
      <c r="B195" s="102"/>
      <c r="C195" s="14"/>
      <c r="D195" s="14"/>
      <c r="E195" s="102"/>
      <c r="F195" s="14"/>
      <c r="G195" s="14"/>
      <c r="H195" s="102"/>
      <c r="I195" s="14"/>
      <c r="J195" s="14"/>
      <c r="K195" s="102"/>
      <c r="L195" s="14"/>
      <c r="M195" s="14"/>
      <c r="N195" s="102"/>
      <c r="O195" s="14"/>
      <c r="P195" s="14"/>
      <c r="Q195" s="149"/>
      <c r="R195" s="148"/>
      <c r="S195" s="148"/>
      <c r="T195" s="102"/>
      <c r="U195" s="14"/>
      <c r="V195" s="14"/>
      <c r="W195" s="102"/>
      <c r="X195" s="14"/>
      <c r="Y195" s="14"/>
      <c r="Z195" s="102"/>
      <c r="AA195" s="14"/>
      <c r="AB195" s="14"/>
      <c r="AC195" s="102"/>
      <c r="AD195" s="14"/>
      <c r="AE195" s="14"/>
      <c r="AF195" s="40"/>
      <c r="AM195" s="19"/>
      <c r="AN195" s="19"/>
      <c r="AO195" s="19"/>
      <c r="AP195" s="19"/>
      <c r="AQ195" s="19"/>
      <c r="AR195" s="19"/>
      <c r="AS195" s="19"/>
    </row>
    <row r="196" spans="1:45" x14ac:dyDescent="0.3">
      <c r="A196" s="50"/>
      <c r="B196" s="102"/>
      <c r="C196" s="14"/>
      <c r="D196" s="14"/>
      <c r="E196" s="102"/>
      <c r="F196" s="14"/>
      <c r="G196" s="14"/>
      <c r="H196" s="102"/>
      <c r="I196" s="14"/>
      <c r="J196" s="14"/>
      <c r="K196" s="102"/>
      <c r="L196" s="14"/>
      <c r="M196" s="14"/>
      <c r="N196" s="102"/>
      <c r="O196" s="14"/>
      <c r="P196" s="14"/>
      <c r="Q196" s="149"/>
      <c r="R196" s="148"/>
      <c r="S196" s="148"/>
      <c r="T196" s="102"/>
      <c r="U196" s="14"/>
      <c r="V196" s="14"/>
      <c r="W196" s="102"/>
      <c r="X196" s="14"/>
      <c r="Y196" s="14"/>
      <c r="Z196" s="102"/>
      <c r="AA196" s="14"/>
      <c r="AB196" s="14"/>
      <c r="AC196" s="102"/>
      <c r="AD196" s="14"/>
      <c r="AE196" s="14"/>
      <c r="AF196" s="40"/>
      <c r="AM196" s="19"/>
      <c r="AN196" s="19"/>
      <c r="AO196" s="19"/>
      <c r="AP196" s="19"/>
      <c r="AQ196" s="19"/>
      <c r="AR196" s="19"/>
      <c r="AS196" s="19"/>
    </row>
    <row r="197" spans="1:45" x14ac:dyDescent="0.3">
      <c r="A197" s="50"/>
      <c r="B197" s="102"/>
      <c r="C197" s="14"/>
      <c r="D197" s="14"/>
      <c r="E197" s="102"/>
      <c r="F197" s="14"/>
      <c r="G197" s="14"/>
      <c r="H197" s="102"/>
      <c r="I197" s="14"/>
      <c r="J197" s="14"/>
      <c r="K197" s="102"/>
      <c r="L197" s="14"/>
      <c r="M197" s="14"/>
      <c r="N197" s="102"/>
      <c r="O197" s="14"/>
      <c r="P197" s="14"/>
      <c r="Q197" s="149"/>
      <c r="R197" s="148"/>
      <c r="S197" s="148"/>
      <c r="T197" s="102"/>
      <c r="U197" s="14"/>
      <c r="V197" s="14"/>
      <c r="W197" s="102"/>
      <c r="X197" s="14"/>
      <c r="Y197" s="14"/>
      <c r="Z197" s="102"/>
      <c r="AA197" s="14"/>
      <c r="AB197" s="14"/>
      <c r="AC197" s="102"/>
      <c r="AD197" s="14"/>
      <c r="AE197" s="14"/>
      <c r="AF197" s="40"/>
      <c r="AM197" s="19"/>
      <c r="AN197" s="19"/>
      <c r="AO197" s="19"/>
      <c r="AP197" s="19"/>
      <c r="AQ197" s="19"/>
      <c r="AR197" s="19"/>
      <c r="AS197" s="19"/>
    </row>
    <row r="198" spans="1:45" x14ac:dyDescent="0.3">
      <c r="A198" s="50"/>
      <c r="B198" s="102"/>
      <c r="C198" s="14"/>
      <c r="D198" s="14"/>
      <c r="E198" s="102"/>
      <c r="F198" s="14"/>
      <c r="G198" s="14"/>
      <c r="H198" s="102"/>
      <c r="I198" s="14"/>
      <c r="J198" s="14"/>
      <c r="K198" s="102"/>
      <c r="L198" s="14"/>
      <c r="M198" s="14"/>
      <c r="N198" s="102"/>
      <c r="O198" s="14"/>
      <c r="P198" s="14"/>
      <c r="Q198" s="149"/>
      <c r="R198" s="148"/>
      <c r="S198" s="148"/>
      <c r="T198" s="102"/>
      <c r="U198" s="14"/>
      <c r="V198" s="14"/>
      <c r="W198" s="102"/>
      <c r="X198" s="14"/>
      <c r="Y198" s="14"/>
      <c r="Z198" s="102"/>
      <c r="AA198" s="14"/>
      <c r="AB198" s="14"/>
      <c r="AC198" s="102"/>
      <c r="AD198" s="14"/>
      <c r="AE198" s="14"/>
      <c r="AF198" s="40"/>
      <c r="AM198" s="19"/>
      <c r="AN198" s="19"/>
      <c r="AO198" s="19"/>
      <c r="AP198" s="19"/>
      <c r="AQ198" s="19"/>
      <c r="AR198" s="19"/>
      <c r="AS198" s="19"/>
    </row>
    <row r="199" spans="1:45" x14ac:dyDescent="0.3">
      <c r="A199" s="50"/>
      <c r="B199" s="102"/>
      <c r="C199" s="14"/>
      <c r="D199" s="14"/>
      <c r="E199" s="102"/>
      <c r="F199" s="14"/>
      <c r="G199" s="14"/>
      <c r="H199" s="102"/>
      <c r="I199" s="14"/>
      <c r="J199" s="14"/>
      <c r="K199" s="102"/>
      <c r="L199" s="14"/>
      <c r="M199" s="14"/>
      <c r="N199" s="102"/>
      <c r="O199" s="14"/>
      <c r="P199" s="14"/>
      <c r="Q199" s="149"/>
      <c r="R199" s="148"/>
      <c r="S199" s="148"/>
      <c r="T199" s="102"/>
      <c r="U199" s="14"/>
      <c r="V199" s="14"/>
      <c r="W199" s="102"/>
      <c r="X199" s="14"/>
      <c r="Y199" s="14"/>
      <c r="Z199" s="102"/>
      <c r="AA199" s="14"/>
      <c r="AB199" s="14"/>
      <c r="AC199" s="102"/>
      <c r="AD199" s="14"/>
      <c r="AE199" s="14"/>
      <c r="AF199" s="40"/>
      <c r="AM199" s="19"/>
      <c r="AN199" s="19"/>
      <c r="AO199" s="19"/>
      <c r="AP199" s="19"/>
      <c r="AQ199" s="19"/>
      <c r="AR199" s="19"/>
      <c r="AS199" s="19"/>
    </row>
    <row r="200" spans="1:45" x14ac:dyDescent="0.3">
      <c r="A200" s="50"/>
      <c r="B200" s="102"/>
      <c r="C200" s="14"/>
      <c r="D200" s="14"/>
      <c r="E200" s="102"/>
      <c r="F200" s="14"/>
      <c r="G200" s="14"/>
      <c r="H200" s="102"/>
      <c r="I200" s="14"/>
      <c r="J200" s="14"/>
      <c r="K200" s="102"/>
      <c r="L200" s="14"/>
      <c r="M200" s="14"/>
      <c r="N200" s="102"/>
      <c r="O200" s="14"/>
      <c r="P200" s="14"/>
      <c r="Q200" s="149"/>
      <c r="R200" s="148"/>
      <c r="S200" s="148"/>
      <c r="T200" s="102"/>
      <c r="U200" s="14"/>
      <c r="V200" s="14"/>
      <c r="W200" s="102"/>
      <c r="X200" s="14"/>
      <c r="Y200" s="14"/>
      <c r="Z200" s="102"/>
      <c r="AA200" s="14"/>
      <c r="AB200" s="14"/>
      <c r="AC200" s="102"/>
      <c r="AD200" s="14"/>
      <c r="AE200" s="14"/>
      <c r="AF200" s="40"/>
      <c r="AM200" s="19"/>
      <c r="AN200" s="19"/>
      <c r="AO200" s="19"/>
      <c r="AP200" s="19"/>
      <c r="AQ200" s="19"/>
      <c r="AR200" s="19"/>
      <c r="AS200" s="19"/>
    </row>
    <row r="201" spans="1:45" x14ac:dyDescent="0.3">
      <c r="A201" s="50"/>
      <c r="B201" s="102"/>
      <c r="C201" s="14"/>
      <c r="D201" s="14"/>
      <c r="E201" s="102"/>
      <c r="F201" s="14"/>
      <c r="G201" s="14"/>
      <c r="H201" s="102"/>
      <c r="I201" s="14"/>
      <c r="J201" s="14"/>
      <c r="K201" s="102"/>
      <c r="L201" s="14"/>
      <c r="M201" s="14"/>
      <c r="N201" s="102"/>
      <c r="O201" s="14"/>
      <c r="P201" s="14"/>
      <c r="Q201" s="149"/>
      <c r="R201" s="148"/>
      <c r="S201" s="148"/>
      <c r="T201" s="102"/>
      <c r="U201" s="14"/>
      <c r="V201" s="14"/>
      <c r="W201" s="102"/>
      <c r="X201" s="14"/>
      <c r="Y201" s="14"/>
      <c r="Z201" s="102"/>
      <c r="AA201" s="14"/>
      <c r="AB201" s="14"/>
      <c r="AC201" s="102"/>
      <c r="AD201" s="14"/>
      <c r="AE201" s="14"/>
      <c r="AF201" s="40"/>
      <c r="AM201" s="19"/>
      <c r="AN201" s="19"/>
      <c r="AO201" s="19"/>
      <c r="AP201" s="19"/>
      <c r="AQ201" s="19"/>
      <c r="AR201" s="19"/>
      <c r="AS201" s="19"/>
    </row>
    <row r="202" spans="1:45" x14ac:dyDescent="0.3">
      <c r="A202" s="50"/>
      <c r="B202" s="102"/>
      <c r="C202" s="14"/>
      <c r="D202" s="14"/>
      <c r="E202" s="102"/>
      <c r="F202" s="14"/>
      <c r="G202" s="14"/>
      <c r="H202" s="102"/>
      <c r="I202" s="14"/>
      <c r="J202" s="14"/>
      <c r="K202" s="102"/>
      <c r="L202" s="14"/>
      <c r="M202" s="14"/>
      <c r="N202" s="102"/>
      <c r="O202" s="14"/>
      <c r="P202" s="14"/>
      <c r="Q202" s="149"/>
      <c r="R202" s="148"/>
      <c r="S202" s="148"/>
      <c r="T202" s="102"/>
      <c r="U202" s="14"/>
      <c r="V202" s="14"/>
      <c r="W202" s="102"/>
      <c r="X202" s="14"/>
      <c r="Y202" s="14"/>
      <c r="Z202" s="102"/>
      <c r="AA202" s="14"/>
      <c r="AB202" s="14"/>
      <c r="AC202" s="102"/>
      <c r="AD202" s="14"/>
      <c r="AE202" s="14"/>
      <c r="AF202" s="40"/>
      <c r="AM202" s="19"/>
      <c r="AN202" s="19"/>
      <c r="AO202" s="19"/>
      <c r="AP202" s="19"/>
      <c r="AQ202" s="19"/>
      <c r="AR202" s="19"/>
      <c r="AS202" s="19"/>
    </row>
    <row r="203" spans="1:45" x14ac:dyDescent="0.3">
      <c r="A203" s="50"/>
      <c r="B203" s="102"/>
      <c r="C203" s="14"/>
      <c r="D203" s="14"/>
      <c r="E203" s="102"/>
      <c r="F203" s="14"/>
      <c r="G203" s="14"/>
      <c r="H203" s="102"/>
      <c r="I203" s="14"/>
      <c r="J203" s="14"/>
      <c r="K203" s="102"/>
      <c r="L203" s="14"/>
      <c r="M203" s="14"/>
      <c r="N203" s="102"/>
      <c r="O203" s="14"/>
      <c r="P203" s="14"/>
      <c r="Q203" s="149"/>
      <c r="R203" s="148"/>
      <c r="S203" s="148"/>
      <c r="T203" s="102"/>
      <c r="U203" s="14"/>
      <c r="V203" s="14"/>
      <c r="W203" s="102"/>
      <c r="X203" s="14"/>
      <c r="Y203" s="14"/>
      <c r="Z203" s="102"/>
      <c r="AA203" s="14"/>
      <c r="AB203" s="14"/>
      <c r="AC203" s="102"/>
      <c r="AD203" s="14"/>
      <c r="AE203" s="14"/>
      <c r="AF203" s="40"/>
      <c r="AM203" s="19"/>
      <c r="AN203" s="19"/>
      <c r="AO203" s="19"/>
      <c r="AP203" s="19"/>
      <c r="AQ203" s="19"/>
      <c r="AR203" s="19"/>
      <c r="AS203" s="19"/>
    </row>
    <row r="204" spans="1:45" x14ac:dyDescent="0.3">
      <c r="A204" s="50"/>
      <c r="B204" s="102"/>
      <c r="C204" s="14"/>
      <c r="D204" s="14"/>
      <c r="E204" s="102"/>
      <c r="F204" s="14"/>
      <c r="G204" s="14"/>
      <c r="H204" s="102"/>
      <c r="I204" s="14"/>
      <c r="J204" s="14"/>
      <c r="K204" s="102"/>
      <c r="L204" s="14"/>
      <c r="M204" s="14"/>
      <c r="N204" s="102"/>
      <c r="O204" s="14"/>
      <c r="P204" s="14"/>
      <c r="Q204" s="149"/>
      <c r="R204" s="148"/>
      <c r="S204" s="148"/>
      <c r="T204" s="102"/>
      <c r="U204" s="14"/>
      <c r="V204" s="14"/>
      <c r="W204" s="102"/>
      <c r="X204" s="14"/>
      <c r="Y204" s="14"/>
      <c r="Z204" s="102"/>
      <c r="AA204" s="14"/>
      <c r="AB204" s="14"/>
      <c r="AC204" s="102"/>
      <c r="AD204" s="14"/>
      <c r="AE204" s="14"/>
      <c r="AF204" s="40"/>
      <c r="AM204" s="19"/>
      <c r="AN204" s="19"/>
      <c r="AO204" s="19"/>
      <c r="AP204" s="19"/>
      <c r="AQ204" s="19"/>
      <c r="AR204" s="19"/>
      <c r="AS204" s="19"/>
    </row>
    <row r="205" spans="1:45" x14ac:dyDescent="0.3">
      <c r="A205" s="50"/>
      <c r="B205" s="102"/>
      <c r="C205" s="14"/>
      <c r="D205" s="14"/>
      <c r="E205" s="102"/>
      <c r="F205" s="14"/>
      <c r="G205" s="14"/>
      <c r="H205" s="102"/>
      <c r="I205" s="14"/>
      <c r="J205" s="14"/>
      <c r="K205" s="102"/>
      <c r="L205" s="14"/>
      <c r="M205" s="14"/>
      <c r="N205" s="102"/>
      <c r="O205" s="14"/>
      <c r="P205" s="14"/>
      <c r="Q205" s="149"/>
      <c r="R205" s="148"/>
      <c r="S205" s="148"/>
      <c r="T205" s="102"/>
      <c r="U205" s="14"/>
      <c r="V205" s="14"/>
      <c r="W205" s="102"/>
      <c r="X205" s="14"/>
      <c r="Y205" s="14"/>
      <c r="Z205" s="102"/>
      <c r="AA205" s="14"/>
      <c r="AB205" s="14"/>
      <c r="AC205" s="102"/>
      <c r="AD205" s="14"/>
      <c r="AE205" s="14"/>
      <c r="AF205" s="40"/>
      <c r="AM205" s="19"/>
      <c r="AN205" s="19"/>
      <c r="AO205" s="19"/>
      <c r="AP205" s="19"/>
      <c r="AQ205" s="19"/>
      <c r="AR205" s="19"/>
      <c r="AS205" s="19"/>
    </row>
    <row r="206" spans="1:45" x14ac:dyDescent="0.3">
      <c r="A206" s="50"/>
      <c r="B206" s="102"/>
      <c r="C206" s="14"/>
      <c r="D206" s="14"/>
      <c r="E206" s="102"/>
      <c r="F206" s="14"/>
      <c r="G206" s="14"/>
      <c r="H206" s="102"/>
      <c r="I206" s="14"/>
      <c r="J206" s="14"/>
      <c r="K206" s="102"/>
      <c r="L206" s="14"/>
      <c r="M206" s="14"/>
      <c r="N206" s="102"/>
      <c r="O206" s="14"/>
      <c r="P206" s="14"/>
      <c r="Q206" s="149"/>
      <c r="R206" s="148"/>
      <c r="S206" s="148"/>
      <c r="T206" s="102"/>
      <c r="U206" s="14"/>
      <c r="V206" s="14"/>
      <c r="W206" s="102"/>
      <c r="X206" s="14"/>
      <c r="Y206" s="14"/>
      <c r="Z206" s="102"/>
      <c r="AA206" s="14"/>
      <c r="AB206" s="14"/>
      <c r="AC206" s="102"/>
      <c r="AD206" s="14"/>
      <c r="AE206" s="14"/>
      <c r="AF206" s="40"/>
      <c r="AM206" s="19"/>
      <c r="AN206" s="19"/>
      <c r="AO206" s="19"/>
      <c r="AP206" s="19"/>
      <c r="AQ206" s="19"/>
      <c r="AR206" s="19"/>
      <c r="AS206" s="19"/>
    </row>
    <row r="207" spans="1:45" x14ac:dyDescent="0.3">
      <c r="A207" s="50"/>
      <c r="B207" s="102"/>
      <c r="C207" s="14"/>
      <c r="D207" s="14"/>
      <c r="E207" s="102"/>
      <c r="F207" s="14"/>
      <c r="G207" s="14"/>
      <c r="H207" s="102"/>
      <c r="I207" s="14"/>
      <c r="J207" s="14"/>
      <c r="K207" s="102"/>
      <c r="L207" s="14"/>
      <c r="M207" s="14"/>
      <c r="N207" s="102"/>
      <c r="O207" s="14"/>
      <c r="P207" s="14"/>
      <c r="Q207" s="149"/>
      <c r="R207" s="148"/>
      <c r="S207" s="148"/>
      <c r="T207" s="102"/>
      <c r="U207" s="14"/>
      <c r="V207" s="14"/>
      <c r="W207" s="102"/>
      <c r="X207" s="14"/>
      <c r="Y207" s="14"/>
      <c r="Z207" s="102"/>
      <c r="AA207" s="14"/>
      <c r="AB207" s="14"/>
      <c r="AC207" s="102"/>
      <c r="AD207" s="14"/>
      <c r="AE207" s="14"/>
      <c r="AF207" s="40"/>
      <c r="AM207" s="19"/>
      <c r="AN207" s="19"/>
      <c r="AO207" s="19"/>
      <c r="AP207" s="19"/>
      <c r="AQ207" s="19"/>
      <c r="AR207" s="19"/>
      <c r="AS207" s="19"/>
    </row>
    <row r="208" spans="1:45" x14ac:dyDescent="0.3">
      <c r="A208" s="50"/>
      <c r="B208" s="102"/>
      <c r="C208" s="14"/>
      <c r="D208" s="14"/>
      <c r="E208" s="102"/>
      <c r="F208" s="14"/>
      <c r="G208" s="14"/>
      <c r="H208" s="102"/>
      <c r="I208" s="14"/>
      <c r="J208" s="14"/>
      <c r="K208" s="102"/>
      <c r="L208" s="14"/>
      <c r="M208" s="14"/>
      <c r="N208" s="102"/>
      <c r="O208" s="14"/>
      <c r="P208" s="14"/>
      <c r="Q208" s="149"/>
      <c r="R208" s="148"/>
      <c r="S208" s="148"/>
      <c r="T208" s="102"/>
      <c r="U208" s="14"/>
      <c r="V208" s="14"/>
      <c r="W208" s="102"/>
      <c r="X208" s="14"/>
      <c r="Y208" s="14"/>
      <c r="Z208" s="102"/>
      <c r="AA208" s="14"/>
      <c r="AB208" s="14"/>
      <c r="AC208" s="102"/>
      <c r="AD208" s="14"/>
      <c r="AE208" s="14"/>
      <c r="AF208" s="40"/>
      <c r="AM208" s="19"/>
      <c r="AN208" s="19"/>
      <c r="AO208" s="19"/>
      <c r="AP208" s="19"/>
      <c r="AQ208" s="19"/>
      <c r="AR208" s="19"/>
      <c r="AS208" s="19"/>
    </row>
    <row r="209" spans="1:45" x14ac:dyDescent="0.3">
      <c r="A209" s="50"/>
      <c r="B209" s="102"/>
      <c r="C209" s="14"/>
      <c r="D209" s="14"/>
      <c r="E209" s="102"/>
      <c r="F209" s="14"/>
      <c r="G209" s="14"/>
      <c r="H209" s="102"/>
      <c r="I209" s="14"/>
      <c r="J209" s="14"/>
      <c r="K209" s="102"/>
      <c r="L209" s="14"/>
      <c r="M209" s="14"/>
      <c r="N209" s="102"/>
      <c r="O209" s="14"/>
      <c r="P209" s="14"/>
      <c r="Q209" s="149"/>
      <c r="R209" s="148"/>
      <c r="S209" s="148"/>
      <c r="T209" s="102"/>
      <c r="U209" s="14"/>
      <c r="V209" s="14"/>
      <c r="W209" s="102"/>
      <c r="X209" s="14"/>
      <c r="Y209" s="14"/>
      <c r="Z209" s="102"/>
      <c r="AA209" s="14"/>
      <c r="AB209" s="14"/>
      <c r="AC209" s="102"/>
      <c r="AD209" s="14"/>
      <c r="AE209" s="14"/>
      <c r="AF209" s="40"/>
      <c r="AM209" s="19"/>
      <c r="AN209" s="19"/>
      <c r="AO209" s="19"/>
      <c r="AP209" s="19"/>
      <c r="AQ209" s="19"/>
      <c r="AR209" s="19"/>
      <c r="AS209" s="19"/>
    </row>
    <row r="210" spans="1:45" x14ac:dyDescent="0.3">
      <c r="A210" s="50"/>
      <c r="B210" s="102"/>
      <c r="C210" s="14"/>
      <c r="D210" s="14"/>
      <c r="E210" s="102"/>
      <c r="F210" s="14"/>
      <c r="G210" s="14"/>
      <c r="H210" s="102"/>
      <c r="I210" s="14"/>
      <c r="J210" s="14"/>
      <c r="K210" s="102"/>
      <c r="L210" s="14"/>
      <c r="M210" s="14"/>
      <c r="N210" s="102"/>
      <c r="O210" s="14"/>
      <c r="P210" s="14"/>
      <c r="Q210" s="149"/>
      <c r="R210" s="148"/>
      <c r="S210" s="148"/>
      <c r="T210" s="102"/>
      <c r="U210" s="14"/>
      <c r="V210" s="14"/>
      <c r="W210" s="102"/>
      <c r="X210" s="14"/>
      <c r="Y210" s="14"/>
      <c r="Z210" s="102"/>
      <c r="AA210" s="14"/>
      <c r="AB210" s="14"/>
      <c r="AC210" s="102"/>
      <c r="AD210" s="14"/>
      <c r="AE210" s="14"/>
      <c r="AF210" s="40"/>
      <c r="AM210" s="19"/>
      <c r="AN210" s="19"/>
      <c r="AO210" s="19"/>
      <c r="AP210" s="19"/>
      <c r="AQ210" s="19"/>
      <c r="AR210" s="19"/>
      <c r="AS210" s="19"/>
    </row>
    <row r="211" spans="1:45" x14ac:dyDescent="0.3">
      <c r="A211" s="50"/>
      <c r="B211" s="102"/>
      <c r="C211" s="14"/>
      <c r="D211" s="14"/>
      <c r="E211" s="102"/>
      <c r="F211" s="14"/>
      <c r="G211" s="14"/>
      <c r="H211" s="102"/>
      <c r="I211" s="14"/>
      <c r="J211" s="14"/>
      <c r="K211" s="102"/>
      <c r="L211" s="14"/>
      <c r="M211" s="14"/>
      <c r="N211" s="102"/>
      <c r="O211" s="14"/>
      <c r="P211" s="14"/>
      <c r="Q211" s="149"/>
      <c r="R211" s="148"/>
      <c r="S211" s="148"/>
      <c r="T211" s="102"/>
      <c r="U211" s="14"/>
      <c r="V211" s="14"/>
      <c r="W211" s="102"/>
      <c r="X211" s="14"/>
      <c r="Y211" s="14"/>
      <c r="Z211" s="102"/>
      <c r="AA211" s="14"/>
      <c r="AB211" s="14"/>
      <c r="AC211" s="102"/>
      <c r="AD211" s="14"/>
      <c r="AE211" s="14"/>
      <c r="AF211" s="40"/>
      <c r="AM211" s="19"/>
      <c r="AN211" s="19"/>
      <c r="AO211" s="19"/>
      <c r="AP211" s="19"/>
      <c r="AQ211" s="19"/>
      <c r="AR211" s="19"/>
      <c r="AS211" s="19"/>
    </row>
    <row r="212" spans="1:45" x14ac:dyDescent="0.3">
      <c r="A212" s="50"/>
      <c r="B212" s="102"/>
      <c r="C212" s="14"/>
      <c r="D212" s="14"/>
      <c r="E212" s="102"/>
      <c r="F212" s="14"/>
      <c r="G212" s="14"/>
      <c r="H212" s="102"/>
      <c r="I212" s="14"/>
      <c r="J212" s="14"/>
      <c r="K212" s="102"/>
      <c r="L212" s="14"/>
      <c r="M212" s="14"/>
      <c r="N212" s="102"/>
      <c r="O212" s="14"/>
      <c r="P212" s="14"/>
      <c r="Q212" s="149"/>
      <c r="R212" s="148"/>
      <c r="S212" s="148"/>
      <c r="T212" s="102"/>
      <c r="U212" s="14"/>
      <c r="V212" s="14"/>
      <c r="W212" s="102"/>
      <c r="X212" s="14"/>
      <c r="Y212" s="14"/>
      <c r="Z212" s="102"/>
      <c r="AA212" s="14"/>
      <c r="AB212" s="14"/>
      <c r="AC212" s="102"/>
      <c r="AD212" s="14"/>
      <c r="AE212" s="14"/>
      <c r="AF212" s="40"/>
      <c r="AM212" s="19"/>
      <c r="AN212" s="19"/>
      <c r="AO212" s="19"/>
      <c r="AP212" s="19"/>
      <c r="AQ212" s="19"/>
      <c r="AR212" s="19"/>
      <c r="AS212" s="19"/>
    </row>
    <row r="213" spans="1:45" x14ac:dyDescent="0.3">
      <c r="A213" s="50"/>
      <c r="B213" s="102"/>
      <c r="C213" s="14"/>
      <c r="D213" s="14"/>
      <c r="E213" s="102"/>
      <c r="F213" s="14"/>
      <c r="G213" s="14"/>
      <c r="H213" s="102"/>
      <c r="I213" s="14"/>
      <c r="J213" s="14"/>
      <c r="K213" s="102"/>
      <c r="L213" s="14"/>
      <c r="M213" s="14"/>
      <c r="N213" s="102"/>
      <c r="O213" s="14"/>
      <c r="P213" s="14"/>
      <c r="Q213" s="149"/>
      <c r="R213" s="148"/>
      <c r="S213" s="148"/>
      <c r="T213" s="102"/>
      <c r="U213" s="14"/>
      <c r="V213" s="14"/>
      <c r="W213" s="102"/>
      <c r="X213" s="14"/>
      <c r="Y213" s="14"/>
      <c r="Z213" s="102"/>
      <c r="AA213" s="14"/>
      <c r="AB213" s="14"/>
      <c r="AC213" s="102"/>
      <c r="AD213" s="14"/>
      <c r="AE213" s="14"/>
      <c r="AF213" s="40"/>
      <c r="AM213" s="19"/>
      <c r="AN213" s="19"/>
      <c r="AO213" s="19"/>
      <c r="AP213" s="19"/>
      <c r="AQ213" s="19"/>
      <c r="AR213" s="19"/>
      <c r="AS213" s="19"/>
    </row>
    <row r="214" spans="1:45" x14ac:dyDescent="0.3">
      <c r="A214" s="50"/>
      <c r="B214" s="102"/>
      <c r="C214" s="14"/>
      <c r="D214" s="14"/>
      <c r="E214" s="102"/>
      <c r="F214" s="14"/>
      <c r="G214" s="14"/>
      <c r="H214" s="102"/>
      <c r="I214" s="14"/>
      <c r="J214" s="14"/>
      <c r="K214" s="102"/>
      <c r="L214" s="14"/>
      <c r="M214" s="14"/>
      <c r="N214" s="102"/>
      <c r="O214" s="14"/>
      <c r="P214" s="14"/>
      <c r="Q214" s="149"/>
      <c r="R214" s="148"/>
      <c r="S214" s="148"/>
      <c r="T214" s="102"/>
      <c r="U214" s="14"/>
      <c r="V214" s="14"/>
      <c r="W214" s="102"/>
      <c r="X214" s="14"/>
      <c r="Y214" s="14"/>
      <c r="Z214" s="102"/>
      <c r="AA214" s="14"/>
      <c r="AB214" s="14"/>
      <c r="AC214" s="102"/>
      <c r="AD214" s="14"/>
      <c r="AE214" s="14"/>
      <c r="AF214" s="40"/>
      <c r="AM214" s="19"/>
      <c r="AN214" s="19"/>
      <c r="AO214" s="19"/>
      <c r="AP214" s="19"/>
      <c r="AQ214" s="19"/>
      <c r="AR214" s="19"/>
      <c r="AS214" s="19"/>
    </row>
    <row r="215" spans="1:45" x14ac:dyDescent="0.3">
      <c r="A215" s="50"/>
      <c r="B215" s="102"/>
      <c r="C215" s="14"/>
      <c r="D215" s="14"/>
      <c r="E215" s="102"/>
      <c r="F215" s="14"/>
      <c r="G215" s="14"/>
      <c r="H215" s="102"/>
      <c r="I215" s="14"/>
      <c r="J215" s="14"/>
      <c r="K215" s="102"/>
      <c r="L215" s="14"/>
      <c r="M215" s="14"/>
      <c r="N215" s="102"/>
      <c r="O215" s="14"/>
      <c r="P215" s="14"/>
      <c r="Q215" s="149"/>
      <c r="R215" s="148"/>
      <c r="S215" s="148"/>
      <c r="T215" s="102"/>
      <c r="U215" s="14"/>
      <c r="V215" s="14"/>
      <c r="W215" s="102"/>
      <c r="X215" s="14"/>
      <c r="Y215" s="14"/>
      <c r="Z215" s="102"/>
      <c r="AA215" s="14"/>
      <c r="AB215" s="14"/>
      <c r="AC215" s="102"/>
      <c r="AD215" s="14"/>
      <c r="AE215" s="14"/>
      <c r="AF215" s="40"/>
      <c r="AM215" s="19"/>
      <c r="AN215" s="19"/>
      <c r="AO215" s="19"/>
      <c r="AP215" s="19"/>
      <c r="AQ215" s="19"/>
      <c r="AR215" s="19"/>
      <c r="AS215" s="19"/>
    </row>
    <row r="216" spans="1:45" x14ac:dyDescent="0.3">
      <c r="A216" s="50"/>
      <c r="B216" s="102"/>
      <c r="C216" s="14"/>
      <c r="D216" s="14"/>
      <c r="E216" s="102"/>
      <c r="F216" s="14"/>
      <c r="G216" s="14"/>
      <c r="H216" s="102"/>
      <c r="I216" s="14"/>
      <c r="J216" s="14"/>
      <c r="K216" s="102"/>
      <c r="L216" s="14"/>
      <c r="M216" s="14"/>
      <c r="N216" s="102"/>
      <c r="O216" s="14"/>
      <c r="P216" s="14"/>
      <c r="Q216" s="149"/>
      <c r="R216" s="148"/>
      <c r="S216" s="148"/>
      <c r="T216" s="102"/>
      <c r="U216" s="14"/>
      <c r="V216" s="14"/>
      <c r="W216" s="102"/>
      <c r="X216" s="14"/>
      <c r="Y216" s="14"/>
      <c r="Z216" s="102"/>
      <c r="AA216" s="14"/>
      <c r="AB216" s="14"/>
      <c r="AC216" s="102"/>
      <c r="AD216" s="14"/>
      <c r="AE216" s="14"/>
      <c r="AF216" s="40"/>
      <c r="AM216" s="19"/>
      <c r="AN216" s="19"/>
      <c r="AO216" s="19"/>
      <c r="AP216" s="19"/>
      <c r="AQ216" s="19"/>
      <c r="AR216" s="19"/>
      <c r="AS216" s="19"/>
    </row>
    <row r="217" spans="1:45" x14ac:dyDescent="0.3">
      <c r="A217" s="50"/>
      <c r="B217" s="102"/>
      <c r="C217" s="14"/>
      <c r="D217" s="14"/>
      <c r="E217" s="102"/>
      <c r="F217" s="14"/>
      <c r="G217" s="14"/>
      <c r="H217" s="102"/>
      <c r="I217" s="14"/>
      <c r="J217" s="14"/>
      <c r="K217" s="102"/>
      <c r="L217" s="14"/>
      <c r="M217" s="14"/>
      <c r="N217" s="102"/>
      <c r="O217" s="14"/>
      <c r="P217" s="14"/>
      <c r="Q217" s="149"/>
      <c r="R217" s="148"/>
      <c r="S217" s="148"/>
      <c r="T217" s="102"/>
      <c r="U217" s="14"/>
      <c r="V217" s="14"/>
      <c r="W217" s="102"/>
      <c r="X217" s="14"/>
      <c r="Y217" s="14"/>
      <c r="Z217" s="102"/>
      <c r="AA217" s="14"/>
      <c r="AB217" s="14"/>
      <c r="AC217" s="102"/>
      <c r="AD217" s="14"/>
      <c r="AE217" s="14"/>
      <c r="AF217" s="40"/>
      <c r="AM217" s="19"/>
      <c r="AN217" s="19"/>
      <c r="AO217" s="19"/>
      <c r="AP217" s="19"/>
      <c r="AQ217" s="19"/>
      <c r="AR217" s="19"/>
      <c r="AS217" s="19"/>
    </row>
    <row r="218" spans="1:45" x14ac:dyDescent="0.3">
      <c r="A218" s="50"/>
      <c r="B218" s="102"/>
      <c r="C218" s="14"/>
      <c r="D218" s="14"/>
      <c r="E218" s="102"/>
      <c r="F218" s="14"/>
      <c r="G218" s="14"/>
      <c r="H218" s="102"/>
      <c r="I218" s="14"/>
      <c r="J218" s="14"/>
      <c r="K218" s="102"/>
      <c r="L218" s="14"/>
      <c r="M218" s="14"/>
      <c r="N218" s="102"/>
      <c r="O218" s="14"/>
      <c r="P218" s="14"/>
      <c r="Q218" s="149"/>
      <c r="R218" s="148"/>
      <c r="S218" s="148"/>
      <c r="T218" s="102"/>
      <c r="U218" s="14"/>
      <c r="V218" s="14"/>
      <c r="W218" s="102"/>
      <c r="X218" s="14"/>
      <c r="Y218" s="14"/>
      <c r="Z218" s="102"/>
      <c r="AA218" s="14"/>
      <c r="AB218" s="14"/>
      <c r="AC218" s="102"/>
      <c r="AD218" s="14"/>
      <c r="AE218" s="14"/>
      <c r="AF218" s="40"/>
      <c r="AM218" s="19"/>
      <c r="AN218" s="19"/>
      <c r="AO218" s="19"/>
      <c r="AP218" s="19"/>
      <c r="AQ218" s="19"/>
      <c r="AR218" s="19"/>
      <c r="AS218" s="19"/>
    </row>
    <row r="219" spans="1:45" x14ac:dyDescent="0.3">
      <c r="A219" s="50"/>
      <c r="B219" s="102"/>
      <c r="C219" s="14"/>
      <c r="D219" s="14"/>
      <c r="E219" s="102"/>
      <c r="F219" s="14"/>
      <c r="G219" s="14"/>
      <c r="H219" s="102"/>
      <c r="I219" s="14"/>
      <c r="J219" s="14"/>
      <c r="K219" s="102"/>
      <c r="L219" s="14"/>
      <c r="M219" s="14"/>
      <c r="N219" s="102"/>
      <c r="O219" s="14"/>
      <c r="P219" s="14"/>
      <c r="Q219" s="149"/>
      <c r="R219" s="148"/>
      <c r="S219" s="148"/>
      <c r="T219" s="102"/>
      <c r="U219" s="14"/>
      <c r="V219" s="14"/>
      <c r="W219" s="102"/>
      <c r="X219" s="14"/>
      <c r="Y219" s="14"/>
      <c r="Z219" s="102"/>
      <c r="AA219" s="14"/>
      <c r="AB219" s="14"/>
      <c r="AC219" s="102"/>
      <c r="AD219" s="14"/>
      <c r="AE219" s="14"/>
      <c r="AF219" s="40"/>
      <c r="AM219" s="19"/>
      <c r="AN219" s="19"/>
      <c r="AO219" s="19"/>
      <c r="AP219" s="19"/>
      <c r="AQ219" s="19"/>
      <c r="AR219" s="19"/>
      <c r="AS219" s="19"/>
    </row>
    <row r="220" spans="1:45" x14ac:dyDescent="0.3">
      <c r="A220" s="50"/>
      <c r="B220" s="102"/>
      <c r="C220" s="14"/>
      <c r="D220" s="14"/>
      <c r="E220" s="102"/>
      <c r="F220" s="14"/>
      <c r="G220" s="14"/>
      <c r="H220" s="102"/>
      <c r="I220" s="14"/>
      <c r="J220" s="14"/>
      <c r="K220" s="102"/>
      <c r="L220" s="14"/>
      <c r="M220" s="14"/>
      <c r="N220" s="102"/>
      <c r="O220" s="14"/>
      <c r="P220" s="14"/>
      <c r="Q220" s="149"/>
      <c r="R220" s="148"/>
      <c r="S220" s="148"/>
      <c r="T220" s="102"/>
      <c r="U220" s="14"/>
      <c r="V220" s="14"/>
      <c r="W220" s="102"/>
      <c r="X220" s="14"/>
      <c r="Y220" s="14"/>
      <c r="Z220" s="102"/>
      <c r="AA220" s="14"/>
      <c r="AB220" s="14"/>
      <c r="AC220" s="102"/>
      <c r="AD220" s="14"/>
      <c r="AE220" s="14"/>
      <c r="AF220" s="40"/>
      <c r="AM220" s="19"/>
      <c r="AN220" s="19"/>
      <c r="AO220" s="19"/>
      <c r="AP220" s="19"/>
      <c r="AQ220" s="19"/>
      <c r="AR220" s="19"/>
      <c r="AS220" s="19"/>
    </row>
    <row r="221" spans="1:45" x14ac:dyDescent="0.3">
      <c r="A221" s="50"/>
      <c r="B221" s="102"/>
      <c r="C221" s="14"/>
      <c r="D221" s="14"/>
      <c r="E221" s="102"/>
      <c r="F221" s="14"/>
      <c r="G221" s="14"/>
      <c r="H221" s="102"/>
      <c r="I221" s="14"/>
      <c r="J221" s="14"/>
      <c r="K221" s="102"/>
      <c r="L221" s="14"/>
      <c r="M221" s="14"/>
      <c r="N221" s="102"/>
      <c r="O221" s="14"/>
      <c r="P221" s="14"/>
      <c r="Q221" s="149"/>
      <c r="R221" s="148"/>
      <c r="S221" s="148"/>
      <c r="T221" s="102"/>
      <c r="U221" s="14"/>
      <c r="V221" s="14"/>
      <c r="W221" s="102"/>
      <c r="X221" s="14"/>
      <c r="Y221" s="14"/>
      <c r="Z221" s="102"/>
      <c r="AA221" s="14"/>
      <c r="AB221" s="14"/>
      <c r="AC221" s="102"/>
      <c r="AD221" s="14"/>
      <c r="AE221" s="14"/>
      <c r="AF221" s="40"/>
      <c r="AM221" s="19"/>
      <c r="AN221" s="19"/>
      <c r="AO221" s="19"/>
      <c r="AP221" s="19"/>
      <c r="AQ221" s="19"/>
      <c r="AR221" s="19"/>
      <c r="AS221" s="19"/>
    </row>
    <row r="222" spans="1:45" x14ac:dyDescent="0.3">
      <c r="A222" s="50"/>
      <c r="B222" s="102"/>
      <c r="C222" s="14"/>
      <c r="D222" s="14"/>
      <c r="E222" s="102"/>
      <c r="F222" s="14"/>
      <c r="G222" s="14"/>
      <c r="H222" s="102"/>
      <c r="I222" s="14"/>
      <c r="J222" s="14"/>
      <c r="K222" s="102"/>
      <c r="L222" s="14"/>
      <c r="M222" s="14"/>
      <c r="N222" s="102"/>
      <c r="O222" s="14"/>
      <c r="P222" s="14"/>
      <c r="Q222" s="149"/>
      <c r="R222" s="148"/>
      <c r="S222" s="148"/>
      <c r="T222" s="102"/>
      <c r="U222" s="14"/>
      <c r="V222" s="14"/>
      <c r="W222" s="102"/>
      <c r="X222" s="14"/>
      <c r="Y222" s="14"/>
      <c r="Z222" s="102"/>
      <c r="AA222" s="14"/>
      <c r="AB222" s="14"/>
      <c r="AC222" s="102"/>
      <c r="AD222" s="14"/>
      <c r="AE222" s="14"/>
      <c r="AF222" s="40"/>
      <c r="AM222" s="19"/>
      <c r="AN222" s="19"/>
      <c r="AO222" s="19"/>
      <c r="AP222" s="19"/>
      <c r="AQ222" s="19"/>
      <c r="AR222" s="19"/>
      <c r="AS222" s="19"/>
    </row>
    <row r="223" spans="1:45" x14ac:dyDescent="0.3">
      <c r="A223" s="50"/>
      <c r="B223" s="102"/>
      <c r="C223" s="14"/>
      <c r="D223" s="14"/>
      <c r="E223" s="102"/>
      <c r="F223" s="14"/>
      <c r="G223" s="14"/>
      <c r="H223" s="102"/>
      <c r="I223" s="14"/>
      <c r="J223" s="14"/>
      <c r="K223" s="102"/>
      <c r="L223" s="14"/>
      <c r="M223" s="14"/>
      <c r="N223" s="102"/>
      <c r="O223" s="14"/>
      <c r="P223" s="14"/>
      <c r="Q223" s="149"/>
      <c r="R223" s="148"/>
      <c r="S223" s="148"/>
      <c r="T223" s="102"/>
      <c r="U223" s="14"/>
      <c r="V223" s="14"/>
      <c r="W223" s="102"/>
      <c r="X223" s="14"/>
      <c r="Y223" s="14"/>
      <c r="Z223" s="102"/>
      <c r="AA223" s="14"/>
      <c r="AB223" s="14"/>
      <c r="AC223" s="102"/>
      <c r="AD223" s="14"/>
      <c r="AE223" s="14"/>
      <c r="AF223" s="40"/>
      <c r="AM223" s="19"/>
      <c r="AN223" s="19"/>
      <c r="AO223" s="19"/>
      <c r="AP223" s="19"/>
      <c r="AQ223" s="19"/>
      <c r="AR223" s="19"/>
      <c r="AS223" s="19"/>
    </row>
    <row r="224" spans="1:45" x14ac:dyDescent="0.3">
      <c r="A224" s="50"/>
      <c r="B224" s="102"/>
      <c r="C224" s="14"/>
      <c r="D224" s="14"/>
      <c r="E224" s="102"/>
      <c r="F224" s="14"/>
      <c r="G224" s="14"/>
      <c r="H224" s="102"/>
      <c r="I224" s="14"/>
      <c r="J224" s="14"/>
      <c r="K224" s="102"/>
      <c r="L224" s="14"/>
      <c r="M224" s="14"/>
      <c r="N224" s="102"/>
      <c r="O224" s="14"/>
      <c r="P224" s="14"/>
      <c r="Q224" s="149"/>
      <c r="R224" s="148"/>
      <c r="S224" s="148"/>
      <c r="T224" s="102"/>
      <c r="U224" s="14"/>
      <c r="V224" s="14"/>
      <c r="W224" s="102"/>
      <c r="X224" s="14"/>
      <c r="Y224" s="14"/>
      <c r="Z224" s="102"/>
      <c r="AA224" s="14"/>
      <c r="AB224" s="14"/>
      <c r="AC224" s="102"/>
      <c r="AD224" s="14"/>
      <c r="AE224" s="14"/>
      <c r="AF224" s="40"/>
      <c r="AM224" s="19"/>
      <c r="AN224" s="19"/>
      <c r="AO224" s="19"/>
      <c r="AP224" s="19"/>
      <c r="AQ224" s="19"/>
      <c r="AR224" s="19"/>
      <c r="AS224" s="19"/>
    </row>
    <row r="225" spans="1:45" x14ac:dyDescent="0.3">
      <c r="A225" s="50"/>
      <c r="B225" s="102"/>
      <c r="C225" s="14"/>
      <c r="D225" s="14"/>
      <c r="E225" s="102"/>
      <c r="F225" s="14"/>
      <c r="G225" s="14"/>
      <c r="H225" s="102"/>
      <c r="I225" s="14"/>
      <c r="J225" s="14"/>
      <c r="K225" s="102"/>
      <c r="L225" s="14"/>
      <c r="M225" s="14"/>
      <c r="N225" s="102"/>
      <c r="O225" s="14"/>
      <c r="P225" s="14"/>
      <c r="Q225" s="149"/>
      <c r="R225" s="148"/>
      <c r="S225" s="148"/>
      <c r="T225" s="102"/>
      <c r="U225" s="14"/>
      <c r="V225" s="14"/>
      <c r="W225" s="102"/>
      <c r="X225" s="14"/>
      <c r="Y225" s="14"/>
      <c r="Z225" s="102"/>
      <c r="AA225" s="14"/>
      <c r="AB225" s="14"/>
      <c r="AC225" s="102"/>
      <c r="AD225" s="14"/>
      <c r="AE225" s="14"/>
      <c r="AF225" s="40"/>
      <c r="AM225" s="19"/>
      <c r="AN225" s="19"/>
      <c r="AO225" s="19"/>
      <c r="AP225" s="19"/>
      <c r="AQ225" s="19"/>
      <c r="AR225" s="19"/>
      <c r="AS225" s="19"/>
    </row>
    <row r="226" spans="1:45" x14ac:dyDescent="0.3">
      <c r="A226" s="50"/>
      <c r="B226" s="102"/>
      <c r="C226" s="14"/>
      <c r="D226" s="14"/>
      <c r="E226" s="102"/>
      <c r="F226" s="14"/>
      <c r="G226" s="14"/>
      <c r="H226" s="102"/>
      <c r="I226" s="14"/>
      <c r="J226" s="14"/>
      <c r="K226" s="102"/>
      <c r="L226" s="14"/>
      <c r="M226" s="14"/>
      <c r="N226" s="102"/>
      <c r="O226" s="14"/>
      <c r="P226" s="14"/>
      <c r="Q226" s="149"/>
      <c r="R226" s="148"/>
      <c r="S226" s="148"/>
      <c r="T226" s="102"/>
      <c r="U226" s="14"/>
      <c r="V226" s="14"/>
      <c r="W226" s="102"/>
      <c r="X226" s="14"/>
      <c r="Y226" s="14"/>
      <c r="Z226" s="102"/>
      <c r="AA226" s="14"/>
      <c r="AB226" s="14"/>
      <c r="AC226" s="102"/>
      <c r="AD226" s="14"/>
      <c r="AE226" s="14"/>
      <c r="AF226" s="40"/>
      <c r="AM226" s="19"/>
      <c r="AN226" s="19"/>
      <c r="AO226" s="19"/>
      <c r="AP226" s="19"/>
      <c r="AQ226" s="19"/>
      <c r="AR226" s="19"/>
      <c r="AS226" s="19"/>
    </row>
    <row r="227" spans="1:45" x14ac:dyDescent="0.3">
      <c r="A227" s="50"/>
      <c r="B227" s="102"/>
      <c r="C227" s="14"/>
      <c r="D227" s="14"/>
      <c r="E227" s="102"/>
      <c r="F227" s="14"/>
      <c r="G227" s="14"/>
      <c r="H227" s="102"/>
      <c r="I227" s="14"/>
      <c r="J227" s="14"/>
      <c r="K227" s="102"/>
      <c r="L227" s="14"/>
      <c r="M227" s="14"/>
      <c r="N227" s="102"/>
      <c r="O227" s="14"/>
      <c r="P227" s="14"/>
      <c r="Q227" s="149"/>
      <c r="R227" s="148"/>
      <c r="S227" s="148"/>
      <c r="T227" s="102"/>
      <c r="U227" s="14"/>
      <c r="V227" s="14"/>
      <c r="W227" s="102"/>
      <c r="X227" s="14"/>
      <c r="Y227" s="14"/>
      <c r="Z227" s="102"/>
      <c r="AA227" s="14"/>
      <c r="AB227" s="14"/>
      <c r="AC227" s="102"/>
      <c r="AD227" s="14"/>
      <c r="AE227" s="14"/>
      <c r="AF227" s="40"/>
      <c r="AM227" s="19"/>
      <c r="AN227" s="19"/>
      <c r="AO227" s="19"/>
      <c r="AP227" s="19"/>
      <c r="AQ227" s="19"/>
      <c r="AR227" s="19"/>
      <c r="AS227" s="19"/>
    </row>
    <row r="228" spans="1:45" x14ac:dyDescent="0.3">
      <c r="A228" s="50"/>
      <c r="B228" s="102"/>
      <c r="C228" s="14"/>
      <c r="D228" s="14"/>
      <c r="E228" s="102"/>
      <c r="F228" s="14"/>
      <c r="G228" s="14"/>
      <c r="H228" s="102"/>
      <c r="I228" s="14"/>
      <c r="J228" s="14"/>
      <c r="K228" s="102"/>
      <c r="L228" s="14"/>
      <c r="M228" s="14"/>
      <c r="N228" s="102"/>
      <c r="O228" s="14"/>
      <c r="P228" s="14"/>
      <c r="Q228" s="149"/>
      <c r="R228" s="148"/>
      <c r="S228" s="148"/>
      <c r="T228" s="102"/>
      <c r="U228" s="14"/>
      <c r="V228" s="14"/>
      <c r="W228" s="102"/>
      <c r="X228" s="14"/>
      <c r="Y228" s="14"/>
      <c r="Z228" s="102"/>
      <c r="AA228" s="14"/>
      <c r="AB228" s="14"/>
      <c r="AC228" s="102"/>
      <c r="AD228" s="14"/>
      <c r="AE228" s="14"/>
      <c r="AF228" s="40"/>
      <c r="AM228" s="19"/>
      <c r="AN228" s="19"/>
      <c r="AO228" s="19"/>
      <c r="AP228" s="19"/>
      <c r="AQ228" s="19"/>
      <c r="AR228" s="19"/>
      <c r="AS228" s="19"/>
    </row>
    <row r="229" spans="1:45" x14ac:dyDescent="0.3">
      <c r="A229" s="50"/>
      <c r="B229" s="102"/>
      <c r="C229" s="14"/>
      <c r="D229" s="14"/>
      <c r="E229" s="102"/>
      <c r="F229" s="14"/>
      <c r="G229" s="14"/>
      <c r="H229" s="102"/>
      <c r="I229" s="14"/>
      <c r="J229" s="14"/>
      <c r="K229" s="102"/>
      <c r="L229" s="14"/>
      <c r="M229" s="14"/>
      <c r="N229" s="102"/>
      <c r="O229" s="14"/>
      <c r="P229" s="14"/>
      <c r="Q229" s="149"/>
      <c r="R229" s="148"/>
      <c r="S229" s="148"/>
      <c r="T229" s="102"/>
      <c r="U229" s="14"/>
      <c r="V229" s="14"/>
      <c r="W229" s="102"/>
      <c r="X229" s="14"/>
      <c r="Y229" s="14"/>
      <c r="Z229" s="102"/>
      <c r="AA229" s="14"/>
      <c r="AB229" s="14"/>
      <c r="AC229" s="102"/>
      <c r="AD229" s="14"/>
      <c r="AE229" s="14"/>
      <c r="AF229" s="40"/>
      <c r="AM229" s="19"/>
      <c r="AN229" s="19"/>
      <c r="AO229" s="19"/>
      <c r="AP229" s="19"/>
      <c r="AQ229" s="19"/>
      <c r="AR229" s="19"/>
      <c r="AS229" s="19"/>
    </row>
    <row r="230" spans="1:45" x14ac:dyDescent="0.3">
      <c r="A230" s="50"/>
      <c r="B230" s="102"/>
      <c r="C230" s="14"/>
      <c r="D230" s="14"/>
      <c r="E230" s="102"/>
      <c r="F230" s="14"/>
      <c r="G230" s="14"/>
      <c r="H230" s="102"/>
      <c r="I230" s="14"/>
      <c r="J230" s="14"/>
      <c r="K230" s="102"/>
      <c r="L230" s="14"/>
      <c r="M230" s="14"/>
      <c r="N230" s="102"/>
      <c r="O230" s="14"/>
      <c r="P230" s="14"/>
      <c r="Q230" s="149"/>
      <c r="R230" s="148"/>
      <c r="S230" s="148"/>
      <c r="T230" s="102"/>
      <c r="U230" s="14"/>
      <c r="V230" s="14"/>
      <c r="W230" s="102"/>
      <c r="X230" s="14"/>
      <c r="Y230" s="14"/>
      <c r="Z230" s="102"/>
      <c r="AA230" s="14"/>
      <c r="AB230" s="14"/>
      <c r="AC230" s="102"/>
      <c r="AD230" s="14"/>
      <c r="AE230" s="14"/>
      <c r="AF230" s="40"/>
      <c r="AM230" s="19"/>
      <c r="AN230" s="19"/>
      <c r="AO230" s="19"/>
      <c r="AP230" s="19"/>
      <c r="AQ230" s="19"/>
      <c r="AR230" s="19"/>
      <c r="AS230" s="19"/>
    </row>
    <row r="231" spans="1:45" x14ac:dyDescent="0.3">
      <c r="A231" s="50"/>
      <c r="B231" s="102"/>
      <c r="C231" s="14"/>
      <c r="D231" s="14"/>
      <c r="E231" s="102"/>
      <c r="F231" s="14"/>
      <c r="G231" s="14"/>
      <c r="H231" s="102"/>
      <c r="I231" s="14"/>
      <c r="J231" s="14"/>
      <c r="K231" s="102"/>
      <c r="L231" s="14"/>
      <c r="M231" s="14"/>
      <c r="N231" s="102"/>
      <c r="O231" s="14"/>
      <c r="P231" s="14"/>
      <c r="Q231" s="149"/>
      <c r="R231" s="148"/>
      <c r="S231" s="148"/>
      <c r="T231" s="102"/>
      <c r="U231" s="14"/>
      <c r="V231" s="14"/>
      <c r="W231" s="102"/>
      <c r="X231" s="14"/>
      <c r="Y231" s="14"/>
      <c r="Z231" s="102"/>
      <c r="AA231" s="14"/>
      <c r="AB231" s="14"/>
      <c r="AC231" s="102"/>
      <c r="AD231" s="14"/>
      <c r="AE231" s="14"/>
      <c r="AF231" s="40"/>
      <c r="AM231" s="19"/>
      <c r="AN231" s="19"/>
      <c r="AO231" s="19"/>
      <c r="AP231" s="19"/>
      <c r="AQ231" s="19"/>
      <c r="AR231" s="19"/>
      <c r="AS231" s="19"/>
    </row>
    <row r="232" spans="1:45" x14ac:dyDescent="0.3">
      <c r="A232" s="50"/>
      <c r="B232" s="102"/>
      <c r="C232" s="14"/>
      <c r="D232" s="14"/>
      <c r="E232" s="102"/>
      <c r="F232" s="14"/>
      <c r="G232" s="14"/>
      <c r="H232" s="102"/>
      <c r="I232" s="14"/>
      <c r="J232" s="14"/>
      <c r="K232" s="102"/>
      <c r="L232" s="14"/>
      <c r="M232" s="14"/>
      <c r="N232" s="102"/>
      <c r="O232" s="14"/>
      <c r="P232" s="14"/>
      <c r="Q232" s="149"/>
      <c r="R232" s="148"/>
      <c r="S232" s="148"/>
      <c r="T232" s="102"/>
      <c r="U232" s="14"/>
      <c r="V232" s="14"/>
      <c r="W232" s="102"/>
      <c r="X232" s="14"/>
      <c r="Y232" s="14"/>
      <c r="Z232" s="102"/>
      <c r="AA232" s="14"/>
      <c r="AB232" s="14"/>
      <c r="AC232" s="102"/>
      <c r="AD232" s="14"/>
      <c r="AE232" s="14"/>
      <c r="AF232" s="40"/>
      <c r="AM232" s="19"/>
      <c r="AN232" s="19"/>
      <c r="AO232" s="19"/>
      <c r="AP232" s="19"/>
      <c r="AQ232" s="19"/>
      <c r="AR232" s="19"/>
      <c r="AS232" s="19"/>
    </row>
    <row r="233" spans="1:45" x14ac:dyDescent="0.3">
      <c r="A233" s="50"/>
      <c r="B233" s="102"/>
      <c r="C233" s="14"/>
      <c r="D233" s="14"/>
      <c r="E233" s="102"/>
      <c r="F233" s="14"/>
      <c r="G233" s="14"/>
      <c r="H233" s="102"/>
      <c r="I233" s="14"/>
      <c r="J233" s="14"/>
      <c r="K233" s="102"/>
      <c r="L233" s="14"/>
      <c r="M233" s="14"/>
      <c r="N233" s="102"/>
      <c r="O233" s="14"/>
      <c r="P233" s="14"/>
      <c r="Q233" s="149"/>
      <c r="R233" s="148"/>
      <c r="S233" s="148"/>
      <c r="T233" s="102"/>
      <c r="U233" s="14"/>
      <c r="V233" s="14"/>
      <c r="W233" s="102"/>
      <c r="X233" s="14"/>
      <c r="Y233" s="14"/>
      <c r="Z233" s="102"/>
      <c r="AA233" s="14"/>
      <c r="AB233" s="14"/>
      <c r="AC233" s="102"/>
      <c r="AD233" s="14"/>
      <c r="AE233" s="14"/>
      <c r="AF233" s="40"/>
      <c r="AM233" s="19"/>
      <c r="AN233" s="19"/>
      <c r="AO233" s="19"/>
      <c r="AP233" s="19"/>
      <c r="AQ233" s="19"/>
      <c r="AR233" s="19"/>
      <c r="AS233" s="19"/>
    </row>
    <row r="234" spans="1:45" x14ac:dyDescent="0.3">
      <c r="A234" s="50"/>
      <c r="B234" s="102"/>
      <c r="C234" s="14"/>
      <c r="D234" s="14"/>
      <c r="E234" s="102"/>
      <c r="F234" s="14"/>
      <c r="G234" s="14"/>
      <c r="H234" s="102"/>
      <c r="I234" s="14"/>
      <c r="J234" s="14"/>
      <c r="K234" s="102"/>
      <c r="L234" s="14"/>
      <c r="M234" s="14"/>
      <c r="N234" s="102"/>
      <c r="O234" s="14"/>
      <c r="P234" s="14"/>
      <c r="Q234" s="149"/>
      <c r="R234" s="148"/>
      <c r="S234" s="148"/>
      <c r="T234" s="102"/>
      <c r="U234" s="14"/>
      <c r="V234" s="14"/>
      <c r="W234" s="102"/>
      <c r="X234" s="14"/>
      <c r="Y234" s="14"/>
      <c r="Z234" s="102"/>
      <c r="AA234" s="14"/>
      <c r="AB234" s="14"/>
      <c r="AC234" s="102"/>
      <c r="AD234" s="14"/>
      <c r="AE234" s="14"/>
      <c r="AF234" s="40"/>
      <c r="AM234" s="19"/>
      <c r="AN234" s="19"/>
      <c r="AO234" s="19"/>
      <c r="AP234" s="19"/>
      <c r="AQ234" s="19"/>
      <c r="AR234" s="19"/>
      <c r="AS234" s="19"/>
    </row>
    <row r="235" spans="1:45" x14ac:dyDescent="0.3">
      <c r="A235" s="50"/>
      <c r="B235" s="102"/>
      <c r="C235" s="14"/>
      <c r="D235" s="14"/>
      <c r="E235" s="102"/>
      <c r="F235" s="14"/>
      <c r="G235" s="14"/>
      <c r="H235" s="102"/>
      <c r="I235" s="14"/>
      <c r="J235" s="14"/>
      <c r="K235" s="102"/>
      <c r="L235" s="14"/>
      <c r="M235" s="14"/>
      <c r="N235" s="102"/>
      <c r="O235" s="14"/>
      <c r="P235" s="14"/>
      <c r="Q235" s="149"/>
      <c r="R235" s="148"/>
      <c r="S235" s="148"/>
      <c r="T235" s="102"/>
      <c r="U235" s="14"/>
      <c r="V235" s="14"/>
      <c r="W235" s="102"/>
      <c r="X235" s="14"/>
      <c r="Y235" s="14"/>
      <c r="Z235" s="102"/>
      <c r="AA235" s="14"/>
      <c r="AB235" s="14"/>
      <c r="AC235" s="102"/>
      <c r="AD235" s="14"/>
      <c r="AE235" s="14"/>
      <c r="AF235" s="40"/>
      <c r="AM235" s="19"/>
      <c r="AN235" s="19"/>
      <c r="AO235" s="19"/>
      <c r="AP235" s="19"/>
      <c r="AQ235" s="19"/>
      <c r="AR235" s="19"/>
      <c r="AS235" s="19"/>
    </row>
    <row r="236" spans="1:45" x14ac:dyDescent="0.3">
      <c r="A236" s="50"/>
      <c r="B236" s="102"/>
      <c r="C236" s="14"/>
      <c r="D236" s="14"/>
      <c r="E236" s="102"/>
      <c r="F236" s="14"/>
      <c r="G236" s="14"/>
      <c r="H236" s="102"/>
      <c r="I236" s="14"/>
      <c r="J236" s="14"/>
      <c r="K236" s="102"/>
      <c r="L236" s="14"/>
      <c r="M236" s="14"/>
      <c r="N236" s="102"/>
      <c r="O236" s="14"/>
      <c r="P236" s="14"/>
      <c r="Q236" s="149"/>
      <c r="R236" s="148"/>
      <c r="S236" s="148"/>
      <c r="T236" s="102"/>
      <c r="U236" s="14"/>
      <c r="V236" s="14"/>
      <c r="W236" s="102"/>
      <c r="X236" s="14"/>
      <c r="Y236" s="14"/>
      <c r="Z236" s="102"/>
      <c r="AA236" s="14"/>
      <c r="AB236" s="14"/>
      <c r="AC236" s="102"/>
      <c r="AD236" s="14"/>
      <c r="AE236" s="14"/>
      <c r="AF236" s="40"/>
      <c r="AM236" s="19"/>
      <c r="AN236" s="19"/>
      <c r="AO236" s="19"/>
      <c r="AP236" s="19"/>
      <c r="AQ236" s="19"/>
      <c r="AR236" s="19"/>
      <c r="AS236" s="19"/>
    </row>
    <row r="237" spans="1:45" x14ac:dyDescent="0.3">
      <c r="A237" s="50"/>
      <c r="B237" s="102"/>
      <c r="C237" s="14"/>
      <c r="D237" s="14"/>
      <c r="E237" s="102"/>
      <c r="F237" s="14"/>
      <c r="G237" s="14"/>
      <c r="H237" s="102"/>
      <c r="I237" s="14"/>
      <c r="J237" s="14"/>
      <c r="K237" s="102"/>
      <c r="L237" s="14"/>
      <c r="M237" s="14"/>
      <c r="N237" s="102"/>
      <c r="O237" s="14"/>
      <c r="P237" s="14"/>
      <c r="Q237" s="149"/>
      <c r="R237" s="148"/>
      <c r="S237" s="148"/>
      <c r="T237" s="102"/>
      <c r="U237" s="14"/>
      <c r="V237" s="14"/>
      <c r="W237" s="102"/>
      <c r="X237" s="14"/>
      <c r="Y237" s="14"/>
      <c r="Z237" s="102"/>
      <c r="AA237" s="14"/>
      <c r="AB237" s="14"/>
      <c r="AC237" s="102"/>
      <c r="AD237" s="14"/>
      <c r="AE237" s="14"/>
      <c r="AF237" s="40"/>
      <c r="AM237" s="19"/>
      <c r="AN237" s="19"/>
      <c r="AO237" s="19"/>
      <c r="AP237" s="19"/>
      <c r="AQ237" s="19"/>
      <c r="AR237" s="19"/>
      <c r="AS237" s="19"/>
    </row>
    <row r="238" spans="1:45" x14ac:dyDescent="0.3">
      <c r="A238" s="50"/>
      <c r="B238" s="102"/>
      <c r="C238" s="14"/>
      <c r="D238" s="14"/>
      <c r="E238" s="102"/>
      <c r="F238" s="14"/>
      <c r="G238" s="14"/>
      <c r="H238" s="102"/>
      <c r="I238" s="14"/>
      <c r="J238" s="14"/>
      <c r="K238" s="102"/>
      <c r="L238" s="14"/>
      <c r="M238" s="14"/>
      <c r="N238" s="102"/>
      <c r="O238" s="14"/>
      <c r="P238" s="14"/>
      <c r="Q238" s="149"/>
      <c r="R238" s="148"/>
      <c r="S238" s="148"/>
      <c r="T238" s="102"/>
      <c r="U238" s="14"/>
      <c r="V238" s="14"/>
      <c r="W238" s="102"/>
      <c r="X238" s="14"/>
      <c r="Y238" s="14"/>
      <c r="Z238" s="102"/>
      <c r="AA238" s="14"/>
      <c r="AB238" s="14"/>
      <c r="AC238" s="102"/>
      <c r="AD238" s="14"/>
      <c r="AE238" s="14"/>
      <c r="AF238" s="40"/>
      <c r="AM238" s="19"/>
      <c r="AN238" s="19"/>
      <c r="AO238" s="19"/>
      <c r="AP238" s="19"/>
      <c r="AQ238" s="19"/>
      <c r="AR238" s="19"/>
      <c r="AS238" s="19"/>
    </row>
    <row r="239" spans="1:45" x14ac:dyDescent="0.3">
      <c r="A239" s="50"/>
      <c r="B239" s="102"/>
      <c r="C239" s="14"/>
      <c r="D239" s="14"/>
      <c r="E239" s="102"/>
      <c r="F239" s="14"/>
      <c r="G239" s="14"/>
      <c r="H239" s="102"/>
      <c r="I239" s="14"/>
      <c r="J239" s="14"/>
      <c r="K239" s="102"/>
      <c r="L239" s="14"/>
      <c r="M239" s="14"/>
      <c r="N239" s="102"/>
      <c r="O239" s="14"/>
      <c r="P239" s="14"/>
      <c r="Q239" s="149"/>
      <c r="R239" s="148"/>
      <c r="S239" s="148"/>
      <c r="T239" s="102"/>
      <c r="U239" s="14"/>
      <c r="V239" s="14"/>
      <c r="W239" s="102"/>
      <c r="X239" s="14"/>
      <c r="Y239" s="14"/>
      <c r="Z239" s="102"/>
      <c r="AA239" s="14"/>
      <c r="AB239" s="14"/>
      <c r="AC239" s="102"/>
      <c r="AD239" s="14"/>
      <c r="AE239" s="14"/>
      <c r="AF239" s="40"/>
      <c r="AM239" s="19"/>
      <c r="AN239" s="19"/>
      <c r="AO239" s="19"/>
      <c r="AP239" s="19"/>
      <c r="AQ239" s="19"/>
      <c r="AR239" s="19"/>
      <c r="AS239" s="19"/>
    </row>
    <row r="240" spans="1:45" x14ac:dyDescent="0.3">
      <c r="A240" s="50"/>
      <c r="B240" s="102"/>
      <c r="C240" s="14"/>
      <c r="D240" s="14"/>
      <c r="E240" s="102"/>
      <c r="F240" s="14"/>
      <c r="G240" s="14"/>
      <c r="H240" s="102"/>
      <c r="I240" s="14"/>
      <c r="J240" s="14"/>
      <c r="K240" s="102"/>
      <c r="L240" s="14"/>
      <c r="M240" s="14"/>
      <c r="N240" s="102"/>
      <c r="O240" s="14"/>
      <c r="P240" s="14"/>
      <c r="Q240" s="149"/>
      <c r="R240" s="148"/>
      <c r="S240" s="148"/>
      <c r="T240" s="102"/>
      <c r="U240" s="14"/>
      <c r="V240" s="14"/>
      <c r="W240" s="102"/>
      <c r="X240" s="14"/>
      <c r="Y240" s="14"/>
      <c r="Z240" s="102"/>
      <c r="AA240" s="14"/>
      <c r="AB240" s="14"/>
      <c r="AC240" s="102"/>
      <c r="AD240" s="14"/>
      <c r="AE240" s="14"/>
      <c r="AF240" s="40"/>
      <c r="AM240" s="19"/>
      <c r="AN240" s="19"/>
      <c r="AO240" s="19"/>
      <c r="AP240" s="19"/>
      <c r="AQ240" s="19"/>
      <c r="AR240" s="19"/>
      <c r="AS240" s="19"/>
    </row>
    <row r="241" spans="1:45" x14ac:dyDescent="0.3">
      <c r="A241" s="50"/>
      <c r="B241" s="102"/>
      <c r="C241" s="14"/>
      <c r="D241" s="14"/>
      <c r="E241" s="102"/>
      <c r="F241" s="14"/>
      <c r="G241" s="14"/>
      <c r="H241" s="102"/>
      <c r="I241" s="14"/>
      <c r="J241" s="14"/>
      <c r="K241" s="102"/>
      <c r="L241" s="14"/>
      <c r="M241" s="14"/>
      <c r="N241" s="102"/>
      <c r="O241" s="14"/>
      <c r="P241" s="14"/>
      <c r="Q241" s="149"/>
      <c r="R241" s="148"/>
      <c r="S241" s="148"/>
      <c r="T241" s="102"/>
      <c r="U241" s="14"/>
      <c r="V241" s="14"/>
      <c r="W241" s="102"/>
      <c r="X241" s="14"/>
      <c r="Y241" s="14"/>
      <c r="Z241" s="102"/>
      <c r="AA241" s="14"/>
      <c r="AB241" s="14"/>
      <c r="AC241" s="102"/>
      <c r="AD241" s="14"/>
      <c r="AE241" s="14"/>
      <c r="AF241" s="40"/>
      <c r="AM241" s="19"/>
      <c r="AN241" s="19"/>
      <c r="AO241" s="19"/>
      <c r="AP241" s="19"/>
      <c r="AQ241" s="19"/>
      <c r="AR241" s="19"/>
      <c r="AS241" s="19"/>
    </row>
    <row r="242" spans="1:45" x14ac:dyDescent="0.3">
      <c r="A242" s="50"/>
      <c r="B242" s="102"/>
      <c r="C242" s="14"/>
      <c r="D242" s="14"/>
      <c r="E242" s="102"/>
      <c r="F242" s="14"/>
      <c r="G242" s="14"/>
      <c r="H242" s="102"/>
      <c r="I242" s="14"/>
      <c r="J242" s="14"/>
      <c r="K242" s="102"/>
      <c r="L242" s="14"/>
      <c r="M242" s="14"/>
      <c r="N242" s="102"/>
      <c r="O242" s="14"/>
      <c r="P242" s="14"/>
      <c r="Q242" s="149"/>
      <c r="R242" s="148"/>
      <c r="S242" s="148"/>
      <c r="T242" s="102"/>
      <c r="U242" s="14"/>
      <c r="V242" s="14"/>
      <c r="W242" s="102"/>
      <c r="X242" s="14"/>
      <c r="Y242" s="14"/>
      <c r="Z242" s="102"/>
      <c r="AA242" s="14"/>
      <c r="AB242" s="14"/>
      <c r="AC242" s="102"/>
      <c r="AD242" s="14"/>
      <c r="AE242" s="14"/>
      <c r="AF242" s="40"/>
      <c r="AM242" s="19"/>
      <c r="AN242" s="19"/>
      <c r="AO242" s="19"/>
      <c r="AP242" s="19"/>
      <c r="AQ242" s="19"/>
      <c r="AR242" s="19"/>
      <c r="AS242" s="19"/>
    </row>
    <row r="243" spans="1:45" x14ac:dyDescent="0.3">
      <c r="A243" s="50"/>
      <c r="B243" s="102"/>
      <c r="C243" s="14"/>
      <c r="D243" s="14"/>
      <c r="E243" s="102"/>
      <c r="F243" s="14"/>
      <c r="G243" s="14"/>
      <c r="H243" s="102"/>
      <c r="I243" s="14"/>
      <c r="J243" s="14"/>
      <c r="K243" s="102"/>
      <c r="L243" s="14"/>
      <c r="M243" s="14"/>
      <c r="N243" s="102"/>
      <c r="O243" s="14"/>
      <c r="P243" s="14"/>
      <c r="Q243" s="149"/>
      <c r="R243" s="148"/>
      <c r="S243" s="148"/>
      <c r="T243" s="102"/>
      <c r="U243" s="14"/>
      <c r="V243" s="14"/>
      <c r="W243" s="102"/>
      <c r="X243" s="14"/>
      <c r="Y243" s="14"/>
      <c r="Z243" s="102"/>
      <c r="AA243" s="14"/>
      <c r="AB243" s="14"/>
      <c r="AC243" s="102"/>
      <c r="AD243" s="14"/>
      <c r="AE243" s="14"/>
      <c r="AF243" s="40"/>
      <c r="AM243" s="19"/>
      <c r="AN243" s="19"/>
      <c r="AO243" s="19"/>
      <c r="AP243" s="19"/>
      <c r="AQ243" s="19"/>
      <c r="AR243" s="19"/>
      <c r="AS243" s="19"/>
    </row>
    <row r="244" spans="1:45" x14ac:dyDescent="0.3">
      <c r="A244" s="50"/>
      <c r="B244" s="102"/>
      <c r="C244" s="14"/>
      <c r="D244" s="14"/>
      <c r="E244" s="102"/>
      <c r="F244" s="14"/>
      <c r="G244" s="14"/>
      <c r="H244" s="102"/>
      <c r="I244" s="14"/>
      <c r="J244" s="14"/>
      <c r="K244" s="102"/>
      <c r="L244" s="14"/>
      <c r="M244" s="14"/>
      <c r="N244" s="102"/>
      <c r="O244" s="14"/>
      <c r="P244" s="14"/>
      <c r="Q244" s="149"/>
      <c r="R244" s="148"/>
      <c r="S244" s="148"/>
      <c r="T244" s="102"/>
      <c r="U244" s="14"/>
      <c r="V244" s="14"/>
      <c r="W244" s="102"/>
      <c r="X244" s="14"/>
      <c r="Y244" s="14"/>
      <c r="Z244" s="102"/>
      <c r="AA244" s="14"/>
      <c r="AB244" s="14"/>
      <c r="AC244" s="102"/>
      <c r="AD244" s="14"/>
      <c r="AE244" s="14"/>
      <c r="AF244" s="40"/>
      <c r="AM244" s="19"/>
      <c r="AN244" s="19"/>
      <c r="AO244" s="19"/>
      <c r="AP244" s="19"/>
      <c r="AQ244" s="19"/>
      <c r="AR244" s="19"/>
      <c r="AS244" s="19"/>
    </row>
    <row r="245" spans="1:45" x14ac:dyDescent="0.3">
      <c r="A245" s="50"/>
      <c r="B245" s="102"/>
      <c r="C245" s="14"/>
      <c r="D245" s="14"/>
      <c r="E245" s="102"/>
      <c r="F245" s="14"/>
      <c r="G245" s="14"/>
      <c r="H245" s="102"/>
      <c r="I245" s="14"/>
      <c r="J245" s="14"/>
      <c r="K245" s="102"/>
      <c r="L245" s="14"/>
      <c r="M245" s="14"/>
      <c r="N245" s="102"/>
      <c r="O245" s="14"/>
      <c r="P245" s="14"/>
      <c r="Q245" s="149"/>
      <c r="R245" s="148"/>
      <c r="S245" s="148"/>
      <c r="T245" s="102"/>
      <c r="U245" s="14"/>
      <c r="V245" s="14"/>
      <c r="W245" s="102"/>
      <c r="X245" s="14"/>
      <c r="Y245" s="14"/>
      <c r="Z245" s="102"/>
      <c r="AA245" s="14"/>
      <c r="AB245" s="14"/>
      <c r="AC245" s="102"/>
      <c r="AD245" s="14"/>
      <c r="AE245" s="14"/>
      <c r="AF245" s="40"/>
      <c r="AM245" s="19"/>
      <c r="AN245" s="19"/>
      <c r="AO245" s="19"/>
      <c r="AP245" s="19"/>
      <c r="AQ245" s="19"/>
      <c r="AR245" s="19"/>
      <c r="AS245" s="19"/>
    </row>
    <row r="246" spans="1:45" x14ac:dyDescent="0.3">
      <c r="A246" s="50"/>
      <c r="B246" s="102"/>
      <c r="C246" s="14"/>
      <c r="D246" s="14"/>
      <c r="E246" s="102"/>
      <c r="F246" s="14"/>
      <c r="G246" s="14"/>
      <c r="H246" s="102"/>
      <c r="I246" s="14"/>
      <c r="J246" s="14"/>
      <c r="K246" s="102"/>
      <c r="L246" s="14"/>
      <c r="M246" s="14"/>
      <c r="N246" s="102"/>
      <c r="O246" s="14"/>
      <c r="P246" s="14"/>
      <c r="Q246" s="149"/>
      <c r="R246" s="148"/>
      <c r="S246" s="148"/>
      <c r="T246" s="102"/>
      <c r="U246" s="14"/>
      <c r="V246" s="14"/>
      <c r="W246" s="102"/>
      <c r="X246" s="14"/>
      <c r="Y246" s="14"/>
      <c r="Z246" s="102"/>
      <c r="AA246" s="14"/>
      <c r="AB246" s="14"/>
      <c r="AC246" s="102"/>
      <c r="AD246" s="14"/>
      <c r="AE246" s="14"/>
      <c r="AF246" s="40"/>
      <c r="AM246" s="19"/>
      <c r="AN246" s="19"/>
      <c r="AO246" s="19"/>
      <c r="AP246" s="19"/>
      <c r="AQ246" s="19"/>
      <c r="AR246" s="19"/>
      <c r="AS246" s="19"/>
    </row>
    <row r="247" spans="1:45" x14ac:dyDescent="0.3">
      <c r="A247" s="50"/>
      <c r="B247" s="102"/>
      <c r="C247" s="14"/>
      <c r="D247" s="14"/>
      <c r="E247" s="102"/>
      <c r="F247" s="14"/>
      <c r="G247" s="14"/>
      <c r="H247" s="102"/>
      <c r="I247" s="14"/>
      <c r="J247" s="14"/>
      <c r="K247" s="102"/>
      <c r="L247" s="14"/>
      <c r="M247" s="14"/>
      <c r="N247" s="102"/>
      <c r="O247" s="14"/>
      <c r="P247" s="14"/>
      <c r="Q247" s="149"/>
      <c r="R247" s="148"/>
      <c r="S247" s="148"/>
      <c r="T247" s="102"/>
      <c r="U247" s="14"/>
      <c r="V247" s="14"/>
      <c r="W247" s="102"/>
      <c r="X247" s="14"/>
      <c r="Y247" s="14"/>
      <c r="Z247" s="102"/>
      <c r="AA247" s="14"/>
      <c r="AB247" s="14"/>
      <c r="AC247" s="102"/>
      <c r="AD247" s="14"/>
      <c r="AE247" s="14"/>
      <c r="AF247" s="40"/>
      <c r="AM247" s="19"/>
      <c r="AN247" s="19"/>
      <c r="AO247" s="19"/>
      <c r="AP247" s="19"/>
      <c r="AQ247" s="19"/>
      <c r="AR247" s="19"/>
      <c r="AS247" s="19"/>
    </row>
    <row r="248" spans="1:45" x14ac:dyDescent="0.3">
      <c r="A248" s="50"/>
      <c r="B248" s="102"/>
      <c r="C248" s="14"/>
      <c r="D248" s="14"/>
      <c r="E248" s="102"/>
      <c r="F248" s="14"/>
      <c r="G248" s="14"/>
      <c r="H248" s="102"/>
      <c r="I248" s="14"/>
      <c r="J248" s="14"/>
      <c r="K248" s="102"/>
      <c r="L248" s="14"/>
      <c r="M248" s="14"/>
      <c r="N248" s="102"/>
      <c r="O248" s="14"/>
      <c r="P248" s="14"/>
      <c r="Q248" s="149"/>
      <c r="R248" s="148"/>
      <c r="S248" s="148"/>
      <c r="T248" s="102"/>
      <c r="U248" s="14"/>
      <c r="V248" s="14"/>
      <c r="W248" s="102"/>
      <c r="X248" s="14"/>
      <c r="Y248" s="14"/>
      <c r="Z248" s="102"/>
      <c r="AA248" s="14"/>
      <c r="AB248" s="14"/>
      <c r="AC248" s="102"/>
      <c r="AD248" s="14"/>
      <c r="AE248" s="14"/>
      <c r="AF248" s="40"/>
      <c r="AM248" s="19"/>
      <c r="AN248" s="19"/>
      <c r="AO248" s="19"/>
      <c r="AP248" s="19"/>
      <c r="AQ248" s="19"/>
      <c r="AR248" s="19"/>
      <c r="AS248" s="19"/>
    </row>
    <row r="249" spans="1:45" x14ac:dyDescent="0.3">
      <c r="A249" s="50"/>
      <c r="B249" s="102"/>
      <c r="C249" s="14"/>
      <c r="D249" s="14"/>
      <c r="E249" s="102"/>
      <c r="F249" s="14"/>
      <c r="G249" s="14"/>
      <c r="H249" s="102"/>
      <c r="I249" s="14"/>
      <c r="J249" s="14"/>
      <c r="K249" s="102"/>
      <c r="L249" s="14"/>
      <c r="M249" s="14"/>
      <c r="N249" s="102"/>
      <c r="O249" s="14"/>
      <c r="P249" s="14"/>
      <c r="Q249" s="149"/>
      <c r="R249" s="148"/>
      <c r="S249" s="148"/>
      <c r="T249" s="102"/>
      <c r="U249" s="14"/>
      <c r="V249" s="14"/>
      <c r="W249" s="102"/>
      <c r="X249" s="14"/>
      <c r="Y249" s="14"/>
      <c r="Z249" s="102"/>
      <c r="AA249" s="14"/>
      <c r="AB249" s="14"/>
      <c r="AC249" s="102"/>
      <c r="AD249" s="14"/>
      <c r="AE249" s="14"/>
      <c r="AF249" s="40"/>
      <c r="AM249" s="19"/>
      <c r="AN249" s="19"/>
      <c r="AO249" s="19"/>
      <c r="AP249" s="19"/>
      <c r="AQ249" s="19"/>
      <c r="AR249" s="19"/>
      <c r="AS249" s="19"/>
    </row>
    <row r="250" spans="1:45" x14ac:dyDescent="0.3">
      <c r="A250" s="50"/>
      <c r="B250" s="102"/>
      <c r="C250" s="14"/>
      <c r="D250" s="14"/>
      <c r="E250" s="102"/>
      <c r="F250" s="14"/>
      <c r="G250" s="14"/>
      <c r="H250" s="102"/>
      <c r="I250" s="14"/>
      <c r="J250" s="14"/>
      <c r="K250" s="102"/>
      <c r="L250" s="14"/>
      <c r="M250" s="14"/>
      <c r="N250" s="102"/>
      <c r="O250" s="14"/>
      <c r="P250" s="14"/>
      <c r="Q250" s="149"/>
      <c r="R250" s="148"/>
      <c r="S250" s="148"/>
      <c r="T250" s="102"/>
      <c r="U250" s="14"/>
      <c r="V250" s="14"/>
      <c r="W250" s="102"/>
      <c r="X250" s="14"/>
      <c r="Y250" s="14"/>
      <c r="Z250" s="102"/>
      <c r="AA250" s="14"/>
      <c r="AB250" s="14"/>
      <c r="AC250" s="102"/>
      <c r="AD250" s="14"/>
      <c r="AE250" s="14"/>
      <c r="AF250" s="40"/>
      <c r="AM250" s="19"/>
      <c r="AN250" s="19"/>
      <c r="AO250" s="19"/>
      <c r="AP250" s="19"/>
      <c r="AQ250" s="19"/>
      <c r="AR250" s="19"/>
      <c r="AS250" s="19"/>
    </row>
    <row r="251" spans="1:45" x14ac:dyDescent="0.3">
      <c r="A251" s="50"/>
      <c r="B251" s="102"/>
      <c r="C251" s="14"/>
      <c r="D251" s="14"/>
      <c r="E251" s="102"/>
      <c r="F251" s="14"/>
      <c r="G251" s="14"/>
      <c r="H251" s="102"/>
      <c r="I251" s="14"/>
      <c r="J251" s="14"/>
      <c r="K251" s="102"/>
      <c r="L251" s="14"/>
      <c r="M251" s="14"/>
      <c r="N251" s="102"/>
      <c r="O251" s="14"/>
      <c r="P251" s="14"/>
      <c r="Q251" s="149"/>
      <c r="R251" s="148"/>
      <c r="S251" s="148"/>
      <c r="T251" s="102"/>
      <c r="U251" s="14"/>
      <c r="V251" s="14"/>
      <c r="W251" s="102"/>
      <c r="X251" s="14"/>
      <c r="Y251" s="14"/>
      <c r="Z251" s="102"/>
      <c r="AA251" s="14"/>
      <c r="AB251" s="14"/>
      <c r="AC251" s="102"/>
      <c r="AD251" s="14"/>
      <c r="AE251" s="14"/>
      <c r="AF251" s="40"/>
      <c r="AM251" s="19"/>
      <c r="AN251" s="19"/>
      <c r="AO251" s="19"/>
      <c r="AP251" s="19"/>
      <c r="AQ251" s="19"/>
      <c r="AR251" s="19"/>
      <c r="AS251" s="19"/>
    </row>
    <row r="252" spans="1:45" x14ac:dyDescent="0.3">
      <c r="A252" s="50"/>
      <c r="B252" s="102"/>
      <c r="C252" s="14"/>
      <c r="D252" s="14"/>
      <c r="E252" s="102"/>
      <c r="F252" s="14"/>
      <c r="G252" s="14"/>
      <c r="H252" s="102"/>
      <c r="I252" s="14"/>
      <c r="J252" s="14"/>
      <c r="K252" s="102"/>
      <c r="L252" s="14"/>
      <c r="M252" s="14"/>
      <c r="N252" s="102"/>
      <c r="O252" s="14"/>
      <c r="P252" s="14"/>
      <c r="Q252" s="149"/>
      <c r="R252" s="148"/>
      <c r="S252" s="148"/>
      <c r="T252" s="102"/>
      <c r="U252" s="14"/>
      <c r="V252" s="14"/>
      <c r="W252" s="102"/>
      <c r="X252" s="14"/>
      <c r="Y252" s="14"/>
      <c r="Z252" s="102"/>
      <c r="AA252" s="14"/>
      <c r="AB252" s="14"/>
      <c r="AC252" s="102"/>
      <c r="AD252" s="14"/>
      <c r="AE252" s="14"/>
      <c r="AF252" s="40"/>
      <c r="AM252" s="19"/>
      <c r="AN252" s="19"/>
      <c r="AO252" s="19"/>
      <c r="AP252" s="19"/>
      <c r="AQ252" s="19"/>
      <c r="AR252" s="19"/>
      <c r="AS252" s="19"/>
    </row>
    <row r="253" spans="1:45" x14ac:dyDescent="0.3">
      <c r="A253" s="50"/>
      <c r="B253" s="102"/>
      <c r="C253" s="14"/>
      <c r="D253" s="14"/>
      <c r="E253" s="102"/>
      <c r="F253" s="14"/>
      <c r="G253" s="14"/>
      <c r="H253" s="102"/>
      <c r="I253" s="14"/>
      <c r="J253" s="14"/>
      <c r="K253" s="102"/>
      <c r="L253" s="14"/>
      <c r="M253" s="14"/>
      <c r="N253" s="102"/>
      <c r="O253" s="14"/>
      <c r="P253" s="14"/>
      <c r="Q253" s="149"/>
      <c r="R253" s="148"/>
      <c r="S253" s="148"/>
      <c r="T253" s="102"/>
      <c r="U253" s="14"/>
      <c r="V253" s="14"/>
      <c r="W253" s="102"/>
      <c r="X253" s="14"/>
      <c r="Y253" s="14"/>
      <c r="Z253" s="102"/>
      <c r="AA253" s="14"/>
      <c r="AB253" s="14"/>
      <c r="AC253" s="102"/>
      <c r="AD253" s="14"/>
      <c r="AE253" s="14"/>
      <c r="AF253" s="40"/>
      <c r="AM253" s="19"/>
      <c r="AN253" s="19"/>
      <c r="AO253" s="19"/>
      <c r="AP253" s="19"/>
      <c r="AQ253" s="19"/>
      <c r="AR253" s="19"/>
      <c r="AS253" s="19"/>
    </row>
    <row r="254" spans="1:45" x14ac:dyDescent="0.3">
      <c r="A254" s="50"/>
      <c r="B254" s="102"/>
      <c r="C254" s="14"/>
      <c r="D254" s="14"/>
      <c r="E254" s="102"/>
      <c r="F254" s="14"/>
      <c r="G254" s="14"/>
      <c r="H254" s="102"/>
      <c r="I254" s="14"/>
      <c r="J254" s="14"/>
      <c r="K254" s="102"/>
      <c r="L254" s="14"/>
      <c r="M254" s="14"/>
      <c r="N254" s="102"/>
      <c r="O254" s="14"/>
      <c r="P254" s="14"/>
      <c r="Q254" s="149"/>
      <c r="R254" s="148"/>
      <c r="S254" s="148"/>
      <c r="T254" s="102"/>
      <c r="U254" s="14"/>
      <c r="V254" s="14"/>
      <c r="W254" s="102"/>
      <c r="X254" s="14"/>
      <c r="Y254" s="14"/>
      <c r="Z254" s="102"/>
      <c r="AA254" s="14"/>
      <c r="AB254" s="14"/>
      <c r="AC254" s="102"/>
      <c r="AD254" s="14"/>
      <c r="AE254" s="14"/>
      <c r="AF254" s="40"/>
      <c r="AM254" s="19"/>
      <c r="AN254" s="19"/>
      <c r="AO254" s="19"/>
      <c r="AP254" s="19"/>
      <c r="AQ254" s="19"/>
      <c r="AR254" s="19"/>
      <c r="AS254" s="19"/>
    </row>
    <row r="255" spans="1:45" x14ac:dyDescent="0.3">
      <c r="A255" s="50"/>
      <c r="B255" s="102"/>
      <c r="C255" s="14"/>
      <c r="D255" s="14"/>
      <c r="E255" s="102"/>
      <c r="F255" s="14"/>
      <c r="G255" s="14"/>
      <c r="H255" s="102"/>
      <c r="I255" s="14"/>
      <c r="J255" s="14"/>
      <c r="K255" s="102"/>
      <c r="L255" s="14"/>
      <c r="M255" s="14"/>
      <c r="N255" s="102"/>
      <c r="O255" s="14"/>
      <c r="P255" s="14"/>
      <c r="Q255" s="149"/>
      <c r="R255" s="148"/>
      <c r="S255" s="148"/>
      <c r="T255" s="102"/>
      <c r="U255" s="14"/>
      <c r="V255" s="14"/>
      <c r="W255" s="102"/>
      <c r="X255" s="14"/>
      <c r="Y255" s="14"/>
      <c r="Z255" s="102"/>
      <c r="AA255" s="14"/>
      <c r="AB255" s="14"/>
      <c r="AC255" s="102"/>
      <c r="AD255" s="14"/>
      <c r="AE255" s="14"/>
      <c r="AF255" s="40"/>
      <c r="AM255" s="19"/>
      <c r="AN255" s="19"/>
      <c r="AO255" s="19"/>
      <c r="AP255" s="19"/>
      <c r="AQ255" s="19"/>
      <c r="AR255" s="19"/>
      <c r="AS255" s="19"/>
    </row>
    <row r="256" spans="1:45" x14ac:dyDescent="0.3">
      <c r="A256" s="50"/>
      <c r="B256" s="102"/>
      <c r="C256" s="14"/>
      <c r="D256" s="14"/>
      <c r="E256" s="102"/>
      <c r="F256" s="14"/>
      <c r="G256" s="14"/>
      <c r="H256" s="102"/>
      <c r="I256" s="14"/>
      <c r="J256" s="14"/>
      <c r="K256" s="102"/>
      <c r="L256" s="14"/>
      <c r="M256" s="14"/>
      <c r="N256" s="102"/>
      <c r="O256" s="14"/>
      <c r="P256" s="14"/>
      <c r="Q256" s="149"/>
      <c r="R256" s="148"/>
      <c r="S256" s="148"/>
      <c r="T256" s="102"/>
      <c r="U256" s="14"/>
      <c r="V256" s="14"/>
      <c r="W256" s="102"/>
      <c r="X256" s="14"/>
      <c r="Y256" s="14"/>
      <c r="Z256" s="102"/>
      <c r="AA256" s="14"/>
      <c r="AB256" s="14"/>
      <c r="AC256" s="102"/>
      <c r="AD256" s="14"/>
      <c r="AE256" s="14"/>
      <c r="AF256" s="40"/>
      <c r="AM256" s="19"/>
      <c r="AN256" s="19"/>
      <c r="AO256" s="19"/>
      <c r="AP256" s="19"/>
      <c r="AQ256" s="19"/>
      <c r="AR256" s="19"/>
      <c r="AS256" s="19"/>
    </row>
    <row r="257" spans="1:45" x14ac:dyDescent="0.3">
      <c r="A257" s="50"/>
      <c r="B257" s="102"/>
      <c r="C257" s="14"/>
      <c r="D257" s="14"/>
      <c r="E257" s="102"/>
      <c r="F257" s="14"/>
      <c r="G257" s="14"/>
      <c r="H257" s="102"/>
      <c r="I257" s="14"/>
      <c r="J257" s="14"/>
      <c r="K257" s="102"/>
      <c r="L257" s="14"/>
      <c r="M257" s="14"/>
      <c r="N257" s="102"/>
      <c r="O257" s="14"/>
      <c r="P257" s="14"/>
      <c r="Q257" s="149"/>
      <c r="R257" s="148"/>
      <c r="S257" s="148"/>
      <c r="T257" s="102"/>
      <c r="U257" s="14"/>
      <c r="V257" s="14"/>
      <c r="W257" s="102"/>
      <c r="X257" s="14"/>
      <c r="Y257" s="14"/>
      <c r="Z257" s="102"/>
      <c r="AA257" s="14"/>
      <c r="AB257" s="14"/>
      <c r="AC257" s="102"/>
      <c r="AD257" s="14"/>
      <c r="AE257" s="14"/>
      <c r="AF257" s="40"/>
      <c r="AM257" s="19"/>
      <c r="AN257" s="19"/>
      <c r="AO257" s="19"/>
      <c r="AP257" s="19"/>
      <c r="AQ257" s="19"/>
      <c r="AR257" s="19"/>
      <c r="AS257" s="19"/>
    </row>
    <row r="258" spans="1:45" x14ac:dyDescent="0.3">
      <c r="A258" s="50"/>
      <c r="B258" s="102"/>
      <c r="C258" s="14"/>
      <c r="D258" s="14"/>
      <c r="E258" s="102"/>
      <c r="F258" s="14"/>
      <c r="G258" s="14"/>
      <c r="H258" s="102"/>
      <c r="I258" s="14"/>
      <c r="J258" s="14"/>
      <c r="K258" s="102"/>
      <c r="L258" s="14"/>
      <c r="M258" s="14"/>
      <c r="N258" s="102"/>
      <c r="O258" s="14"/>
      <c r="P258" s="14"/>
      <c r="Q258" s="149"/>
      <c r="R258" s="148"/>
      <c r="S258" s="148"/>
      <c r="T258" s="102"/>
      <c r="U258" s="14"/>
      <c r="V258" s="14"/>
      <c r="W258" s="102"/>
      <c r="X258" s="14"/>
      <c r="Y258" s="14"/>
      <c r="Z258" s="102"/>
      <c r="AA258" s="14"/>
      <c r="AB258" s="14"/>
      <c r="AC258" s="102"/>
      <c r="AD258" s="14"/>
      <c r="AE258" s="14"/>
      <c r="AF258" s="40"/>
      <c r="AM258" s="19"/>
      <c r="AN258" s="19"/>
      <c r="AO258" s="19"/>
      <c r="AP258" s="19"/>
      <c r="AQ258" s="19"/>
      <c r="AR258" s="19"/>
      <c r="AS258" s="19"/>
    </row>
    <row r="259" spans="1:45" x14ac:dyDescent="0.3">
      <c r="A259" s="50"/>
      <c r="B259" s="102"/>
      <c r="C259" s="14"/>
      <c r="D259" s="14"/>
      <c r="E259" s="102"/>
      <c r="F259" s="14"/>
      <c r="G259" s="14"/>
      <c r="H259" s="102"/>
      <c r="I259" s="14"/>
      <c r="J259" s="14"/>
      <c r="K259" s="102"/>
      <c r="L259" s="14"/>
      <c r="M259" s="14"/>
      <c r="N259" s="102"/>
      <c r="O259" s="14"/>
      <c r="P259" s="14"/>
      <c r="Q259" s="149"/>
      <c r="R259" s="148"/>
      <c r="S259" s="148"/>
      <c r="T259" s="102"/>
      <c r="U259" s="14"/>
      <c r="V259" s="14"/>
      <c r="W259" s="102"/>
      <c r="X259" s="14"/>
      <c r="Y259" s="14"/>
      <c r="Z259" s="102"/>
      <c r="AA259" s="14"/>
      <c r="AB259" s="14"/>
      <c r="AC259" s="102"/>
      <c r="AD259" s="14"/>
      <c r="AE259" s="14"/>
      <c r="AF259" s="40"/>
      <c r="AM259" s="19"/>
      <c r="AN259" s="19"/>
      <c r="AO259" s="19"/>
      <c r="AP259" s="19"/>
      <c r="AQ259" s="19"/>
      <c r="AR259" s="19"/>
      <c r="AS259" s="19"/>
    </row>
    <row r="260" spans="1:45" x14ac:dyDescent="0.3">
      <c r="A260" s="50"/>
      <c r="B260" s="102"/>
      <c r="C260" s="14"/>
      <c r="D260" s="14"/>
      <c r="E260" s="102"/>
      <c r="F260" s="14"/>
      <c r="G260" s="14"/>
      <c r="H260" s="102"/>
      <c r="I260" s="14"/>
      <c r="J260" s="14"/>
      <c r="K260" s="102"/>
      <c r="L260" s="14"/>
      <c r="M260" s="14"/>
      <c r="N260" s="102"/>
      <c r="O260" s="14"/>
      <c r="P260" s="14"/>
      <c r="Q260" s="149"/>
      <c r="R260" s="148"/>
      <c r="S260" s="148"/>
      <c r="T260" s="102"/>
      <c r="U260" s="14"/>
      <c r="V260" s="14"/>
      <c r="W260" s="102"/>
      <c r="X260" s="14"/>
      <c r="Y260" s="14"/>
      <c r="Z260" s="102"/>
      <c r="AA260" s="14"/>
      <c r="AB260" s="14"/>
      <c r="AC260" s="102"/>
      <c r="AD260" s="14"/>
      <c r="AE260" s="14"/>
      <c r="AF260" s="40"/>
      <c r="AM260" s="19"/>
      <c r="AN260" s="19"/>
      <c r="AO260" s="19"/>
      <c r="AP260" s="19"/>
      <c r="AQ260" s="19"/>
      <c r="AR260" s="19"/>
      <c r="AS260" s="19"/>
    </row>
    <row r="261" spans="1:45" x14ac:dyDescent="0.3">
      <c r="A261" s="50"/>
      <c r="B261" s="102"/>
      <c r="C261" s="14"/>
      <c r="D261" s="14"/>
      <c r="E261" s="102"/>
      <c r="F261" s="14"/>
      <c r="G261" s="14"/>
      <c r="H261" s="102"/>
      <c r="I261" s="14"/>
      <c r="J261" s="14"/>
      <c r="K261" s="102"/>
      <c r="L261" s="14"/>
      <c r="M261" s="14"/>
      <c r="N261" s="102"/>
      <c r="O261" s="14"/>
      <c r="P261" s="14"/>
      <c r="Q261" s="149"/>
      <c r="R261" s="148"/>
      <c r="S261" s="148"/>
      <c r="T261" s="102"/>
      <c r="U261" s="14"/>
      <c r="V261" s="14"/>
      <c r="W261" s="102"/>
      <c r="X261" s="14"/>
      <c r="Y261" s="14"/>
      <c r="Z261" s="102"/>
      <c r="AA261" s="14"/>
      <c r="AB261" s="14"/>
      <c r="AC261" s="102"/>
      <c r="AD261" s="14"/>
      <c r="AE261" s="14"/>
      <c r="AF261" s="40"/>
      <c r="AM261" s="19"/>
      <c r="AN261" s="19"/>
      <c r="AO261" s="19"/>
      <c r="AP261" s="19"/>
      <c r="AQ261" s="19"/>
      <c r="AR261" s="19"/>
      <c r="AS261" s="19"/>
    </row>
    <row r="262" spans="1:45" x14ac:dyDescent="0.3">
      <c r="A262" s="50"/>
      <c r="B262" s="102"/>
      <c r="C262" s="14"/>
      <c r="D262" s="14"/>
      <c r="E262" s="102"/>
      <c r="F262" s="14"/>
      <c r="G262" s="14"/>
      <c r="H262" s="102"/>
      <c r="I262" s="14"/>
      <c r="J262" s="14"/>
      <c r="K262" s="102"/>
      <c r="L262" s="14"/>
      <c r="M262" s="14"/>
      <c r="N262" s="102"/>
      <c r="O262" s="14"/>
      <c r="P262" s="14"/>
      <c r="Q262" s="149"/>
      <c r="R262" s="148"/>
      <c r="S262" s="148"/>
      <c r="T262" s="102"/>
      <c r="U262" s="14"/>
      <c r="V262" s="14"/>
      <c r="W262" s="102"/>
      <c r="X262" s="14"/>
      <c r="Y262" s="14"/>
      <c r="Z262" s="102"/>
      <c r="AA262" s="14"/>
      <c r="AB262" s="14"/>
      <c r="AC262" s="102"/>
      <c r="AD262" s="14"/>
      <c r="AE262" s="14"/>
      <c r="AF262" s="40"/>
      <c r="AM262" s="19"/>
      <c r="AN262" s="19"/>
      <c r="AO262" s="19"/>
      <c r="AP262" s="19"/>
      <c r="AQ262" s="19"/>
      <c r="AR262" s="19"/>
      <c r="AS262" s="19"/>
    </row>
    <row r="263" spans="1:45" x14ac:dyDescent="0.3">
      <c r="A263" s="50"/>
      <c r="B263" s="102"/>
      <c r="C263" s="14"/>
      <c r="D263" s="14"/>
      <c r="E263" s="102"/>
      <c r="F263" s="14"/>
      <c r="G263" s="14"/>
      <c r="H263" s="102"/>
      <c r="I263" s="14"/>
      <c r="J263" s="14"/>
      <c r="K263" s="102"/>
      <c r="L263" s="14"/>
      <c r="M263" s="14"/>
      <c r="N263" s="102"/>
      <c r="O263" s="14"/>
      <c r="P263" s="14"/>
      <c r="Q263" s="149"/>
      <c r="R263" s="148"/>
      <c r="S263" s="148"/>
      <c r="T263" s="102"/>
      <c r="U263" s="14"/>
      <c r="V263" s="14"/>
      <c r="W263" s="102"/>
      <c r="X263" s="14"/>
      <c r="Y263" s="14"/>
      <c r="Z263" s="102"/>
      <c r="AA263" s="14"/>
      <c r="AB263" s="14"/>
      <c r="AC263" s="102"/>
      <c r="AD263" s="14"/>
      <c r="AE263" s="14"/>
      <c r="AF263" s="40"/>
      <c r="AM263" s="19"/>
      <c r="AN263" s="19"/>
      <c r="AO263" s="19"/>
      <c r="AP263" s="19"/>
      <c r="AQ263" s="19"/>
      <c r="AR263" s="19"/>
      <c r="AS263" s="19"/>
    </row>
    <row r="264" spans="1:45" x14ac:dyDescent="0.3">
      <c r="A264" s="50"/>
      <c r="B264" s="102"/>
      <c r="C264" s="14"/>
      <c r="D264" s="14"/>
      <c r="E264" s="102"/>
      <c r="F264" s="14"/>
      <c r="G264" s="14"/>
      <c r="H264" s="102"/>
      <c r="I264" s="14"/>
      <c r="J264" s="14"/>
      <c r="K264" s="102"/>
      <c r="L264" s="14"/>
      <c r="M264" s="14"/>
      <c r="N264" s="102"/>
      <c r="O264" s="14"/>
      <c r="P264" s="14"/>
      <c r="Q264" s="149"/>
      <c r="R264" s="148"/>
      <c r="S264" s="148"/>
      <c r="T264" s="102"/>
      <c r="U264" s="14"/>
      <c r="V264" s="14"/>
      <c r="W264" s="102"/>
      <c r="X264" s="14"/>
      <c r="Y264" s="14"/>
      <c r="Z264" s="102"/>
      <c r="AA264" s="14"/>
      <c r="AB264" s="14"/>
      <c r="AC264" s="102"/>
      <c r="AD264" s="14"/>
      <c r="AE264" s="14"/>
      <c r="AF264" s="40"/>
      <c r="AM264" s="19"/>
      <c r="AN264" s="19"/>
      <c r="AO264" s="19"/>
      <c r="AP264" s="19"/>
      <c r="AQ264" s="19"/>
      <c r="AR264" s="19"/>
      <c r="AS264" s="19"/>
    </row>
    <row r="265" spans="1:45" x14ac:dyDescent="0.3">
      <c r="A265" s="50"/>
      <c r="B265" s="102"/>
      <c r="C265" s="14"/>
      <c r="D265" s="14"/>
      <c r="E265" s="102"/>
      <c r="F265" s="14"/>
      <c r="G265" s="14"/>
      <c r="H265" s="102"/>
      <c r="I265" s="14"/>
      <c r="J265" s="14"/>
      <c r="K265" s="102"/>
      <c r="L265" s="14"/>
      <c r="M265" s="14"/>
      <c r="N265" s="102"/>
      <c r="O265" s="14"/>
      <c r="P265" s="14"/>
      <c r="Q265" s="149"/>
      <c r="R265" s="148"/>
      <c r="S265" s="148"/>
      <c r="T265" s="102"/>
      <c r="U265" s="14"/>
      <c r="V265" s="14"/>
      <c r="W265" s="102"/>
      <c r="X265" s="14"/>
      <c r="Y265" s="14"/>
      <c r="Z265" s="102"/>
      <c r="AA265" s="14"/>
      <c r="AB265" s="14"/>
      <c r="AC265" s="102"/>
      <c r="AD265" s="14"/>
      <c r="AE265" s="14"/>
      <c r="AF265" s="40"/>
      <c r="AM265" s="19"/>
      <c r="AN265" s="19"/>
      <c r="AO265" s="19"/>
      <c r="AP265" s="19"/>
      <c r="AQ265" s="19"/>
      <c r="AR265" s="19"/>
      <c r="AS265" s="19"/>
    </row>
    <row r="266" spans="1:45" x14ac:dyDescent="0.3">
      <c r="A266" s="50"/>
      <c r="B266" s="102"/>
      <c r="C266" s="14"/>
      <c r="D266" s="14"/>
      <c r="E266" s="102"/>
      <c r="F266" s="14"/>
      <c r="G266" s="14"/>
      <c r="H266" s="102"/>
      <c r="I266" s="14"/>
      <c r="J266" s="14"/>
      <c r="K266" s="102"/>
      <c r="L266" s="14"/>
      <c r="M266" s="14"/>
      <c r="N266" s="102"/>
      <c r="O266" s="14"/>
      <c r="P266" s="14"/>
      <c r="Q266" s="149"/>
      <c r="R266" s="148"/>
      <c r="S266" s="148"/>
      <c r="T266" s="102"/>
      <c r="U266" s="14"/>
      <c r="V266" s="14"/>
      <c r="W266" s="102"/>
      <c r="X266" s="14"/>
      <c r="Y266" s="14"/>
      <c r="Z266" s="102"/>
      <c r="AA266" s="14"/>
      <c r="AB266" s="14"/>
      <c r="AC266" s="102"/>
      <c r="AD266" s="14"/>
      <c r="AE266" s="14"/>
      <c r="AF266" s="40"/>
      <c r="AM266" s="19"/>
      <c r="AN266" s="19"/>
      <c r="AO266" s="19"/>
      <c r="AP266" s="19"/>
      <c r="AQ266" s="19"/>
      <c r="AR266" s="19"/>
      <c r="AS266" s="19"/>
    </row>
    <row r="267" spans="1:45" x14ac:dyDescent="0.3">
      <c r="A267" s="50"/>
      <c r="B267" s="102"/>
      <c r="C267" s="14"/>
      <c r="D267" s="14"/>
      <c r="E267" s="102"/>
      <c r="F267" s="14"/>
      <c r="G267" s="14"/>
      <c r="H267" s="102"/>
      <c r="I267" s="14"/>
      <c r="J267" s="14"/>
      <c r="K267" s="102"/>
      <c r="L267" s="14"/>
      <c r="M267" s="14"/>
      <c r="N267" s="102"/>
      <c r="O267" s="14"/>
      <c r="P267" s="14"/>
      <c r="Q267" s="149"/>
      <c r="R267" s="148"/>
      <c r="S267" s="148"/>
      <c r="T267" s="102"/>
      <c r="U267" s="14"/>
      <c r="V267" s="14"/>
      <c r="W267" s="102"/>
      <c r="X267" s="14"/>
      <c r="Y267" s="14"/>
      <c r="Z267" s="102"/>
      <c r="AA267" s="14"/>
      <c r="AB267" s="14"/>
      <c r="AC267" s="102"/>
      <c r="AD267" s="14"/>
      <c r="AE267" s="14"/>
      <c r="AF267" s="40"/>
      <c r="AM267" s="19"/>
      <c r="AN267" s="19"/>
      <c r="AO267" s="19"/>
      <c r="AP267" s="19"/>
      <c r="AQ267" s="19"/>
      <c r="AR267" s="19"/>
      <c r="AS267" s="19"/>
    </row>
    <row r="268" spans="1:45" x14ac:dyDescent="0.3">
      <c r="A268" s="50"/>
      <c r="B268" s="102"/>
      <c r="C268" s="14"/>
      <c r="D268" s="14"/>
      <c r="E268" s="102"/>
      <c r="F268" s="14"/>
      <c r="G268" s="14"/>
      <c r="H268" s="102"/>
      <c r="I268" s="14"/>
      <c r="J268" s="14"/>
      <c r="K268" s="102"/>
      <c r="L268" s="14"/>
      <c r="M268" s="14"/>
      <c r="N268" s="102"/>
      <c r="O268" s="14"/>
      <c r="P268" s="14"/>
      <c r="Q268" s="149"/>
      <c r="R268" s="148"/>
      <c r="S268" s="148"/>
      <c r="T268" s="102"/>
      <c r="U268" s="14"/>
      <c r="V268" s="14"/>
      <c r="W268" s="102"/>
      <c r="X268" s="14"/>
      <c r="Y268" s="14"/>
      <c r="Z268" s="102"/>
      <c r="AA268" s="14"/>
      <c r="AB268" s="14"/>
      <c r="AC268" s="102"/>
      <c r="AD268" s="14"/>
      <c r="AE268" s="14"/>
      <c r="AF268" s="40"/>
      <c r="AM268" s="19"/>
      <c r="AN268" s="19"/>
      <c r="AO268" s="19"/>
      <c r="AP268" s="19"/>
      <c r="AQ268" s="19"/>
      <c r="AR268" s="19"/>
      <c r="AS268" s="19"/>
    </row>
    <row r="269" spans="1:45" x14ac:dyDescent="0.3">
      <c r="A269" s="50"/>
      <c r="B269" s="102"/>
      <c r="C269" s="14"/>
      <c r="D269" s="14"/>
      <c r="E269" s="102"/>
      <c r="F269" s="14"/>
      <c r="G269" s="14"/>
      <c r="H269" s="102"/>
      <c r="I269" s="14"/>
      <c r="J269" s="14"/>
      <c r="K269" s="102"/>
      <c r="L269" s="14"/>
      <c r="M269" s="14"/>
      <c r="N269" s="102"/>
      <c r="O269" s="14"/>
      <c r="P269" s="14"/>
      <c r="Q269" s="149"/>
      <c r="R269" s="148"/>
      <c r="S269" s="148"/>
      <c r="T269" s="102"/>
      <c r="U269" s="14"/>
      <c r="V269" s="14"/>
      <c r="W269" s="102"/>
      <c r="X269" s="14"/>
      <c r="Y269" s="14"/>
      <c r="Z269" s="102"/>
      <c r="AA269" s="14"/>
      <c r="AB269" s="14"/>
      <c r="AC269" s="102"/>
      <c r="AD269" s="14"/>
      <c r="AE269" s="14"/>
      <c r="AF269" s="40"/>
      <c r="AM269" s="19"/>
      <c r="AN269" s="19"/>
      <c r="AO269" s="19"/>
      <c r="AP269" s="19"/>
      <c r="AQ269" s="19"/>
      <c r="AR269" s="19"/>
      <c r="AS269" s="19"/>
    </row>
    <row r="270" spans="1:45" x14ac:dyDescent="0.3">
      <c r="A270" s="50"/>
      <c r="B270" s="102"/>
      <c r="C270" s="14"/>
      <c r="D270" s="14"/>
      <c r="E270" s="102"/>
      <c r="F270" s="14"/>
      <c r="G270" s="14"/>
      <c r="H270" s="102"/>
      <c r="I270" s="14"/>
      <c r="J270" s="14"/>
      <c r="K270" s="102"/>
      <c r="L270" s="14"/>
      <c r="M270" s="14"/>
      <c r="N270" s="102"/>
      <c r="O270" s="14"/>
      <c r="P270" s="14"/>
      <c r="Q270" s="149"/>
      <c r="R270" s="148"/>
      <c r="S270" s="148"/>
      <c r="T270" s="102"/>
      <c r="U270" s="14"/>
      <c r="V270" s="14"/>
      <c r="W270" s="102"/>
      <c r="X270" s="14"/>
      <c r="Y270" s="14"/>
      <c r="Z270" s="102"/>
      <c r="AA270" s="14"/>
      <c r="AB270" s="14"/>
      <c r="AC270" s="102"/>
      <c r="AD270" s="14"/>
      <c r="AE270" s="14"/>
      <c r="AF270" s="40"/>
      <c r="AM270" s="19"/>
      <c r="AN270" s="19"/>
      <c r="AO270" s="19"/>
      <c r="AP270" s="19"/>
      <c r="AQ270" s="19"/>
      <c r="AR270" s="19"/>
      <c r="AS270" s="19"/>
    </row>
    <row r="271" spans="1:45" x14ac:dyDescent="0.3">
      <c r="A271" s="50"/>
      <c r="B271" s="102"/>
      <c r="C271" s="14"/>
      <c r="D271" s="14"/>
      <c r="E271" s="102"/>
      <c r="F271" s="14"/>
      <c r="G271" s="14"/>
      <c r="H271" s="102"/>
      <c r="I271" s="14"/>
      <c r="J271" s="14"/>
      <c r="K271" s="102"/>
      <c r="L271" s="14"/>
      <c r="M271" s="14"/>
      <c r="N271" s="102"/>
      <c r="O271" s="14"/>
      <c r="P271" s="14"/>
      <c r="Q271" s="149"/>
      <c r="R271" s="148"/>
      <c r="S271" s="148"/>
      <c r="T271" s="102"/>
      <c r="U271" s="14"/>
      <c r="V271" s="14"/>
      <c r="W271" s="102"/>
      <c r="X271" s="14"/>
      <c r="Y271" s="14"/>
      <c r="Z271" s="102"/>
      <c r="AA271" s="14"/>
      <c r="AB271" s="14"/>
      <c r="AC271" s="102"/>
      <c r="AD271" s="14"/>
      <c r="AE271" s="14"/>
      <c r="AF271" s="40"/>
      <c r="AM271" s="19"/>
      <c r="AN271" s="19"/>
      <c r="AO271" s="19"/>
      <c r="AP271" s="19"/>
      <c r="AQ271" s="19"/>
      <c r="AR271" s="19"/>
      <c r="AS271" s="19"/>
    </row>
    <row r="272" spans="1:45" x14ac:dyDescent="0.3">
      <c r="A272" s="50"/>
      <c r="B272" s="102"/>
      <c r="C272" s="14"/>
      <c r="D272" s="14"/>
      <c r="E272" s="102"/>
      <c r="F272" s="14"/>
      <c r="G272" s="14"/>
      <c r="H272" s="102"/>
      <c r="I272" s="14"/>
      <c r="J272" s="14"/>
      <c r="K272" s="102"/>
      <c r="L272" s="14"/>
      <c r="M272" s="14"/>
      <c r="N272" s="102"/>
      <c r="O272" s="14"/>
      <c r="P272" s="14"/>
      <c r="Q272" s="149"/>
      <c r="R272" s="148"/>
      <c r="S272" s="148"/>
      <c r="T272" s="102"/>
      <c r="U272" s="14"/>
      <c r="V272" s="14"/>
      <c r="W272" s="102"/>
      <c r="X272" s="14"/>
      <c r="Y272" s="14"/>
      <c r="Z272" s="102"/>
      <c r="AA272" s="14"/>
      <c r="AB272" s="14"/>
      <c r="AC272" s="102"/>
      <c r="AD272" s="14"/>
      <c r="AE272" s="14"/>
      <c r="AF272" s="40"/>
      <c r="AM272" s="19"/>
      <c r="AN272" s="19"/>
      <c r="AO272" s="19"/>
      <c r="AP272" s="19"/>
      <c r="AQ272" s="19"/>
      <c r="AR272" s="19"/>
      <c r="AS272" s="19"/>
    </row>
    <row r="273" spans="1:45" x14ac:dyDescent="0.3">
      <c r="A273" s="50"/>
      <c r="B273" s="102"/>
      <c r="C273" s="14"/>
      <c r="D273" s="14"/>
      <c r="E273" s="102"/>
      <c r="F273" s="14"/>
      <c r="G273" s="14"/>
      <c r="H273" s="102"/>
      <c r="I273" s="14"/>
      <c r="J273" s="14"/>
      <c r="K273" s="102"/>
      <c r="L273" s="14"/>
      <c r="M273" s="14"/>
      <c r="N273" s="102"/>
      <c r="O273" s="14"/>
      <c r="P273" s="14"/>
      <c r="Q273" s="149"/>
      <c r="R273" s="148"/>
      <c r="S273" s="148"/>
      <c r="T273" s="102"/>
      <c r="U273" s="14"/>
      <c r="V273" s="14"/>
      <c r="W273" s="102"/>
      <c r="X273" s="14"/>
      <c r="Y273" s="14"/>
      <c r="Z273" s="102"/>
      <c r="AA273" s="14"/>
      <c r="AB273" s="14"/>
      <c r="AC273" s="102"/>
      <c r="AD273" s="14"/>
      <c r="AE273" s="14"/>
      <c r="AF273" s="40"/>
      <c r="AM273" s="19"/>
      <c r="AN273" s="19"/>
      <c r="AO273" s="19"/>
      <c r="AP273" s="19"/>
      <c r="AQ273" s="19"/>
      <c r="AR273" s="19"/>
      <c r="AS273" s="19"/>
    </row>
    <row r="274" spans="1:45" x14ac:dyDescent="0.3">
      <c r="A274" s="50"/>
      <c r="B274" s="102"/>
      <c r="C274" s="14"/>
      <c r="D274" s="14"/>
      <c r="E274" s="102"/>
      <c r="F274" s="14"/>
      <c r="G274" s="14"/>
      <c r="H274" s="102"/>
      <c r="I274" s="14"/>
      <c r="J274" s="14"/>
      <c r="K274" s="102"/>
      <c r="L274" s="14"/>
      <c r="M274" s="14"/>
      <c r="N274" s="102"/>
      <c r="O274" s="14"/>
      <c r="P274" s="14"/>
      <c r="Q274" s="149"/>
      <c r="R274" s="148"/>
      <c r="S274" s="148"/>
      <c r="T274" s="102"/>
      <c r="U274" s="14"/>
      <c r="V274" s="14"/>
      <c r="W274" s="102"/>
      <c r="X274" s="14"/>
      <c r="Y274" s="14"/>
      <c r="Z274" s="102"/>
      <c r="AA274" s="14"/>
      <c r="AB274" s="14"/>
      <c r="AC274" s="102"/>
      <c r="AD274" s="14"/>
      <c r="AE274" s="14"/>
      <c r="AF274" s="40"/>
      <c r="AM274" s="19"/>
      <c r="AN274" s="19"/>
      <c r="AO274" s="19"/>
      <c r="AP274" s="19"/>
      <c r="AQ274" s="19"/>
      <c r="AR274" s="19"/>
      <c r="AS274" s="19"/>
    </row>
    <row r="275" spans="1:45" x14ac:dyDescent="0.3">
      <c r="A275" s="50"/>
      <c r="B275" s="102"/>
      <c r="C275" s="14"/>
      <c r="D275" s="14"/>
      <c r="E275" s="102"/>
      <c r="F275" s="14"/>
      <c r="G275" s="14"/>
      <c r="H275" s="102"/>
      <c r="I275" s="14"/>
      <c r="J275" s="14"/>
      <c r="K275" s="102"/>
      <c r="L275" s="14"/>
      <c r="M275" s="14"/>
      <c r="N275" s="102"/>
      <c r="O275" s="14"/>
      <c r="P275" s="14"/>
      <c r="Q275" s="149"/>
      <c r="R275" s="148"/>
      <c r="S275" s="148"/>
      <c r="T275" s="102"/>
      <c r="U275" s="14"/>
      <c r="V275" s="14"/>
      <c r="W275" s="102"/>
      <c r="X275" s="14"/>
      <c r="Y275" s="14"/>
      <c r="Z275" s="102"/>
      <c r="AA275" s="14"/>
      <c r="AB275" s="14"/>
      <c r="AC275" s="102"/>
      <c r="AD275" s="14"/>
      <c r="AE275" s="14"/>
      <c r="AF275" s="40"/>
      <c r="AM275" s="19"/>
      <c r="AN275" s="19"/>
      <c r="AO275" s="19"/>
      <c r="AP275" s="19"/>
      <c r="AQ275" s="19"/>
      <c r="AR275" s="19"/>
      <c r="AS275" s="19"/>
    </row>
    <row r="276" spans="1:45" x14ac:dyDescent="0.3">
      <c r="A276" s="50"/>
      <c r="B276" s="102"/>
      <c r="C276" s="14"/>
      <c r="D276" s="14"/>
      <c r="E276" s="102"/>
      <c r="F276" s="14"/>
      <c r="G276" s="14"/>
      <c r="H276" s="102"/>
      <c r="I276" s="14"/>
      <c r="J276" s="14"/>
      <c r="K276" s="102"/>
      <c r="L276" s="14"/>
      <c r="M276" s="14"/>
      <c r="N276" s="102"/>
      <c r="O276" s="14"/>
      <c r="P276" s="14"/>
      <c r="Q276" s="149"/>
      <c r="R276" s="148"/>
      <c r="S276" s="148"/>
      <c r="T276" s="102"/>
      <c r="U276" s="14"/>
      <c r="V276" s="14"/>
      <c r="W276" s="102"/>
      <c r="X276" s="14"/>
      <c r="Y276" s="14"/>
      <c r="Z276" s="102"/>
      <c r="AA276" s="14"/>
      <c r="AB276" s="14"/>
      <c r="AC276" s="102"/>
      <c r="AD276" s="14"/>
      <c r="AE276" s="14"/>
      <c r="AF276" s="40"/>
      <c r="AM276" s="19"/>
      <c r="AN276" s="19"/>
      <c r="AO276" s="19"/>
      <c r="AP276" s="19"/>
      <c r="AQ276" s="19"/>
      <c r="AR276" s="19"/>
      <c r="AS276" s="19"/>
    </row>
    <row r="277" spans="1:45" x14ac:dyDescent="0.3">
      <c r="A277" s="50"/>
      <c r="B277" s="102"/>
      <c r="C277" s="14"/>
      <c r="D277" s="14"/>
      <c r="E277" s="102"/>
      <c r="F277" s="14"/>
      <c r="G277" s="14"/>
      <c r="H277" s="102"/>
      <c r="I277" s="14"/>
      <c r="J277" s="14"/>
      <c r="K277" s="102"/>
      <c r="L277" s="14"/>
      <c r="M277" s="14"/>
      <c r="N277" s="102"/>
      <c r="O277" s="14"/>
      <c r="P277" s="14"/>
      <c r="Q277" s="149"/>
      <c r="R277" s="148"/>
      <c r="S277" s="148"/>
      <c r="T277" s="102"/>
      <c r="U277" s="14"/>
      <c r="V277" s="14"/>
      <c r="W277" s="102"/>
      <c r="X277" s="14"/>
      <c r="Y277" s="14"/>
      <c r="Z277" s="102"/>
      <c r="AA277" s="14"/>
      <c r="AB277" s="14"/>
      <c r="AC277" s="102"/>
      <c r="AD277" s="14"/>
      <c r="AE277" s="14"/>
      <c r="AF277" s="40"/>
      <c r="AM277" s="19"/>
      <c r="AN277" s="19"/>
      <c r="AO277" s="19"/>
      <c r="AP277" s="19"/>
      <c r="AQ277" s="19"/>
      <c r="AR277" s="19"/>
      <c r="AS277" s="19"/>
    </row>
    <row r="278" spans="1:45" x14ac:dyDescent="0.3">
      <c r="A278" s="50"/>
      <c r="B278" s="102"/>
      <c r="C278" s="14"/>
      <c r="D278" s="14"/>
      <c r="E278" s="102"/>
      <c r="F278" s="14"/>
      <c r="G278" s="14"/>
      <c r="H278" s="102"/>
      <c r="I278" s="14"/>
      <c r="J278" s="14"/>
      <c r="K278" s="102"/>
      <c r="L278" s="14"/>
      <c r="M278" s="14"/>
      <c r="N278" s="102"/>
      <c r="O278" s="14"/>
      <c r="P278" s="14"/>
      <c r="Q278" s="149"/>
      <c r="R278" s="148"/>
      <c r="S278" s="148"/>
      <c r="T278" s="102"/>
      <c r="U278" s="14"/>
      <c r="V278" s="14"/>
      <c r="W278" s="102"/>
      <c r="X278" s="14"/>
      <c r="Y278" s="14"/>
      <c r="Z278" s="102"/>
      <c r="AA278" s="14"/>
      <c r="AB278" s="14"/>
      <c r="AC278" s="102"/>
      <c r="AD278" s="14"/>
      <c r="AE278" s="14"/>
      <c r="AF278" s="40"/>
      <c r="AM278" s="19"/>
      <c r="AN278" s="19"/>
      <c r="AO278" s="19"/>
      <c r="AP278" s="19"/>
      <c r="AQ278" s="19"/>
      <c r="AR278" s="19"/>
      <c r="AS278" s="19"/>
    </row>
    <row r="279" spans="1:45" x14ac:dyDescent="0.3">
      <c r="A279" s="50"/>
      <c r="B279" s="102"/>
      <c r="C279" s="14"/>
      <c r="D279" s="14"/>
      <c r="E279" s="102"/>
      <c r="F279" s="14"/>
      <c r="G279" s="14"/>
      <c r="H279" s="102"/>
      <c r="I279" s="14"/>
      <c r="J279" s="14"/>
      <c r="K279" s="102"/>
      <c r="L279" s="14"/>
      <c r="M279" s="14"/>
      <c r="N279" s="102"/>
      <c r="O279" s="14"/>
      <c r="P279" s="14"/>
      <c r="Q279" s="149"/>
      <c r="R279" s="148"/>
      <c r="S279" s="148"/>
      <c r="T279" s="102"/>
      <c r="U279" s="14"/>
      <c r="V279" s="14"/>
      <c r="W279" s="102"/>
      <c r="X279" s="14"/>
      <c r="Y279" s="14"/>
      <c r="Z279" s="102"/>
      <c r="AA279" s="14"/>
      <c r="AB279" s="14"/>
      <c r="AC279" s="102"/>
      <c r="AD279" s="14"/>
      <c r="AE279" s="14"/>
      <c r="AF279" s="40"/>
      <c r="AM279" s="19"/>
      <c r="AN279" s="19"/>
      <c r="AO279" s="19"/>
      <c r="AP279" s="19"/>
      <c r="AQ279" s="19"/>
      <c r="AR279" s="19"/>
      <c r="AS279" s="19"/>
    </row>
    <row r="280" spans="1:45" x14ac:dyDescent="0.3">
      <c r="A280" s="50"/>
      <c r="B280" s="102"/>
      <c r="C280" s="14"/>
      <c r="D280" s="14"/>
      <c r="E280" s="102"/>
      <c r="F280" s="14"/>
      <c r="G280" s="14"/>
      <c r="H280" s="102"/>
      <c r="I280" s="14"/>
      <c r="J280" s="14"/>
      <c r="K280" s="102"/>
      <c r="L280" s="14"/>
      <c r="M280" s="14"/>
      <c r="N280" s="102"/>
      <c r="O280" s="14"/>
      <c r="P280" s="14"/>
      <c r="Q280" s="149"/>
      <c r="R280" s="148"/>
      <c r="S280" s="148"/>
      <c r="T280" s="102"/>
      <c r="U280" s="14"/>
      <c r="V280" s="14"/>
      <c r="W280" s="102"/>
      <c r="X280" s="14"/>
      <c r="Y280" s="14"/>
      <c r="Z280" s="102"/>
      <c r="AA280" s="14"/>
      <c r="AB280" s="14"/>
      <c r="AC280" s="102"/>
      <c r="AD280" s="14"/>
      <c r="AE280" s="14"/>
      <c r="AF280" s="40"/>
      <c r="AM280" s="19"/>
      <c r="AN280" s="19"/>
      <c r="AO280" s="19"/>
      <c r="AP280" s="19"/>
      <c r="AQ280" s="19"/>
      <c r="AR280" s="19"/>
      <c r="AS280" s="19"/>
    </row>
    <row r="281" spans="1:45" x14ac:dyDescent="0.3">
      <c r="A281" s="50"/>
      <c r="B281" s="102"/>
      <c r="C281" s="14"/>
      <c r="D281" s="14"/>
      <c r="E281" s="102"/>
      <c r="F281" s="14"/>
      <c r="G281" s="14"/>
      <c r="H281" s="102"/>
      <c r="I281" s="14"/>
      <c r="J281" s="14"/>
      <c r="K281" s="102"/>
      <c r="L281" s="14"/>
      <c r="M281" s="14"/>
      <c r="N281" s="102"/>
      <c r="O281" s="14"/>
      <c r="P281" s="14"/>
      <c r="Q281" s="149"/>
      <c r="R281" s="148"/>
      <c r="S281" s="148"/>
      <c r="T281" s="102"/>
      <c r="U281" s="14"/>
      <c r="V281" s="14"/>
      <c r="W281" s="102"/>
      <c r="X281" s="14"/>
      <c r="Y281" s="14"/>
      <c r="Z281" s="102"/>
      <c r="AA281" s="14"/>
      <c r="AB281" s="14"/>
      <c r="AC281" s="102"/>
      <c r="AD281" s="14"/>
      <c r="AE281" s="14"/>
      <c r="AF281" s="40"/>
      <c r="AM281" s="19"/>
      <c r="AN281" s="19"/>
      <c r="AO281" s="19"/>
      <c r="AP281" s="19"/>
      <c r="AQ281" s="19"/>
      <c r="AR281" s="19"/>
      <c r="AS281" s="19"/>
    </row>
    <row r="282" spans="1:45" x14ac:dyDescent="0.3">
      <c r="A282" s="50"/>
      <c r="B282" s="102"/>
      <c r="C282" s="14"/>
      <c r="D282" s="14"/>
      <c r="E282" s="102"/>
      <c r="F282" s="14"/>
      <c r="G282" s="14"/>
      <c r="H282" s="102"/>
      <c r="I282" s="14"/>
      <c r="J282" s="14"/>
      <c r="K282" s="102"/>
      <c r="L282" s="14"/>
      <c r="M282" s="14"/>
      <c r="N282" s="102"/>
      <c r="O282" s="14"/>
      <c r="P282" s="14"/>
      <c r="Q282" s="149"/>
      <c r="R282" s="148"/>
      <c r="S282" s="148"/>
      <c r="T282" s="102"/>
      <c r="U282" s="14"/>
      <c r="V282" s="14"/>
      <c r="W282" s="102"/>
      <c r="X282" s="14"/>
      <c r="Y282" s="14"/>
      <c r="Z282" s="102"/>
      <c r="AA282" s="14"/>
      <c r="AB282" s="14"/>
      <c r="AC282" s="102"/>
      <c r="AD282" s="14"/>
      <c r="AE282" s="14"/>
      <c r="AF282" s="40"/>
      <c r="AM282" s="19"/>
      <c r="AN282" s="19"/>
      <c r="AO282" s="19"/>
      <c r="AP282" s="19"/>
      <c r="AQ282" s="19"/>
      <c r="AR282" s="19"/>
      <c r="AS282" s="19"/>
    </row>
    <row r="283" spans="1:45" x14ac:dyDescent="0.3">
      <c r="A283" s="50"/>
      <c r="B283" s="102"/>
      <c r="C283" s="14"/>
      <c r="D283" s="14"/>
      <c r="E283" s="102"/>
      <c r="F283" s="14"/>
      <c r="G283" s="14"/>
      <c r="H283" s="102"/>
      <c r="I283" s="14"/>
      <c r="J283" s="14"/>
      <c r="K283" s="102"/>
      <c r="L283" s="14"/>
      <c r="M283" s="14"/>
      <c r="N283" s="102"/>
      <c r="O283" s="14"/>
      <c r="P283" s="14"/>
      <c r="Q283" s="149"/>
      <c r="R283" s="148"/>
      <c r="S283" s="148"/>
      <c r="T283" s="102"/>
      <c r="U283" s="14"/>
      <c r="V283" s="14"/>
      <c r="W283" s="102"/>
      <c r="X283" s="14"/>
      <c r="Y283" s="14"/>
      <c r="Z283" s="102"/>
      <c r="AA283" s="14"/>
      <c r="AB283" s="14"/>
      <c r="AC283" s="102"/>
      <c r="AD283" s="14"/>
      <c r="AE283" s="14"/>
      <c r="AF283" s="40"/>
      <c r="AM283" s="19"/>
      <c r="AN283" s="19"/>
      <c r="AO283" s="19"/>
      <c r="AP283" s="19"/>
      <c r="AQ283" s="19"/>
      <c r="AR283" s="19"/>
      <c r="AS283" s="19"/>
    </row>
    <row r="284" spans="1:45" x14ac:dyDescent="0.3">
      <c r="A284" s="50"/>
      <c r="B284" s="102"/>
      <c r="C284" s="14"/>
      <c r="D284" s="14"/>
      <c r="E284" s="102"/>
      <c r="F284" s="14"/>
      <c r="G284" s="14"/>
      <c r="H284" s="102"/>
      <c r="I284" s="14"/>
      <c r="J284" s="14"/>
      <c r="K284" s="102"/>
      <c r="L284" s="14"/>
      <c r="M284" s="14"/>
      <c r="N284" s="102"/>
      <c r="O284" s="14"/>
      <c r="P284" s="14"/>
      <c r="Q284" s="149"/>
      <c r="R284" s="148"/>
      <c r="S284" s="148"/>
      <c r="T284" s="102"/>
      <c r="U284" s="14"/>
      <c r="V284" s="14"/>
      <c r="W284" s="102"/>
      <c r="X284" s="14"/>
      <c r="Y284" s="14"/>
      <c r="Z284" s="102"/>
      <c r="AA284" s="14"/>
      <c r="AB284" s="14"/>
      <c r="AC284" s="102"/>
      <c r="AD284" s="14"/>
      <c r="AE284" s="14"/>
      <c r="AF284" s="40"/>
      <c r="AM284" s="19"/>
      <c r="AN284" s="19"/>
      <c r="AO284" s="19"/>
      <c r="AP284" s="19"/>
      <c r="AQ284" s="19"/>
      <c r="AR284" s="19"/>
      <c r="AS284" s="19"/>
    </row>
    <row r="285" spans="1:45" x14ac:dyDescent="0.3">
      <c r="A285" s="50"/>
      <c r="B285" s="102"/>
      <c r="C285" s="14"/>
      <c r="D285" s="14"/>
      <c r="E285" s="102"/>
      <c r="F285" s="14"/>
      <c r="G285" s="14"/>
      <c r="H285" s="102"/>
      <c r="I285" s="14"/>
      <c r="J285" s="14"/>
      <c r="K285" s="102"/>
      <c r="L285" s="14"/>
      <c r="M285" s="14"/>
      <c r="N285" s="102"/>
      <c r="O285" s="14"/>
      <c r="P285" s="14"/>
      <c r="Q285" s="149"/>
      <c r="R285" s="148"/>
      <c r="S285" s="148"/>
      <c r="T285" s="102"/>
      <c r="U285" s="14"/>
      <c r="V285" s="14"/>
      <c r="W285" s="102"/>
      <c r="X285" s="14"/>
      <c r="Y285" s="14"/>
      <c r="Z285" s="102"/>
      <c r="AA285" s="14"/>
      <c r="AB285" s="14"/>
      <c r="AC285" s="102"/>
      <c r="AD285" s="14"/>
      <c r="AE285" s="14"/>
      <c r="AF285" s="40"/>
      <c r="AM285" s="19"/>
      <c r="AN285" s="19"/>
      <c r="AO285" s="19"/>
      <c r="AP285" s="19"/>
      <c r="AQ285" s="19"/>
      <c r="AR285" s="19"/>
      <c r="AS285" s="19"/>
    </row>
    <row r="286" spans="1:45" x14ac:dyDescent="0.3">
      <c r="A286" s="50"/>
      <c r="B286" s="102"/>
      <c r="C286" s="14"/>
      <c r="D286" s="14"/>
      <c r="E286" s="102"/>
      <c r="F286" s="14"/>
      <c r="G286" s="14"/>
      <c r="H286" s="102"/>
      <c r="I286" s="14"/>
      <c r="J286" s="14"/>
      <c r="K286" s="102"/>
      <c r="L286" s="14"/>
      <c r="M286" s="14"/>
      <c r="N286" s="102"/>
      <c r="O286" s="14"/>
      <c r="P286" s="14"/>
      <c r="Q286" s="149"/>
      <c r="R286" s="148"/>
      <c r="S286" s="148"/>
      <c r="T286" s="102"/>
      <c r="U286" s="14"/>
      <c r="V286" s="14"/>
      <c r="W286" s="102"/>
      <c r="X286" s="14"/>
      <c r="Y286" s="14"/>
      <c r="Z286" s="102"/>
      <c r="AA286" s="14"/>
      <c r="AB286" s="14"/>
      <c r="AC286" s="102"/>
      <c r="AD286" s="14"/>
      <c r="AE286" s="14"/>
      <c r="AF286" s="40"/>
      <c r="AM286" s="19"/>
      <c r="AN286" s="19"/>
      <c r="AO286" s="19"/>
      <c r="AP286" s="19"/>
      <c r="AQ286" s="19"/>
      <c r="AR286" s="19"/>
      <c r="AS286" s="19"/>
    </row>
    <row r="287" spans="1:45" x14ac:dyDescent="0.3">
      <c r="A287" s="50"/>
      <c r="B287" s="102"/>
      <c r="C287" s="14"/>
      <c r="D287" s="14"/>
      <c r="E287" s="102"/>
      <c r="F287" s="14"/>
      <c r="G287" s="14"/>
      <c r="H287" s="102"/>
      <c r="I287" s="14"/>
      <c r="J287" s="14"/>
      <c r="K287" s="102"/>
      <c r="L287" s="14"/>
      <c r="M287" s="14"/>
      <c r="N287" s="102"/>
      <c r="O287" s="14"/>
      <c r="P287" s="14"/>
      <c r="Q287" s="149"/>
      <c r="R287" s="148"/>
      <c r="S287" s="148"/>
      <c r="T287" s="102"/>
      <c r="U287" s="14"/>
      <c r="V287" s="14"/>
      <c r="W287" s="102"/>
      <c r="X287" s="14"/>
      <c r="Y287" s="14"/>
      <c r="Z287" s="102"/>
      <c r="AA287" s="14"/>
      <c r="AB287" s="14"/>
      <c r="AC287" s="102"/>
      <c r="AD287" s="14"/>
      <c r="AE287" s="14"/>
      <c r="AF287" s="40"/>
      <c r="AM287" s="19"/>
      <c r="AN287" s="19"/>
      <c r="AO287" s="19"/>
      <c r="AP287" s="19"/>
      <c r="AQ287" s="19"/>
      <c r="AR287" s="19"/>
      <c r="AS287" s="19"/>
    </row>
    <row r="288" spans="1:45" x14ac:dyDescent="0.3">
      <c r="A288" s="50"/>
      <c r="B288" s="102"/>
      <c r="C288" s="14"/>
      <c r="D288" s="14"/>
      <c r="E288" s="102"/>
      <c r="F288" s="14"/>
      <c r="G288" s="14"/>
      <c r="H288" s="102"/>
      <c r="I288" s="14"/>
      <c r="J288" s="14"/>
      <c r="K288" s="102"/>
      <c r="L288" s="14"/>
      <c r="M288" s="14"/>
      <c r="N288" s="102"/>
      <c r="O288" s="14"/>
      <c r="P288" s="14"/>
      <c r="Q288" s="149"/>
      <c r="R288" s="148"/>
      <c r="S288" s="148"/>
      <c r="T288" s="102"/>
      <c r="U288" s="14"/>
      <c r="V288" s="14"/>
      <c r="W288" s="102"/>
      <c r="X288" s="14"/>
      <c r="Y288" s="14"/>
      <c r="Z288" s="102"/>
      <c r="AA288" s="14"/>
      <c r="AB288" s="14"/>
      <c r="AC288" s="102"/>
      <c r="AD288" s="14"/>
      <c r="AE288" s="14"/>
      <c r="AF288" s="40"/>
      <c r="AM288" s="19"/>
      <c r="AN288" s="19"/>
      <c r="AO288" s="19"/>
      <c r="AP288" s="19"/>
      <c r="AQ288" s="19"/>
      <c r="AR288" s="19"/>
      <c r="AS288" s="19"/>
    </row>
    <row r="289" spans="1:45" x14ac:dyDescent="0.3">
      <c r="A289" s="50"/>
      <c r="B289" s="102"/>
      <c r="C289" s="14"/>
      <c r="D289" s="14"/>
      <c r="E289" s="102"/>
      <c r="F289" s="14"/>
      <c r="G289" s="14"/>
      <c r="H289" s="102"/>
      <c r="I289" s="14"/>
      <c r="J289" s="14"/>
      <c r="K289" s="102"/>
      <c r="L289" s="14"/>
      <c r="M289" s="14"/>
      <c r="N289" s="102"/>
      <c r="O289" s="14"/>
      <c r="P289" s="14"/>
      <c r="Q289" s="149"/>
      <c r="R289" s="148"/>
      <c r="S289" s="148"/>
      <c r="T289" s="102"/>
      <c r="U289" s="14"/>
      <c r="V289" s="14"/>
      <c r="W289" s="102"/>
      <c r="X289" s="14"/>
      <c r="Y289" s="14"/>
      <c r="Z289" s="102"/>
      <c r="AA289" s="14"/>
      <c r="AB289" s="14"/>
      <c r="AC289" s="102"/>
      <c r="AD289" s="14"/>
      <c r="AE289" s="14"/>
      <c r="AF289" s="40"/>
      <c r="AM289" s="19"/>
      <c r="AN289" s="19"/>
      <c r="AO289" s="19"/>
      <c r="AP289" s="19"/>
      <c r="AQ289" s="19"/>
      <c r="AR289" s="19"/>
      <c r="AS289" s="19"/>
    </row>
    <row r="290" spans="1:45" x14ac:dyDescent="0.3">
      <c r="A290" s="50"/>
      <c r="B290" s="102"/>
      <c r="C290" s="14"/>
      <c r="D290" s="14"/>
      <c r="E290" s="102"/>
      <c r="F290" s="14"/>
      <c r="G290" s="14"/>
      <c r="H290" s="102"/>
      <c r="I290" s="14"/>
      <c r="J290" s="14"/>
      <c r="K290" s="102"/>
      <c r="L290" s="14"/>
      <c r="M290" s="14"/>
      <c r="N290" s="102"/>
      <c r="O290" s="14"/>
      <c r="P290" s="14"/>
      <c r="Q290" s="149"/>
      <c r="R290" s="148"/>
      <c r="S290" s="148"/>
      <c r="T290" s="102"/>
      <c r="U290" s="14"/>
      <c r="V290" s="14"/>
      <c r="W290" s="102"/>
      <c r="X290" s="14"/>
      <c r="Y290" s="14"/>
      <c r="Z290" s="102"/>
      <c r="AA290" s="14"/>
      <c r="AB290" s="14"/>
      <c r="AC290" s="102"/>
      <c r="AD290" s="14"/>
      <c r="AE290" s="14"/>
      <c r="AF290" s="40"/>
      <c r="AM290" s="19"/>
      <c r="AN290" s="19"/>
      <c r="AO290" s="19"/>
      <c r="AP290" s="19"/>
      <c r="AQ290" s="19"/>
      <c r="AR290" s="19"/>
      <c r="AS290" s="19"/>
    </row>
    <row r="291" spans="1:45" x14ac:dyDescent="0.3">
      <c r="A291" s="50"/>
      <c r="B291" s="102"/>
      <c r="C291" s="14"/>
      <c r="D291" s="14"/>
      <c r="E291" s="102"/>
      <c r="F291" s="14"/>
      <c r="G291" s="14"/>
      <c r="H291" s="102"/>
      <c r="I291" s="14"/>
      <c r="J291" s="14"/>
      <c r="K291" s="102"/>
      <c r="L291" s="14"/>
      <c r="M291" s="14"/>
      <c r="N291" s="102"/>
      <c r="O291" s="14"/>
      <c r="P291" s="14"/>
      <c r="Q291" s="149"/>
      <c r="R291" s="148"/>
      <c r="S291" s="148"/>
      <c r="T291" s="102"/>
      <c r="U291" s="14"/>
      <c r="V291" s="14"/>
      <c r="W291" s="102"/>
      <c r="X291" s="14"/>
      <c r="Y291" s="14"/>
      <c r="Z291" s="102"/>
      <c r="AA291" s="14"/>
      <c r="AB291" s="14"/>
      <c r="AC291" s="102"/>
      <c r="AD291" s="14"/>
      <c r="AE291" s="14"/>
      <c r="AF291" s="40"/>
      <c r="AM291" s="19"/>
      <c r="AN291" s="19"/>
      <c r="AO291" s="19"/>
      <c r="AP291" s="19"/>
      <c r="AQ291" s="19"/>
      <c r="AR291" s="19"/>
      <c r="AS291" s="19"/>
    </row>
    <row r="292" spans="1:45" x14ac:dyDescent="0.3">
      <c r="A292" s="50"/>
      <c r="B292" s="102"/>
      <c r="C292" s="14"/>
      <c r="D292" s="14"/>
      <c r="E292" s="102"/>
      <c r="F292" s="14"/>
      <c r="G292" s="14"/>
      <c r="H292" s="102"/>
      <c r="I292" s="14"/>
      <c r="J292" s="14"/>
      <c r="K292" s="102"/>
      <c r="L292" s="14"/>
      <c r="M292" s="14"/>
      <c r="N292" s="102"/>
      <c r="O292" s="14"/>
      <c r="P292" s="14"/>
      <c r="Q292" s="149"/>
      <c r="R292" s="148"/>
      <c r="S292" s="148"/>
      <c r="T292" s="102"/>
      <c r="U292" s="14"/>
      <c r="V292" s="14"/>
      <c r="W292" s="102"/>
      <c r="X292" s="14"/>
      <c r="Y292" s="14"/>
      <c r="Z292" s="102"/>
      <c r="AA292" s="14"/>
      <c r="AB292" s="14"/>
      <c r="AC292" s="102"/>
      <c r="AD292" s="14"/>
      <c r="AE292" s="14"/>
      <c r="AF292" s="40"/>
      <c r="AM292" s="19"/>
      <c r="AN292" s="19"/>
      <c r="AO292" s="19"/>
      <c r="AP292" s="19"/>
      <c r="AQ292" s="19"/>
      <c r="AR292" s="19"/>
      <c r="AS292" s="19"/>
    </row>
    <row r="293" spans="1:45" x14ac:dyDescent="0.3">
      <c r="A293" s="50"/>
      <c r="B293" s="102"/>
      <c r="C293" s="14"/>
      <c r="D293" s="14"/>
      <c r="E293" s="102"/>
      <c r="F293" s="14"/>
      <c r="G293" s="14"/>
      <c r="H293" s="102"/>
      <c r="I293" s="14"/>
      <c r="J293" s="14"/>
      <c r="K293" s="102"/>
      <c r="L293" s="14"/>
      <c r="M293" s="14"/>
      <c r="N293" s="102"/>
      <c r="O293" s="14"/>
      <c r="P293" s="14"/>
      <c r="Q293" s="149"/>
      <c r="R293" s="148"/>
      <c r="S293" s="148"/>
      <c r="T293" s="102"/>
      <c r="U293" s="14"/>
      <c r="V293" s="14"/>
      <c r="W293" s="102"/>
      <c r="X293" s="14"/>
      <c r="Y293" s="14"/>
      <c r="Z293" s="102"/>
      <c r="AA293" s="14"/>
      <c r="AB293" s="14"/>
      <c r="AC293" s="102"/>
      <c r="AD293" s="14"/>
      <c r="AE293" s="14"/>
      <c r="AF293" s="40"/>
      <c r="AM293" s="19"/>
      <c r="AN293" s="19"/>
      <c r="AO293" s="19"/>
      <c r="AP293" s="19"/>
      <c r="AQ293" s="19"/>
      <c r="AR293" s="19"/>
      <c r="AS293" s="19"/>
    </row>
    <row r="294" spans="1:45" x14ac:dyDescent="0.3">
      <c r="A294" s="50"/>
      <c r="B294" s="102"/>
      <c r="C294" s="14"/>
      <c r="D294" s="14"/>
      <c r="E294" s="102"/>
      <c r="F294" s="14"/>
      <c r="G294" s="14"/>
      <c r="H294" s="102"/>
      <c r="I294" s="14"/>
      <c r="J294" s="14"/>
      <c r="K294" s="102"/>
      <c r="L294" s="14"/>
      <c r="M294" s="14"/>
      <c r="N294" s="102"/>
      <c r="O294" s="14"/>
      <c r="P294" s="14"/>
      <c r="Q294" s="149"/>
      <c r="R294" s="148"/>
      <c r="S294" s="148"/>
      <c r="T294" s="102"/>
      <c r="U294" s="14"/>
      <c r="V294" s="14"/>
      <c r="W294" s="102"/>
      <c r="X294" s="14"/>
      <c r="Y294" s="14"/>
      <c r="Z294" s="102"/>
      <c r="AA294" s="14"/>
      <c r="AB294" s="14"/>
      <c r="AC294" s="102"/>
      <c r="AD294" s="14"/>
      <c r="AE294" s="14"/>
      <c r="AF294" s="40"/>
      <c r="AM294" s="19"/>
      <c r="AN294" s="19"/>
      <c r="AO294" s="19"/>
      <c r="AP294" s="19"/>
      <c r="AQ294" s="19"/>
      <c r="AR294" s="19"/>
      <c r="AS294" s="19"/>
    </row>
    <row r="295" spans="1:45" x14ac:dyDescent="0.3">
      <c r="A295" s="50"/>
      <c r="B295" s="102"/>
      <c r="C295" s="14"/>
      <c r="D295" s="14"/>
      <c r="E295" s="102"/>
      <c r="F295" s="14"/>
      <c r="G295" s="14"/>
      <c r="H295" s="102"/>
      <c r="I295" s="14"/>
      <c r="J295" s="14"/>
      <c r="K295" s="102"/>
      <c r="L295" s="14"/>
      <c r="M295" s="14"/>
      <c r="N295" s="102"/>
      <c r="O295" s="14"/>
      <c r="P295" s="14"/>
      <c r="Q295" s="149"/>
      <c r="R295" s="148"/>
      <c r="S295" s="148"/>
      <c r="T295" s="102"/>
      <c r="U295" s="14"/>
      <c r="V295" s="14"/>
      <c r="W295" s="102"/>
      <c r="X295" s="14"/>
      <c r="Y295" s="14"/>
      <c r="Z295" s="102"/>
      <c r="AA295" s="14"/>
      <c r="AB295" s="14"/>
      <c r="AC295" s="102"/>
      <c r="AD295" s="14"/>
      <c r="AE295" s="14"/>
      <c r="AF295" s="40"/>
      <c r="AM295" s="19"/>
      <c r="AN295" s="19"/>
      <c r="AO295" s="19"/>
      <c r="AP295" s="19"/>
      <c r="AQ295" s="19"/>
      <c r="AR295" s="19"/>
      <c r="AS295" s="19"/>
    </row>
    <row r="296" spans="1:45" x14ac:dyDescent="0.3">
      <c r="A296" s="50"/>
      <c r="B296" s="102"/>
      <c r="C296" s="14"/>
      <c r="D296" s="14"/>
      <c r="E296" s="102"/>
      <c r="F296" s="14"/>
      <c r="G296" s="14"/>
      <c r="H296" s="102"/>
      <c r="I296" s="14"/>
      <c r="J296" s="14"/>
      <c r="K296" s="102"/>
      <c r="L296" s="14"/>
      <c r="M296" s="14"/>
      <c r="N296" s="102"/>
      <c r="O296" s="14"/>
      <c r="P296" s="14"/>
      <c r="Q296" s="149"/>
      <c r="R296" s="148"/>
      <c r="S296" s="148"/>
      <c r="T296" s="102"/>
      <c r="U296" s="14"/>
      <c r="V296" s="14"/>
      <c r="W296" s="102"/>
      <c r="X296" s="14"/>
      <c r="Y296" s="14"/>
      <c r="Z296" s="102"/>
      <c r="AA296" s="14"/>
      <c r="AB296" s="14"/>
      <c r="AC296" s="102"/>
      <c r="AD296" s="14"/>
      <c r="AE296" s="14"/>
      <c r="AF296" s="40"/>
      <c r="AM296" s="19"/>
      <c r="AN296" s="19"/>
      <c r="AO296" s="19"/>
      <c r="AP296" s="19"/>
      <c r="AQ296" s="19"/>
      <c r="AR296" s="19"/>
      <c r="AS296" s="19"/>
    </row>
    <row r="297" spans="1:45" x14ac:dyDescent="0.3">
      <c r="A297" s="50"/>
      <c r="B297" s="102"/>
      <c r="C297" s="14"/>
      <c r="D297" s="14"/>
      <c r="E297" s="102"/>
      <c r="F297" s="14"/>
      <c r="G297" s="14"/>
      <c r="H297" s="102"/>
      <c r="I297" s="14"/>
      <c r="J297" s="14"/>
      <c r="K297" s="102"/>
      <c r="L297" s="14"/>
      <c r="M297" s="14"/>
      <c r="N297" s="102"/>
      <c r="O297" s="14"/>
      <c r="P297" s="14"/>
      <c r="Q297" s="149"/>
      <c r="R297" s="148"/>
      <c r="S297" s="148"/>
      <c r="T297" s="102"/>
      <c r="U297" s="14"/>
      <c r="V297" s="14"/>
      <c r="W297" s="102"/>
      <c r="X297" s="14"/>
      <c r="Y297" s="14"/>
      <c r="Z297" s="102"/>
      <c r="AA297" s="14"/>
      <c r="AB297" s="14"/>
      <c r="AC297" s="102"/>
      <c r="AD297" s="14"/>
      <c r="AE297" s="14"/>
      <c r="AF297" s="40"/>
      <c r="AM297" s="19"/>
      <c r="AN297" s="19"/>
      <c r="AO297" s="19"/>
      <c r="AP297" s="19"/>
      <c r="AQ297" s="19"/>
      <c r="AR297" s="19"/>
      <c r="AS297" s="19"/>
    </row>
    <row r="298" spans="1:45" x14ac:dyDescent="0.3">
      <c r="A298" s="50"/>
      <c r="B298" s="102"/>
      <c r="C298" s="14"/>
      <c r="D298" s="14"/>
      <c r="E298" s="102"/>
      <c r="F298" s="14"/>
      <c r="G298" s="14"/>
      <c r="H298" s="102"/>
      <c r="I298" s="14"/>
      <c r="J298" s="14"/>
      <c r="K298" s="102"/>
      <c r="L298" s="14"/>
      <c r="M298" s="14"/>
      <c r="N298" s="102"/>
      <c r="O298" s="14"/>
      <c r="P298" s="14"/>
      <c r="Q298" s="149"/>
      <c r="R298" s="148"/>
      <c r="S298" s="148"/>
      <c r="T298" s="102"/>
      <c r="U298" s="14"/>
      <c r="V298" s="14"/>
      <c r="W298" s="102"/>
      <c r="X298" s="14"/>
      <c r="Y298" s="14"/>
      <c r="Z298" s="102"/>
      <c r="AA298" s="14"/>
      <c r="AB298" s="14"/>
      <c r="AC298" s="102"/>
      <c r="AD298" s="14"/>
      <c r="AE298" s="14"/>
      <c r="AF298" s="40"/>
      <c r="AM298" s="19"/>
      <c r="AN298" s="19"/>
      <c r="AO298" s="19"/>
      <c r="AP298" s="19"/>
      <c r="AQ298" s="19"/>
      <c r="AR298" s="19"/>
      <c r="AS298" s="19"/>
    </row>
    <row r="299" spans="1:45" x14ac:dyDescent="0.3">
      <c r="A299" s="50"/>
      <c r="B299" s="102"/>
      <c r="C299" s="14"/>
      <c r="D299" s="14"/>
      <c r="E299" s="102"/>
      <c r="F299" s="14"/>
      <c r="G299" s="14"/>
      <c r="H299" s="102"/>
      <c r="I299" s="14"/>
      <c r="J299" s="14"/>
      <c r="K299" s="102"/>
      <c r="L299" s="14"/>
      <c r="M299" s="14"/>
      <c r="N299" s="102"/>
      <c r="O299" s="14"/>
      <c r="P299" s="14"/>
      <c r="Q299" s="149"/>
      <c r="R299" s="148"/>
      <c r="S299" s="148"/>
      <c r="T299" s="102"/>
      <c r="U299" s="14"/>
      <c r="V299" s="14"/>
      <c r="W299" s="102"/>
      <c r="X299" s="14"/>
      <c r="Y299" s="14"/>
      <c r="Z299" s="102"/>
      <c r="AA299" s="14"/>
      <c r="AB299" s="14"/>
      <c r="AC299" s="102"/>
      <c r="AD299" s="14"/>
      <c r="AE299" s="14"/>
      <c r="AF299" s="40"/>
      <c r="AM299" s="19"/>
      <c r="AN299" s="19"/>
      <c r="AO299" s="19"/>
      <c r="AP299" s="19"/>
      <c r="AQ299" s="19"/>
      <c r="AR299" s="19"/>
      <c r="AS299" s="19"/>
    </row>
    <row r="300" spans="1:45" x14ac:dyDescent="0.3">
      <c r="A300" s="50"/>
      <c r="B300" s="102"/>
      <c r="C300" s="14"/>
      <c r="D300" s="14"/>
      <c r="E300" s="102"/>
      <c r="F300" s="14"/>
      <c r="G300" s="14"/>
      <c r="H300" s="102"/>
      <c r="I300" s="14"/>
      <c r="J300" s="14"/>
      <c r="K300" s="102"/>
      <c r="L300" s="14"/>
      <c r="M300" s="14"/>
      <c r="N300" s="102"/>
      <c r="O300" s="14"/>
      <c r="P300" s="14"/>
      <c r="Q300" s="149"/>
      <c r="R300" s="148"/>
      <c r="S300" s="148"/>
      <c r="T300" s="102"/>
      <c r="U300" s="14"/>
      <c r="V300" s="14"/>
      <c r="W300" s="102"/>
      <c r="X300" s="14"/>
      <c r="Y300" s="14"/>
      <c r="Z300" s="102"/>
      <c r="AA300" s="14"/>
      <c r="AB300" s="14"/>
      <c r="AC300" s="102"/>
      <c r="AD300" s="14"/>
      <c r="AE300" s="14"/>
      <c r="AF300" s="40"/>
      <c r="AM300" s="19"/>
      <c r="AN300" s="19"/>
      <c r="AO300" s="19"/>
      <c r="AP300" s="19"/>
      <c r="AQ300" s="19"/>
      <c r="AR300" s="19"/>
      <c r="AS300" s="19"/>
    </row>
    <row r="301" spans="1:45" x14ac:dyDescent="0.3">
      <c r="A301" s="50"/>
      <c r="B301" s="102"/>
      <c r="C301" s="14"/>
      <c r="D301" s="14"/>
      <c r="E301" s="102"/>
      <c r="F301" s="14"/>
      <c r="G301" s="14"/>
      <c r="H301" s="102"/>
      <c r="I301" s="14"/>
      <c r="J301" s="14"/>
      <c r="K301" s="102"/>
      <c r="L301" s="14"/>
      <c r="M301" s="14"/>
      <c r="N301" s="102"/>
      <c r="O301" s="14"/>
      <c r="P301" s="14"/>
      <c r="Q301" s="149"/>
      <c r="R301" s="148"/>
      <c r="S301" s="148"/>
      <c r="T301" s="102"/>
      <c r="U301" s="14"/>
      <c r="V301" s="14"/>
      <c r="W301" s="102"/>
      <c r="X301" s="14"/>
      <c r="Y301" s="14"/>
      <c r="Z301" s="102"/>
      <c r="AA301" s="14"/>
      <c r="AB301" s="14"/>
      <c r="AC301" s="102"/>
      <c r="AD301" s="14"/>
      <c r="AE301" s="14"/>
      <c r="AF301" s="40"/>
      <c r="AM301" s="19"/>
      <c r="AN301" s="19"/>
      <c r="AO301" s="19"/>
      <c r="AP301" s="19"/>
      <c r="AQ301" s="19"/>
      <c r="AR301" s="19"/>
      <c r="AS301" s="19"/>
    </row>
    <row r="302" spans="1:45" x14ac:dyDescent="0.3">
      <c r="A302" s="50"/>
      <c r="B302" s="102"/>
      <c r="C302" s="14"/>
      <c r="D302" s="14"/>
      <c r="E302" s="102"/>
      <c r="F302" s="14"/>
      <c r="G302" s="14"/>
      <c r="H302" s="102"/>
      <c r="I302" s="14"/>
      <c r="J302" s="14"/>
      <c r="K302" s="102"/>
      <c r="L302" s="14"/>
      <c r="M302" s="14"/>
      <c r="N302" s="102"/>
      <c r="O302" s="14"/>
      <c r="P302" s="14"/>
      <c r="Q302" s="149"/>
      <c r="R302" s="148"/>
      <c r="S302" s="148"/>
      <c r="T302" s="102"/>
      <c r="U302" s="14"/>
      <c r="V302" s="14"/>
      <c r="W302" s="102"/>
      <c r="X302" s="14"/>
      <c r="Y302" s="14"/>
      <c r="Z302" s="102"/>
      <c r="AA302" s="14"/>
      <c r="AB302" s="14"/>
      <c r="AC302" s="102"/>
      <c r="AD302" s="14"/>
      <c r="AE302" s="14"/>
      <c r="AF302" s="40"/>
      <c r="AM302" s="19"/>
      <c r="AN302" s="19"/>
      <c r="AO302" s="19"/>
      <c r="AP302" s="19"/>
      <c r="AQ302" s="19"/>
      <c r="AR302" s="19"/>
      <c r="AS302" s="19"/>
    </row>
    <row r="303" spans="1:45" x14ac:dyDescent="0.3">
      <c r="A303" s="50"/>
      <c r="B303" s="102"/>
      <c r="C303" s="14"/>
      <c r="D303" s="14"/>
      <c r="E303" s="102"/>
      <c r="F303" s="14"/>
      <c r="G303" s="14"/>
      <c r="H303" s="102"/>
      <c r="I303" s="14"/>
      <c r="J303" s="14"/>
      <c r="K303" s="102"/>
      <c r="L303" s="14"/>
      <c r="M303" s="14"/>
      <c r="N303" s="102"/>
      <c r="O303" s="14"/>
      <c r="P303" s="14"/>
      <c r="Q303" s="149"/>
      <c r="R303" s="148"/>
      <c r="S303" s="148"/>
      <c r="T303" s="102"/>
      <c r="U303" s="14"/>
      <c r="V303" s="14"/>
      <c r="W303" s="102"/>
      <c r="X303" s="14"/>
      <c r="Y303" s="14"/>
      <c r="Z303" s="102"/>
      <c r="AA303" s="14"/>
      <c r="AB303" s="14"/>
      <c r="AC303" s="102"/>
      <c r="AD303" s="14"/>
      <c r="AE303" s="14"/>
      <c r="AF303" s="40"/>
      <c r="AM303" s="19"/>
      <c r="AN303" s="19"/>
      <c r="AO303" s="19"/>
      <c r="AP303" s="19"/>
      <c r="AQ303" s="19"/>
      <c r="AR303" s="19"/>
      <c r="AS303" s="19"/>
    </row>
    <row r="304" spans="1:45" x14ac:dyDescent="0.3">
      <c r="A304" s="50"/>
      <c r="B304" s="102"/>
      <c r="C304" s="14"/>
      <c r="D304" s="14"/>
      <c r="E304" s="102"/>
      <c r="F304" s="14"/>
      <c r="G304" s="14"/>
      <c r="H304" s="102"/>
      <c r="I304" s="14"/>
      <c r="J304" s="14"/>
      <c r="K304" s="102"/>
      <c r="L304" s="14"/>
      <c r="M304" s="14"/>
      <c r="N304" s="102"/>
      <c r="O304" s="14"/>
      <c r="P304" s="14"/>
      <c r="Q304" s="149"/>
      <c r="R304" s="148"/>
      <c r="S304" s="148"/>
      <c r="T304" s="102"/>
      <c r="U304" s="14"/>
      <c r="V304" s="14"/>
      <c r="W304" s="102"/>
      <c r="X304" s="14"/>
      <c r="Y304" s="14"/>
      <c r="Z304" s="102"/>
      <c r="AA304" s="14"/>
      <c r="AB304" s="14"/>
      <c r="AC304" s="102"/>
      <c r="AD304" s="14"/>
      <c r="AE304" s="14"/>
      <c r="AF304" s="40"/>
      <c r="AM304" s="19"/>
      <c r="AN304" s="19"/>
      <c r="AO304" s="19"/>
      <c r="AP304" s="19"/>
      <c r="AQ304" s="19"/>
      <c r="AR304" s="19"/>
      <c r="AS304" s="19"/>
    </row>
    <row r="305" spans="1:45" x14ac:dyDescent="0.3">
      <c r="A305" s="50"/>
      <c r="B305" s="102"/>
      <c r="C305" s="14"/>
      <c r="D305" s="14"/>
      <c r="E305" s="102"/>
      <c r="F305" s="14"/>
      <c r="G305" s="14"/>
      <c r="H305" s="102"/>
      <c r="I305" s="14"/>
      <c r="J305" s="14"/>
      <c r="K305" s="102"/>
      <c r="L305" s="14"/>
      <c r="M305" s="14"/>
      <c r="N305" s="102"/>
      <c r="O305" s="14"/>
      <c r="P305" s="14"/>
      <c r="Q305" s="149"/>
      <c r="R305" s="148"/>
      <c r="S305" s="148"/>
      <c r="T305" s="102"/>
      <c r="U305" s="14"/>
      <c r="V305" s="14"/>
      <c r="W305" s="102"/>
      <c r="X305" s="14"/>
      <c r="Y305" s="14"/>
      <c r="Z305" s="102"/>
      <c r="AA305" s="14"/>
      <c r="AB305" s="14"/>
      <c r="AC305" s="102"/>
      <c r="AD305" s="14"/>
      <c r="AE305" s="14"/>
      <c r="AF305" s="40"/>
      <c r="AM305" s="19"/>
      <c r="AN305" s="19"/>
      <c r="AO305" s="19"/>
      <c r="AP305" s="19"/>
      <c r="AQ305" s="19"/>
      <c r="AR305" s="19"/>
      <c r="AS305" s="19"/>
    </row>
    <row r="306" spans="1:45" x14ac:dyDescent="0.3">
      <c r="A306" s="50"/>
      <c r="B306" s="102"/>
      <c r="C306" s="14"/>
      <c r="D306" s="14"/>
      <c r="E306" s="102"/>
      <c r="F306" s="14"/>
      <c r="G306" s="14"/>
      <c r="H306" s="102"/>
      <c r="I306" s="14"/>
      <c r="J306" s="14"/>
      <c r="K306" s="102"/>
      <c r="L306" s="14"/>
      <c r="M306" s="14"/>
      <c r="N306" s="102"/>
      <c r="O306" s="14"/>
      <c r="P306" s="14"/>
      <c r="Q306" s="149"/>
      <c r="R306" s="148"/>
      <c r="S306" s="148"/>
      <c r="T306" s="102"/>
      <c r="U306" s="14"/>
      <c r="V306" s="14"/>
      <c r="W306" s="102"/>
      <c r="X306" s="14"/>
      <c r="Y306" s="14"/>
      <c r="Z306" s="102"/>
      <c r="AA306" s="14"/>
      <c r="AB306" s="14"/>
      <c r="AC306" s="102"/>
      <c r="AD306" s="14"/>
      <c r="AE306" s="14"/>
      <c r="AF306" s="40"/>
      <c r="AM306" s="19"/>
      <c r="AN306" s="19"/>
      <c r="AO306" s="19"/>
      <c r="AP306" s="19"/>
      <c r="AQ306" s="19"/>
      <c r="AR306" s="19"/>
      <c r="AS306" s="19"/>
    </row>
    <row r="307" spans="1:45" x14ac:dyDescent="0.3">
      <c r="A307" s="50"/>
      <c r="B307" s="102"/>
      <c r="C307" s="14"/>
      <c r="D307" s="14"/>
      <c r="E307" s="102"/>
      <c r="F307" s="14"/>
      <c r="G307" s="14"/>
      <c r="H307" s="102"/>
      <c r="I307" s="14"/>
      <c r="J307" s="14"/>
      <c r="K307" s="102"/>
      <c r="L307" s="14"/>
      <c r="M307" s="14"/>
      <c r="N307" s="102"/>
      <c r="O307" s="14"/>
      <c r="P307" s="14"/>
      <c r="Q307" s="149"/>
      <c r="R307" s="148"/>
      <c r="S307" s="148"/>
      <c r="T307" s="102"/>
      <c r="U307" s="14"/>
      <c r="V307" s="14"/>
      <c r="W307" s="102"/>
      <c r="X307" s="14"/>
      <c r="Y307" s="14"/>
      <c r="Z307" s="102"/>
      <c r="AA307" s="14"/>
      <c r="AB307" s="14"/>
      <c r="AC307" s="102"/>
      <c r="AD307" s="14"/>
      <c r="AE307" s="14"/>
      <c r="AF307" s="40"/>
      <c r="AM307" s="19"/>
      <c r="AN307" s="19"/>
      <c r="AO307" s="19"/>
      <c r="AP307" s="19"/>
      <c r="AQ307" s="19"/>
      <c r="AR307" s="19"/>
      <c r="AS307" s="19"/>
    </row>
    <row r="308" spans="1:45" x14ac:dyDescent="0.3">
      <c r="A308" s="50"/>
      <c r="B308" s="102"/>
      <c r="C308" s="14"/>
      <c r="D308" s="14"/>
      <c r="E308" s="102"/>
      <c r="F308" s="14"/>
      <c r="G308" s="14"/>
      <c r="H308" s="102"/>
      <c r="I308" s="14"/>
      <c r="J308" s="14"/>
      <c r="K308" s="102"/>
      <c r="L308" s="14"/>
      <c r="M308" s="14"/>
      <c r="N308" s="102"/>
      <c r="O308" s="14"/>
      <c r="P308" s="14"/>
      <c r="Q308" s="149"/>
      <c r="R308" s="148"/>
      <c r="S308" s="148"/>
      <c r="T308" s="102"/>
      <c r="U308" s="14"/>
      <c r="V308" s="14"/>
      <c r="W308" s="102"/>
      <c r="X308" s="14"/>
      <c r="Y308" s="14"/>
      <c r="Z308" s="102"/>
      <c r="AA308" s="14"/>
      <c r="AB308" s="14"/>
      <c r="AC308" s="102"/>
      <c r="AD308" s="14"/>
      <c r="AE308" s="14"/>
      <c r="AF308" s="40"/>
      <c r="AM308" s="19"/>
      <c r="AN308" s="19"/>
      <c r="AO308" s="19"/>
      <c r="AP308" s="19"/>
      <c r="AQ308" s="19"/>
      <c r="AR308" s="19"/>
      <c r="AS308" s="19"/>
    </row>
    <row r="309" spans="1:45" x14ac:dyDescent="0.3">
      <c r="A309" s="50"/>
      <c r="B309" s="102"/>
      <c r="C309" s="14"/>
      <c r="D309" s="14"/>
      <c r="E309" s="102"/>
      <c r="F309" s="14"/>
      <c r="G309" s="14"/>
      <c r="H309" s="102"/>
      <c r="I309" s="14"/>
      <c r="J309" s="14"/>
      <c r="K309" s="102"/>
      <c r="L309" s="14"/>
      <c r="M309" s="14"/>
      <c r="N309" s="102"/>
      <c r="O309" s="14"/>
      <c r="P309" s="14"/>
      <c r="Q309" s="149"/>
      <c r="R309" s="148"/>
      <c r="S309" s="148"/>
      <c r="T309" s="102"/>
      <c r="U309" s="14"/>
      <c r="V309" s="14"/>
      <c r="W309" s="102"/>
      <c r="X309" s="14"/>
      <c r="Y309" s="14"/>
      <c r="Z309" s="102"/>
      <c r="AA309" s="14"/>
      <c r="AB309" s="14"/>
      <c r="AC309" s="102"/>
      <c r="AD309" s="14"/>
      <c r="AE309" s="14"/>
      <c r="AF309" s="40"/>
      <c r="AM309" s="19"/>
      <c r="AN309" s="19"/>
      <c r="AO309" s="19"/>
      <c r="AP309" s="19"/>
      <c r="AQ309" s="19"/>
      <c r="AR309" s="19"/>
      <c r="AS309" s="19"/>
    </row>
    <row r="310" spans="1:45" x14ac:dyDescent="0.3">
      <c r="A310" s="50"/>
      <c r="B310" s="102"/>
      <c r="C310" s="14"/>
      <c r="D310" s="14"/>
      <c r="E310" s="102"/>
      <c r="F310" s="14"/>
      <c r="G310" s="14"/>
      <c r="H310" s="102"/>
      <c r="I310" s="14"/>
      <c r="J310" s="14"/>
      <c r="K310" s="102"/>
      <c r="L310" s="14"/>
      <c r="M310" s="14"/>
      <c r="N310" s="102"/>
      <c r="O310" s="14"/>
      <c r="P310" s="14"/>
      <c r="Q310" s="149"/>
      <c r="R310" s="148"/>
      <c r="S310" s="148"/>
      <c r="T310" s="102"/>
      <c r="U310" s="14"/>
      <c r="V310" s="14"/>
      <c r="W310" s="102"/>
      <c r="X310" s="14"/>
      <c r="Y310" s="14"/>
      <c r="Z310" s="102"/>
      <c r="AA310" s="14"/>
      <c r="AB310" s="14"/>
      <c r="AC310" s="102"/>
      <c r="AD310" s="14"/>
      <c r="AE310" s="14"/>
      <c r="AF310" s="40"/>
      <c r="AM310" s="19"/>
      <c r="AN310" s="19"/>
      <c r="AO310" s="19"/>
      <c r="AP310" s="19"/>
      <c r="AQ310" s="19"/>
      <c r="AR310" s="19"/>
      <c r="AS310" s="19"/>
    </row>
    <row r="311" spans="1:45" x14ac:dyDescent="0.3">
      <c r="A311" s="50"/>
      <c r="B311" s="102"/>
      <c r="C311" s="14"/>
      <c r="D311" s="14"/>
      <c r="E311" s="102"/>
      <c r="F311" s="14"/>
      <c r="G311" s="14"/>
      <c r="H311" s="102"/>
      <c r="I311" s="14"/>
      <c r="J311" s="14"/>
      <c r="K311" s="102"/>
      <c r="L311" s="14"/>
      <c r="M311" s="14"/>
      <c r="N311" s="102"/>
      <c r="O311" s="14"/>
      <c r="P311" s="14"/>
      <c r="Q311" s="149"/>
      <c r="R311" s="148"/>
      <c r="S311" s="148"/>
      <c r="T311" s="102"/>
      <c r="U311" s="14"/>
      <c r="V311" s="14"/>
      <c r="W311" s="102"/>
      <c r="X311" s="14"/>
      <c r="Y311" s="14"/>
      <c r="Z311" s="102"/>
      <c r="AA311" s="14"/>
      <c r="AB311" s="14"/>
      <c r="AC311" s="102"/>
      <c r="AD311" s="14"/>
      <c r="AE311" s="14"/>
      <c r="AF311" s="40"/>
      <c r="AM311" s="19"/>
      <c r="AN311" s="19"/>
      <c r="AO311" s="19"/>
      <c r="AP311" s="19"/>
      <c r="AQ311" s="19"/>
      <c r="AR311" s="19"/>
      <c r="AS311" s="19"/>
    </row>
    <row r="312" spans="1:45" x14ac:dyDescent="0.3">
      <c r="A312" s="50"/>
      <c r="B312" s="102"/>
      <c r="C312" s="14"/>
      <c r="D312" s="14"/>
      <c r="E312" s="102"/>
      <c r="F312" s="14"/>
      <c r="G312" s="14"/>
      <c r="H312" s="102"/>
      <c r="I312" s="14"/>
      <c r="J312" s="14"/>
      <c r="K312" s="102"/>
      <c r="L312" s="14"/>
      <c r="M312" s="14"/>
      <c r="N312" s="102"/>
      <c r="O312" s="14"/>
      <c r="P312" s="14"/>
      <c r="Q312" s="149"/>
      <c r="R312" s="148"/>
      <c r="S312" s="148"/>
      <c r="T312" s="102"/>
      <c r="U312" s="14"/>
      <c r="V312" s="14"/>
      <c r="W312" s="102"/>
      <c r="X312" s="14"/>
      <c r="Y312" s="14"/>
      <c r="Z312" s="102"/>
      <c r="AA312" s="14"/>
      <c r="AB312" s="14"/>
      <c r="AC312" s="102"/>
      <c r="AD312" s="14"/>
      <c r="AE312" s="14"/>
      <c r="AF312" s="40"/>
      <c r="AM312" s="19"/>
      <c r="AN312" s="19"/>
      <c r="AO312" s="19"/>
      <c r="AP312" s="19"/>
      <c r="AQ312" s="19"/>
      <c r="AR312" s="19"/>
      <c r="AS312" s="19"/>
    </row>
    <row r="313" spans="1:45" x14ac:dyDescent="0.3">
      <c r="A313" s="50"/>
      <c r="B313" s="102"/>
      <c r="C313" s="14"/>
      <c r="D313" s="14"/>
      <c r="E313" s="102"/>
      <c r="F313" s="14"/>
      <c r="G313" s="14"/>
      <c r="H313" s="102"/>
      <c r="I313" s="14"/>
      <c r="J313" s="14"/>
      <c r="K313" s="102"/>
      <c r="L313" s="14"/>
      <c r="M313" s="14"/>
      <c r="N313" s="102"/>
      <c r="O313" s="14"/>
      <c r="P313" s="14"/>
      <c r="Q313" s="149"/>
      <c r="R313" s="148"/>
      <c r="S313" s="148"/>
      <c r="T313" s="102"/>
      <c r="U313" s="14"/>
      <c r="V313" s="14"/>
      <c r="W313" s="102"/>
      <c r="X313" s="14"/>
      <c r="Y313" s="14"/>
      <c r="Z313" s="102"/>
      <c r="AA313" s="14"/>
      <c r="AB313" s="14"/>
      <c r="AC313" s="102"/>
      <c r="AD313" s="14"/>
      <c r="AE313" s="14"/>
      <c r="AF313" s="40"/>
      <c r="AM313" s="19"/>
      <c r="AN313" s="19"/>
      <c r="AO313" s="19"/>
      <c r="AP313" s="19"/>
      <c r="AQ313" s="19"/>
      <c r="AR313" s="19"/>
      <c r="AS313" s="19"/>
    </row>
    <row r="314" spans="1:45" x14ac:dyDescent="0.3">
      <c r="A314" s="50"/>
      <c r="B314" s="102"/>
      <c r="C314" s="14"/>
      <c r="D314" s="14"/>
      <c r="E314" s="102"/>
      <c r="F314" s="14"/>
      <c r="G314" s="14"/>
      <c r="H314" s="102"/>
      <c r="I314" s="14"/>
      <c r="J314" s="14"/>
      <c r="K314" s="102"/>
      <c r="L314" s="14"/>
      <c r="M314" s="14"/>
      <c r="N314" s="102"/>
      <c r="O314" s="14"/>
      <c r="P314" s="14"/>
      <c r="Q314" s="149"/>
      <c r="R314" s="148"/>
      <c r="S314" s="148"/>
      <c r="T314" s="102"/>
      <c r="U314" s="14"/>
      <c r="V314" s="14"/>
      <c r="W314" s="102"/>
      <c r="X314" s="14"/>
      <c r="Y314" s="14"/>
      <c r="Z314" s="102"/>
      <c r="AA314" s="14"/>
      <c r="AB314" s="14"/>
      <c r="AC314" s="102"/>
      <c r="AD314" s="14"/>
      <c r="AE314" s="14"/>
      <c r="AF314" s="40"/>
      <c r="AM314" s="19"/>
      <c r="AN314" s="19"/>
      <c r="AO314" s="19"/>
      <c r="AP314" s="19"/>
      <c r="AQ314" s="19"/>
      <c r="AR314" s="19"/>
      <c r="AS314" s="19"/>
    </row>
    <row r="315" spans="1:45" x14ac:dyDescent="0.3">
      <c r="A315" s="50"/>
      <c r="B315" s="102"/>
      <c r="C315" s="14"/>
      <c r="D315" s="14"/>
      <c r="E315" s="102"/>
      <c r="F315" s="14"/>
      <c r="G315" s="14"/>
      <c r="H315" s="102"/>
      <c r="I315" s="14"/>
      <c r="J315" s="14"/>
      <c r="K315" s="102"/>
      <c r="L315" s="14"/>
      <c r="M315" s="14"/>
      <c r="N315" s="102"/>
      <c r="O315" s="14"/>
      <c r="P315" s="14"/>
      <c r="Q315" s="149"/>
      <c r="R315" s="148"/>
      <c r="S315" s="148"/>
      <c r="T315" s="102"/>
      <c r="U315" s="14"/>
      <c r="V315" s="14"/>
      <c r="W315" s="102"/>
      <c r="X315" s="14"/>
      <c r="Y315" s="14"/>
      <c r="Z315" s="102"/>
      <c r="AA315" s="14"/>
      <c r="AB315" s="14"/>
      <c r="AC315" s="102"/>
      <c r="AD315" s="14"/>
      <c r="AE315" s="14"/>
      <c r="AF315" s="40"/>
      <c r="AM315" s="19"/>
      <c r="AN315" s="19"/>
      <c r="AO315" s="19"/>
      <c r="AP315" s="19"/>
      <c r="AQ315" s="19"/>
      <c r="AR315" s="19"/>
      <c r="AS315" s="19"/>
    </row>
    <row r="316" spans="1:45" x14ac:dyDescent="0.3">
      <c r="A316" s="50"/>
      <c r="B316" s="102"/>
      <c r="C316" s="14"/>
      <c r="D316" s="14"/>
      <c r="E316" s="102"/>
      <c r="F316" s="14"/>
      <c r="G316" s="14"/>
      <c r="H316" s="102"/>
      <c r="I316" s="14"/>
      <c r="J316" s="14"/>
      <c r="K316" s="102"/>
      <c r="L316" s="14"/>
      <c r="M316" s="14"/>
      <c r="N316" s="102"/>
      <c r="O316" s="14"/>
      <c r="P316" s="14"/>
      <c r="Q316" s="149"/>
      <c r="R316" s="148"/>
      <c r="S316" s="148"/>
      <c r="T316" s="102"/>
      <c r="U316" s="14"/>
      <c r="V316" s="14"/>
      <c r="W316" s="102"/>
      <c r="X316" s="14"/>
      <c r="Y316" s="14"/>
      <c r="Z316" s="102"/>
      <c r="AA316" s="14"/>
      <c r="AB316" s="14"/>
      <c r="AC316" s="102"/>
      <c r="AD316" s="14"/>
      <c r="AE316" s="14"/>
      <c r="AF316" s="40"/>
      <c r="AM316" s="19"/>
      <c r="AN316" s="19"/>
      <c r="AO316" s="19"/>
      <c r="AP316" s="19"/>
      <c r="AQ316" s="19"/>
      <c r="AR316" s="19"/>
      <c r="AS316" s="19"/>
    </row>
    <row r="317" spans="1:45" x14ac:dyDescent="0.3">
      <c r="A317" s="50"/>
      <c r="B317" s="102"/>
      <c r="C317" s="14"/>
      <c r="D317" s="14"/>
      <c r="E317" s="102"/>
      <c r="F317" s="14"/>
      <c r="G317" s="14"/>
      <c r="H317" s="102"/>
      <c r="I317" s="14"/>
      <c r="J317" s="14"/>
      <c r="K317" s="102"/>
      <c r="L317" s="14"/>
      <c r="M317" s="14"/>
      <c r="N317" s="102"/>
      <c r="O317" s="14"/>
      <c r="P317" s="14"/>
      <c r="Q317" s="149"/>
      <c r="R317" s="148"/>
      <c r="S317" s="148"/>
      <c r="T317" s="102"/>
      <c r="U317" s="14"/>
      <c r="V317" s="14"/>
      <c r="W317" s="102"/>
      <c r="X317" s="14"/>
      <c r="Y317" s="14"/>
      <c r="Z317" s="102"/>
      <c r="AA317" s="14"/>
      <c r="AB317" s="14"/>
      <c r="AC317" s="102"/>
      <c r="AD317" s="14"/>
      <c r="AE317" s="14"/>
      <c r="AF317" s="40"/>
      <c r="AM317" s="19"/>
      <c r="AN317" s="19"/>
      <c r="AO317" s="19"/>
      <c r="AP317" s="19"/>
      <c r="AQ317" s="19"/>
      <c r="AR317" s="19"/>
      <c r="AS317" s="19"/>
    </row>
    <row r="318" spans="1:45" x14ac:dyDescent="0.3">
      <c r="A318" s="50"/>
      <c r="B318" s="102"/>
      <c r="C318" s="14"/>
      <c r="D318" s="14"/>
      <c r="E318" s="102"/>
      <c r="F318" s="14"/>
      <c r="G318" s="14"/>
      <c r="H318" s="102"/>
      <c r="I318" s="14"/>
      <c r="J318" s="14"/>
      <c r="K318" s="102"/>
      <c r="L318" s="14"/>
      <c r="M318" s="14"/>
      <c r="N318" s="102"/>
      <c r="O318" s="14"/>
      <c r="P318" s="14"/>
      <c r="Q318" s="149"/>
      <c r="R318" s="148"/>
      <c r="S318" s="148"/>
      <c r="T318" s="102"/>
      <c r="U318" s="14"/>
      <c r="V318" s="14"/>
      <c r="W318" s="102"/>
      <c r="X318" s="14"/>
      <c r="Y318" s="14"/>
      <c r="Z318" s="102"/>
      <c r="AA318" s="14"/>
      <c r="AB318" s="14"/>
      <c r="AC318" s="102"/>
      <c r="AD318" s="14"/>
      <c r="AE318" s="14"/>
      <c r="AF318" s="40"/>
      <c r="AM318" s="19"/>
      <c r="AN318" s="19"/>
      <c r="AO318" s="19"/>
      <c r="AP318" s="19"/>
      <c r="AQ318" s="19"/>
      <c r="AR318" s="19"/>
      <c r="AS318" s="19"/>
    </row>
    <row r="319" spans="1:45" x14ac:dyDescent="0.3">
      <c r="A319" s="50"/>
      <c r="B319" s="102"/>
      <c r="C319" s="14"/>
      <c r="D319" s="14"/>
      <c r="E319" s="102"/>
      <c r="F319" s="14"/>
      <c r="G319" s="14"/>
      <c r="H319" s="102"/>
      <c r="I319" s="14"/>
      <c r="J319" s="14"/>
      <c r="K319" s="102"/>
      <c r="L319" s="14"/>
      <c r="M319" s="14"/>
      <c r="N319" s="102"/>
      <c r="O319" s="14"/>
      <c r="P319" s="14"/>
      <c r="Q319" s="149"/>
      <c r="R319" s="148"/>
      <c r="S319" s="148"/>
      <c r="T319" s="102"/>
      <c r="U319" s="14"/>
      <c r="V319" s="14"/>
      <c r="W319" s="102"/>
      <c r="X319" s="14"/>
      <c r="Y319" s="14"/>
      <c r="Z319" s="102"/>
      <c r="AA319" s="14"/>
      <c r="AB319" s="14"/>
      <c r="AC319" s="102"/>
      <c r="AD319" s="14"/>
      <c r="AE319" s="14"/>
      <c r="AF319" s="40"/>
      <c r="AM319" s="19"/>
      <c r="AN319" s="19"/>
      <c r="AO319" s="19"/>
      <c r="AP319" s="19"/>
      <c r="AQ319" s="19"/>
      <c r="AR319" s="19"/>
      <c r="AS319" s="19"/>
    </row>
    <row r="320" spans="1:45" x14ac:dyDescent="0.3">
      <c r="A320" s="50"/>
      <c r="B320" s="102"/>
      <c r="C320" s="14"/>
      <c r="D320" s="14"/>
      <c r="E320" s="102"/>
      <c r="F320" s="14"/>
      <c r="G320" s="14"/>
      <c r="H320" s="102"/>
      <c r="I320" s="14"/>
      <c r="J320" s="14"/>
      <c r="K320" s="102"/>
      <c r="L320" s="14"/>
      <c r="M320" s="14"/>
      <c r="N320" s="102"/>
      <c r="O320" s="14"/>
      <c r="P320" s="14"/>
      <c r="Q320" s="149"/>
      <c r="R320" s="148"/>
      <c r="S320" s="148"/>
      <c r="T320" s="102"/>
      <c r="U320" s="14"/>
      <c r="V320" s="14"/>
      <c r="W320" s="102"/>
      <c r="X320" s="14"/>
      <c r="Y320" s="14"/>
      <c r="Z320" s="102"/>
      <c r="AA320" s="14"/>
      <c r="AB320" s="14"/>
      <c r="AC320" s="102"/>
      <c r="AD320" s="14"/>
      <c r="AE320" s="14"/>
      <c r="AF320" s="40"/>
      <c r="AM320" s="19"/>
      <c r="AN320" s="19"/>
      <c r="AO320" s="19"/>
      <c r="AP320" s="19"/>
      <c r="AQ320" s="19"/>
      <c r="AR320" s="19"/>
      <c r="AS320" s="19"/>
    </row>
    <row r="321" spans="1:45" x14ac:dyDescent="0.3">
      <c r="A321" s="50"/>
      <c r="B321" s="102"/>
      <c r="C321" s="14"/>
      <c r="D321" s="14"/>
      <c r="E321" s="102"/>
      <c r="F321" s="14"/>
      <c r="G321" s="14"/>
      <c r="H321" s="102"/>
      <c r="I321" s="14"/>
      <c r="J321" s="14"/>
      <c r="K321" s="102"/>
      <c r="L321" s="14"/>
      <c r="M321" s="14"/>
      <c r="N321" s="102"/>
      <c r="O321" s="14"/>
      <c r="P321" s="14"/>
      <c r="Q321" s="149"/>
      <c r="R321" s="148"/>
      <c r="S321" s="148"/>
      <c r="T321" s="102"/>
      <c r="U321" s="14"/>
      <c r="V321" s="14"/>
      <c r="W321" s="102"/>
      <c r="X321" s="14"/>
      <c r="Y321" s="14"/>
      <c r="Z321" s="102"/>
      <c r="AA321" s="14"/>
      <c r="AB321" s="14"/>
      <c r="AC321" s="102"/>
      <c r="AD321" s="14"/>
      <c r="AE321" s="14"/>
      <c r="AF321" s="40"/>
      <c r="AM321" s="19"/>
      <c r="AN321" s="19"/>
      <c r="AO321" s="19"/>
      <c r="AP321" s="19"/>
      <c r="AQ321" s="19"/>
      <c r="AR321" s="19"/>
      <c r="AS321" s="19"/>
    </row>
    <row r="322" spans="1:45" x14ac:dyDescent="0.3">
      <c r="A322" s="50"/>
      <c r="B322" s="102"/>
      <c r="C322" s="14"/>
      <c r="D322" s="14"/>
      <c r="E322" s="102"/>
      <c r="F322" s="14"/>
      <c r="G322" s="14"/>
      <c r="H322" s="102"/>
      <c r="I322" s="14"/>
      <c r="J322" s="14"/>
      <c r="K322" s="102"/>
      <c r="L322" s="14"/>
      <c r="M322" s="14"/>
      <c r="N322" s="102"/>
      <c r="O322" s="14"/>
      <c r="P322" s="14"/>
      <c r="Q322" s="149"/>
      <c r="R322" s="148"/>
      <c r="S322" s="148"/>
      <c r="T322" s="102"/>
      <c r="U322" s="14"/>
      <c r="V322" s="14"/>
      <c r="W322" s="102"/>
      <c r="X322" s="14"/>
      <c r="Y322" s="14"/>
      <c r="Z322" s="102"/>
      <c r="AA322" s="14"/>
      <c r="AB322" s="14"/>
      <c r="AC322" s="102"/>
      <c r="AD322" s="14"/>
      <c r="AE322" s="14"/>
      <c r="AF322" s="40"/>
      <c r="AM322" s="19"/>
      <c r="AN322" s="19"/>
      <c r="AO322" s="19"/>
      <c r="AP322" s="19"/>
      <c r="AQ322" s="19"/>
      <c r="AR322" s="19"/>
      <c r="AS322" s="19"/>
    </row>
    <row r="323" spans="1:45" x14ac:dyDescent="0.3">
      <c r="A323" s="50"/>
      <c r="B323" s="102"/>
      <c r="C323" s="14"/>
      <c r="D323" s="14"/>
      <c r="E323" s="102"/>
      <c r="F323" s="14"/>
      <c r="G323" s="14"/>
      <c r="H323" s="102"/>
      <c r="I323" s="14"/>
      <c r="J323" s="14"/>
      <c r="K323" s="102"/>
      <c r="L323" s="14"/>
      <c r="M323" s="14"/>
      <c r="N323" s="102"/>
      <c r="O323" s="14"/>
      <c r="P323" s="14"/>
      <c r="Q323" s="149"/>
      <c r="R323" s="148"/>
      <c r="S323" s="148"/>
      <c r="T323" s="102"/>
      <c r="U323" s="14"/>
      <c r="V323" s="14"/>
      <c r="W323" s="102"/>
      <c r="X323" s="14"/>
      <c r="Y323" s="14"/>
      <c r="Z323" s="102"/>
      <c r="AA323" s="14"/>
      <c r="AB323" s="14"/>
      <c r="AC323" s="102"/>
      <c r="AD323" s="14"/>
      <c r="AE323" s="14"/>
      <c r="AF323" s="40"/>
      <c r="AM323" s="19"/>
      <c r="AN323" s="19"/>
      <c r="AO323" s="19"/>
      <c r="AP323" s="19"/>
      <c r="AQ323" s="19"/>
      <c r="AR323" s="19"/>
      <c r="AS323" s="19"/>
    </row>
    <row r="324" spans="1:45" x14ac:dyDescent="0.3">
      <c r="A324" s="50"/>
      <c r="B324" s="102"/>
      <c r="C324" s="14"/>
      <c r="D324" s="14"/>
      <c r="E324" s="102"/>
      <c r="F324" s="14"/>
      <c r="G324" s="14"/>
      <c r="H324" s="102"/>
      <c r="I324" s="14"/>
      <c r="J324" s="14"/>
      <c r="K324" s="102"/>
      <c r="L324" s="14"/>
      <c r="M324" s="14"/>
      <c r="N324" s="102"/>
      <c r="O324" s="14"/>
      <c r="P324" s="14"/>
      <c r="Q324" s="149"/>
      <c r="R324" s="148"/>
      <c r="S324" s="148"/>
      <c r="T324" s="102"/>
      <c r="U324" s="14"/>
      <c r="V324" s="14"/>
      <c r="W324" s="102"/>
      <c r="X324" s="14"/>
      <c r="Y324" s="14"/>
      <c r="Z324" s="102"/>
      <c r="AA324" s="14"/>
      <c r="AB324" s="14"/>
      <c r="AC324" s="102"/>
      <c r="AD324" s="14"/>
      <c r="AE324" s="14"/>
      <c r="AF324" s="40"/>
      <c r="AM324" s="19"/>
      <c r="AN324" s="19"/>
      <c r="AO324" s="19"/>
      <c r="AP324" s="19"/>
      <c r="AQ324" s="19"/>
      <c r="AR324" s="19"/>
      <c r="AS324" s="19"/>
    </row>
    <row r="325" spans="1:45" x14ac:dyDescent="0.3">
      <c r="A325" s="50"/>
      <c r="B325" s="102"/>
      <c r="C325" s="14"/>
      <c r="D325" s="14"/>
      <c r="E325" s="102"/>
      <c r="F325" s="14"/>
      <c r="G325" s="14"/>
      <c r="H325" s="102"/>
      <c r="I325" s="14"/>
      <c r="J325" s="14"/>
      <c r="K325" s="102"/>
      <c r="L325" s="14"/>
      <c r="M325" s="14"/>
      <c r="N325" s="102"/>
      <c r="O325" s="14"/>
      <c r="P325" s="14"/>
      <c r="Q325" s="149"/>
      <c r="R325" s="148"/>
      <c r="S325" s="148"/>
      <c r="T325" s="102"/>
      <c r="U325" s="14"/>
      <c r="V325" s="14"/>
      <c r="W325" s="102"/>
      <c r="X325" s="14"/>
      <c r="Y325" s="14"/>
      <c r="Z325" s="102"/>
      <c r="AA325" s="14"/>
      <c r="AB325" s="14"/>
      <c r="AC325" s="102"/>
      <c r="AD325" s="14"/>
      <c r="AE325" s="14"/>
      <c r="AF325" s="40"/>
      <c r="AM325" s="19"/>
      <c r="AN325" s="19"/>
      <c r="AO325" s="19"/>
      <c r="AP325" s="19"/>
      <c r="AQ325" s="19"/>
      <c r="AR325" s="19"/>
      <c r="AS325" s="19"/>
    </row>
    <row r="326" spans="1:45" x14ac:dyDescent="0.3">
      <c r="A326" s="50"/>
      <c r="B326" s="102"/>
      <c r="C326" s="14"/>
      <c r="D326" s="14"/>
      <c r="E326" s="102"/>
      <c r="F326" s="14"/>
      <c r="G326" s="14"/>
      <c r="H326" s="102"/>
      <c r="I326" s="14"/>
      <c r="J326" s="14"/>
      <c r="K326" s="102"/>
      <c r="L326" s="14"/>
      <c r="M326" s="14"/>
      <c r="N326" s="102"/>
      <c r="O326" s="14"/>
      <c r="P326" s="14"/>
      <c r="Q326" s="149"/>
      <c r="R326" s="148"/>
      <c r="S326" s="148"/>
      <c r="T326" s="102"/>
      <c r="U326" s="14"/>
      <c r="V326" s="14"/>
      <c r="W326" s="102"/>
      <c r="X326" s="14"/>
      <c r="Y326" s="14"/>
      <c r="Z326" s="102"/>
      <c r="AA326" s="14"/>
      <c r="AB326" s="14"/>
      <c r="AC326" s="102"/>
      <c r="AD326" s="14"/>
      <c r="AE326" s="14"/>
      <c r="AF326" s="40"/>
      <c r="AM326" s="19"/>
      <c r="AN326" s="19"/>
      <c r="AO326" s="19"/>
      <c r="AP326" s="19"/>
      <c r="AQ326" s="19"/>
      <c r="AR326" s="19"/>
      <c r="AS326" s="19"/>
    </row>
    <row r="327" spans="1:45" x14ac:dyDescent="0.3">
      <c r="A327" s="50"/>
      <c r="B327" s="102"/>
      <c r="C327" s="14"/>
      <c r="D327" s="14"/>
      <c r="E327" s="102"/>
      <c r="F327" s="14"/>
      <c r="G327" s="14"/>
      <c r="H327" s="102"/>
      <c r="I327" s="14"/>
      <c r="J327" s="14"/>
      <c r="K327" s="102"/>
      <c r="L327" s="14"/>
      <c r="M327" s="14"/>
      <c r="N327" s="102"/>
      <c r="O327" s="14"/>
      <c r="P327" s="14"/>
      <c r="Q327" s="149"/>
      <c r="R327" s="148"/>
      <c r="S327" s="148"/>
      <c r="T327" s="102"/>
      <c r="U327" s="14"/>
      <c r="V327" s="14"/>
      <c r="W327" s="102"/>
      <c r="X327" s="14"/>
      <c r="Y327" s="14"/>
      <c r="Z327" s="102"/>
      <c r="AA327" s="14"/>
      <c r="AB327" s="14"/>
      <c r="AC327" s="102"/>
      <c r="AD327" s="14"/>
      <c r="AE327" s="14"/>
      <c r="AF327" s="40"/>
      <c r="AM327" s="19"/>
      <c r="AN327" s="19"/>
      <c r="AO327" s="19"/>
      <c r="AP327" s="19"/>
      <c r="AQ327" s="19"/>
      <c r="AR327" s="19"/>
      <c r="AS327" s="19"/>
    </row>
    <row r="328" spans="1:45" x14ac:dyDescent="0.3">
      <c r="A328" s="50"/>
      <c r="B328" s="102"/>
      <c r="C328" s="14"/>
      <c r="D328" s="14"/>
      <c r="E328" s="102"/>
      <c r="F328" s="14"/>
      <c r="G328" s="14"/>
      <c r="H328" s="102"/>
      <c r="I328" s="14"/>
      <c r="J328" s="14"/>
      <c r="K328" s="102"/>
      <c r="L328" s="14"/>
      <c r="M328" s="14"/>
      <c r="N328" s="102"/>
      <c r="O328" s="14"/>
      <c r="P328" s="14"/>
      <c r="Q328" s="149"/>
      <c r="R328" s="148"/>
      <c r="S328" s="148"/>
      <c r="T328" s="102"/>
      <c r="U328" s="14"/>
      <c r="V328" s="14"/>
      <c r="W328" s="102"/>
      <c r="X328" s="14"/>
      <c r="Y328" s="14"/>
      <c r="Z328" s="102"/>
      <c r="AA328" s="14"/>
      <c r="AB328" s="14"/>
      <c r="AC328" s="102"/>
      <c r="AD328" s="14"/>
      <c r="AE328" s="14"/>
      <c r="AF328" s="40"/>
      <c r="AM328" s="19"/>
      <c r="AN328" s="19"/>
      <c r="AO328" s="19"/>
      <c r="AP328" s="19"/>
      <c r="AQ328" s="19"/>
      <c r="AR328" s="19"/>
      <c r="AS328" s="19"/>
    </row>
    <row r="329" spans="1:45" x14ac:dyDescent="0.3">
      <c r="A329" s="50"/>
      <c r="B329" s="102"/>
      <c r="C329" s="14"/>
      <c r="D329" s="14"/>
      <c r="E329" s="102"/>
      <c r="F329" s="14"/>
      <c r="G329" s="14"/>
      <c r="H329" s="102"/>
      <c r="I329" s="14"/>
      <c r="J329" s="14"/>
      <c r="K329" s="102"/>
      <c r="L329" s="14"/>
      <c r="M329" s="14"/>
      <c r="N329" s="102"/>
      <c r="O329" s="14"/>
      <c r="P329" s="14"/>
      <c r="Q329" s="149"/>
      <c r="R329" s="148"/>
      <c r="S329" s="148"/>
      <c r="T329" s="102"/>
      <c r="U329" s="14"/>
      <c r="V329" s="14"/>
      <c r="W329" s="102"/>
      <c r="X329" s="14"/>
      <c r="Y329" s="14"/>
      <c r="Z329" s="102"/>
      <c r="AA329" s="14"/>
      <c r="AB329" s="14"/>
      <c r="AC329" s="102"/>
      <c r="AD329" s="14"/>
      <c r="AE329" s="14"/>
      <c r="AF329" s="40"/>
      <c r="AM329" s="19"/>
      <c r="AN329" s="19"/>
      <c r="AO329" s="19"/>
      <c r="AP329" s="19"/>
      <c r="AQ329" s="19"/>
      <c r="AR329" s="19"/>
      <c r="AS329" s="19"/>
    </row>
    <row r="330" spans="1:45" x14ac:dyDescent="0.3">
      <c r="A330" s="50"/>
      <c r="B330" s="102"/>
      <c r="C330" s="14"/>
      <c r="D330" s="14"/>
      <c r="E330" s="102"/>
      <c r="F330" s="14"/>
      <c r="G330" s="14"/>
      <c r="H330" s="102"/>
      <c r="I330" s="14"/>
      <c r="J330" s="14"/>
      <c r="K330" s="102"/>
      <c r="L330" s="14"/>
      <c r="M330" s="14"/>
      <c r="N330" s="102"/>
      <c r="O330" s="14"/>
      <c r="P330" s="14"/>
      <c r="Q330" s="149"/>
      <c r="R330" s="148"/>
      <c r="S330" s="148"/>
      <c r="T330" s="102"/>
      <c r="U330" s="14"/>
      <c r="V330" s="14"/>
      <c r="W330" s="102"/>
      <c r="X330" s="14"/>
      <c r="Y330" s="14"/>
      <c r="Z330" s="102"/>
      <c r="AA330" s="14"/>
      <c r="AB330" s="14"/>
      <c r="AC330" s="102"/>
      <c r="AD330" s="14"/>
      <c r="AE330" s="14"/>
      <c r="AF330" s="40"/>
      <c r="AM330" s="19"/>
      <c r="AN330" s="19"/>
      <c r="AO330" s="19"/>
      <c r="AP330" s="19"/>
      <c r="AQ330" s="19"/>
      <c r="AR330" s="19"/>
      <c r="AS330" s="19"/>
    </row>
    <row r="331" spans="1:45" x14ac:dyDescent="0.3">
      <c r="A331" s="50"/>
      <c r="B331" s="102"/>
      <c r="C331" s="14"/>
      <c r="D331" s="14"/>
      <c r="E331" s="102"/>
      <c r="F331" s="14"/>
      <c r="G331" s="14"/>
      <c r="H331" s="102"/>
      <c r="I331" s="14"/>
      <c r="J331" s="14"/>
      <c r="K331" s="102"/>
      <c r="L331" s="14"/>
      <c r="M331" s="14"/>
      <c r="N331" s="102"/>
      <c r="O331" s="14"/>
      <c r="P331" s="14"/>
      <c r="Q331" s="149"/>
      <c r="R331" s="148"/>
      <c r="S331" s="148"/>
      <c r="T331" s="102"/>
      <c r="U331" s="14"/>
      <c r="V331" s="14"/>
      <c r="W331" s="102"/>
      <c r="X331" s="14"/>
      <c r="Y331" s="14"/>
      <c r="Z331" s="102"/>
      <c r="AA331" s="14"/>
      <c r="AB331" s="14"/>
      <c r="AC331" s="102"/>
      <c r="AD331" s="14"/>
      <c r="AE331" s="14"/>
      <c r="AF331" s="40"/>
      <c r="AM331" s="19"/>
      <c r="AN331" s="19"/>
      <c r="AO331" s="19"/>
      <c r="AP331" s="19"/>
      <c r="AQ331" s="19"/>
      <c r="AR331" s="19"/>
      <c r="AS331" s="19"/>
    </row>
    <row r="332" spans="1:45" x14ac:dyDescent="0.3">
      <c r="A332" s="50"/>
      <c r="B332" s="102"/>
      <c r="C332" s="14"/>
      <c r="D332" s="14"/>
      <c r="E332" s="102"/>
      <c r="F332" s="14"/>
      <c r="G332" s="14"/>
      <c r="H332" s="102"/>
      <c r="I332" s="14"/>
      <c r="J332" s="14"/>
      <c r="K332" s="102"/>
      <c r="L332" s="14"/>
      <c r="M332" s="14"/>
      <c r="N332" s="102"/>
      <c r="O332" s="14"/>
      <c r="P332" s="14"/>
      <c r="Q332" s="149"/>
      <c r="R332" s="148"/>
      <c r="S332" s="148"/>
      <c r="T332" s="102"/>
      <c r="U332" s="14"/>
      <c r="V332" s="14"/>
      <c r="W332" s="102"/>
      <c r="X332" s="14"/>
      <c r="Y332" s="14"/>
      <c r="Z332" s="102"/>
      <c r="AA332" s="14"/>
      <c r="AB332" s="14"/>
      <c r="AC332" s="102"/>
      <c r="AD332" s="14"/>
      <c r="AE332" s="14"/>
      <c r="AF332" s="40"/>
      <c r="AM332" s="19"/>
      <c r="AN332" s="19"/>
      <c r="AO332" s="19"/>
      <c r="AP332" s="19"/>
      <c r="AQ332" s="19"/>
      <c r="AR332" s="19"/>
      <c r="AS332" s="19"/>
    </row>
    <row r="333" spans="1:45" x14ac:dyDescent="0.3">
      <c r="A333" s="50"/>
      <c r="B333" s="102"/>
      <c r="C333" s="14"/>
      <c r="D333" s="14"/>
      <c r="E333" s="102"/>
      <c r="F333" s="14"/>
      <c r="G333" s="14"/>
      <c r="H333" s="102"/>
      <c r="I333" s="14"/>
      <c r="J333" s="14"/>
      <c r="K333" s="102"/>
      <c r="L333" s="14"/>
      <c r="M333" s="14"/>
      <c r="N333" s="102"/>
      <c r="O333" s="14"/>
      <c r="P333" s="14"/>
      <c r="Q333" s="149"/>
      <c r="R333" s="148"/>
      <c r="S333" s="148"/>
      <c r="T333" s="102"/>
      <c r="U333" s="14"/>
      <c r="V333" s="14"/>
      <c r="W333" s="102"/>
      <c r="X333" s="14"/>
      <c r="Y333" s="14"/>
      <c r="Z333" s="102"/>
      <c r="AA333" s="14"/>
      <c r="AB333" s="14"/>
      <c r="AC333" s="102"/>
      <c r="AD333" s="14"/>
      <c r="AE333" s="14"/>
      <c r="AF333" s="40"/>
      <c r="AM333" s="19"/>
      <c r="AN333" s="19"/>
      <c r="AO333" s="19"/>
      <c r="AP333" s="19"/>
      <c r="AQ333" s="19"/>
      <c r="AR333" s="19"/>
      <c r="AS333" s="19"/>
    </row>
    <row r="334" spans="1:45" x14ac:dyDescent="0.3">
      <c r="A334" s="50"/>
      <c r="B334" s="102"/>
      <c r="C334" s="14"/>
      <c r="D334" s="14"/>
      <c r="E334" s="102"/>
      <c r="F334" s="14"/>
      <c r="G334" s="14"/>
      <c r="H334" s="102"/>
      <c r="I334" s="14"/>
      <c r="J334" s="14"/>
      <c r="K334" s="102"/>
      <c r="L334" s="14"/>
      <c r="M334" s="14"/>
      <c r="N334" s="102"/>
      <c r="O334" s="14"/>
      <c r="P334" s="14"/>
      <c r="Q334" s="149"/>
      <c r="R334" s="148"/>
      <c r="S334" s="148"/>
      <c r="T334" s="102"/>
      <c r="U334" s="14"/>
      <c r="V334" s="14"/>
      <c r="W334" s="102"/>
      <c r="X334" s="14"/>
      <c r="Y334" s="14"/>
      <c r="Z334" s="102"/>
      <c r="AA334" s="14"/>
      <c r="AB334" s="14"/>
      <c r="AC334" s="102"/>
      <c r="AD334" s="14"/>
      <c r="AE334" s="14"/>
      <c r="AF334" s="40"/>
      <c r="AM334" s="19"/>
      <c r="AN334" s="19"/>
      <c r="AO334" s="19"/>
      <c r="AP334" s="19"/>
      <c r="AQ334" s="19"/>
      <c r="AR334" s="19"/>
      <c r="AS334" s="19"/>
    </row>
    <row r="335" spans="1:45" x14ac:dyDescent="0.3">
      <c r="A335" s="50"/>
      <c r="B335" s="102"/>
      <c r="C335" s="14"/>
      <c r="D335" s="14"/>
      <c r="E335" s="102"/>
      <c r="F335" s="14"/>
      <c r="G335" s="14"/>
      <c r="H335" s="102"/>
      <c r="I335" s="14"/>
      <c r="J335" s="14"/>
      <c r="K335" s="102"/>
      <c r="L335" s="14"/>
      <c r="M335" s="14"/>
      <c r="N335" s="102"/>
      <c r="O335" s="14"/>
      <c r="P335" s="14"/>
      <c r="Q335" s="149"/>
      <c r="R335" s="148"/>
      <c r="S335" s="148"/>
      <c r="T335" s="102"/>
      <c r="U335" s="14"/>
      <c r="V335" s="14"/>
      <c r="W335" s="102"/>
      <c r="X335" s="14"/>
      <c r="Y335" s="14"/>
      <c r="Z335" s="102"/>
      <c r="AA335" s="14"/>
      <c r="AB335" s="14"/>
      <c r="AC335" s="102"/>
      <c r="AD335" s="14"/>
      <c r="AE335" s="14"/>
      <c r="AF335" s="40"/>
      <c r="AM335" s="19"/>
      <c r="AN335" s="19"/>
      <c r="AO335" s="19"/>
      <c r="AP335" s="19"/>
      <c r="AQ335" s="19"/>
      <c r="AR335" s="19"/>
      <c r="AS335" s="19"/>
    </row>
    <row r="336" spans="1:45" x14ac:dyDescent="0.3">
      <c r="A336" s="50"/>
      <c r="B336" s="102"/>
      <c r="C336" s="14"/>
      <c r="D336" s="14"/>
      <c r="E336" s="102"/>
      <c r="F336" s="14"/>
      <c r="G336" s="14"/>
      <c r="H336" s="102"/>
      <c r="I336" s="14"/>
      <c r="J336" s="14"/>
      <c r="K336" s="102"/>
      <c r="L336" s="14"/>
      <c r="M336" s="14"/>
      <c r="N336" s="102"/>
      <c r="O336" s="14"/>
      <c r="P336" s="14"/>
      <c r="Q336" s="149"/>
      <c r="R336" s="148"/>
      <c r="S336" s="148"/>
      <c r="T336" s="102"/>
      <c r="U336" s="14"/>
      <c r="V336" s="14"/>
      <c r="W336" s="102"/>
      <c r="X336" s="14"/>
      <c r="Y336" s="14"/>
      <c r="Z336" s="102"/>
      <c r="AA336" s="14"/>
      <c r="AB336" s="14"/>
      <c r="AC336" s="102"/>
      <c r="AD336" s="14"/>
      <c r="AE336" s="14"/>
      <c r="AF336" s="40"/>
      <c r="AM336" s="19"/>
      <c r="AN336" s="19"/>
      <c r="AO336" s="19"/>
      <c r="AP336" s="19"/>
      <c r="AQ336" s="19"/>
      <c r="AR336" s="19"/>
      <c r="AS336" s="19"/>
    </row>
    <row r="337" spans="1:45" x14ac:dyDescent="0.3">
      <c r="A337" s="50"/>
      <c r="B337" s="102"/>
      <c r="C337" s="14"/>
      <c r="D337" s="14"/>
      <c r="E337" s="102"/>
      <c r="F337" s="14"/>
      <c r="G337" s="14"/>
      <c r="H337" s="102"/>
      <c r="I337" s="14"/>
      <c r="J337" s="14"/>
      <c r="K337" s="102"/>
      <c r="L337" s="14"/>
      <c r="M337" s="14"/>
      <c r="N337" s="102"/>
      <c r="O337" s="14"/>
      <c r="P337" s="14"/>
      <c r="Q337" s="149"/>
      <c r="R337" s="148"/>
      <c r="S337" s="148"/>
      <c r="T337" s="102"/>
      <c r="U337" s="14"/>
      <c r="V337" s="14"/>
      <c r="W337" s="102"/>
      <c r="X337" s="14"/>
      <c r="Y337" s="14"/>
      <c r="Z337" s="102"/>
      <c r="AA337" s="14"/>
      <c r="AB337" s="14"/>
      <c r="AC337" s="102"/>
      <c r="AD337" s="14"/>
      <c r="AE337" s="14"/>
      <c r="AF337" s="40"/>
      <c r="AM337" s="19"/>
      <c r="AN337" s="19"/>
      <c r="AO337" s="19"/>
      <c r="AP337" s="19"/>
      <c r="AQ337" s="19"/>
      <c r="AR337" s="19"/>
      <c r="AS337" s="19"/>
    </row>
    <row r="338" spans="1:45" x14ac:dyDescent="0.3">
      <c r="A338" s="50"/>
      <c r="B338" s="102"/>
      <c r="C338" s="14"/>
      <c r="D338" s="14"/>
      <c r="E338" s="102"/>
      <c r="F338" s="14"/>
      <c r="G338" s="14"/>
      <c r="H338" s="102"/>
      <c r="I338" s="14"/>
      <c r="J338" s="14"/>
      <c r="K338" s="102"/>
      <c r="L338" s="14"/>
      <c r="M338" s="14"/>
      <c r="N338" s="102"/>
      <c r="O338" s="14"/>
      <c r="P338" s="14"/>
      <c r="Q338" s="149"/>
      <c r="R338" s="148"/>
      <c r="S338" s="148"/>
      <c r="T338" s="102"/>
      <c r="U338" s="14"/>
      <c r="V338" s="14"/>
      <c r="W338" s="102"/>
      <c r="X338" s="14"/>
      <c r="Y338" s="14"/>
      <c r="Z338" s="102"/>
      <c r="AA338" s="14"/>
      <c r="AB338" s="14"/>
      <c r="AC338" s="102"/>
      <c r="AD338" s="14"/>
      <c r="AE338" s="14"/>
      <c r="AF338" s="40"/>
      <c r="AM338" s="19"/>
      <c r="AN338" s="19"/>
      <c r="AO338" s="19"/>
      <c r="AP338" s="19"/>
      <c r="AQ338" s="19"/>
      <c r="AR338" s="19"/>
      <c r="AS338" s="19"/>
    </row>
    <row r="339" spans="1:45" x14ac:dyDescent="0.3">
      <c r="A339" s="50"/>
      <c r="B339" s="102"/>
      <c r="C339" s="14"/>
      <c r="D339" s="14"/>
      <c r="E339" s="102"/>
      <c r="F339" s="14"/>
      <c r="G339" s="14"/>
      <c r="H339" s="102"/>
      <c r="I339" s="14"/>
      <c r="J339" s="14"/>
      <c r="K339" s="102"/>
      <c r="L339" s="14"/>
      <c r="M339" s="14"/>
      <c r="N339" s="102"/>
      <c r="O339" s="14"/>
      <c r="P339" s="14"/>
      <c r="Q339" s="149"/>
      <c r="R339" s="148"/>
      <c r="S339" s="148"/>
      <c r="T339" s="102"/>
      <c r="U339" s="14"/>
      <c r="V339" s="14"/>
      <c r="W339" s="102"/>
      <c r="X339" s="14"/>
      <c r="Y339" s="14"/>
      <c r="Z339" s="102"/>
      <c r="AA339" s="14"/>
      <c r="AB339" s="14"/>
      <c r="AC339" s="102"/>
      <c r="AD339" s="14"/>
      <c r="AE339" s="14"/>
      <c r="AF339" s="40"/>
      <c r="AM339" s="19"/>
      <c r="AN339" s="19"/>
      <c r="AO339" s="19"/>
      <c r="AP339" s="19"/>
      <c r="AQ339" s="19"/>
      <c r="AR339" s="19"/>
      <c r="AS339" s="19"/>
    </row>
    <row r="340" spans="1:45" x14ac:dyDescent="0.3">
      <c r="A340" s="50"/>
      <c r="B340" s="102"/>
      <c r="C340" s="14"/>
      <c r="D340" s="14"/>
      <c r="E340" s="102"/>
      <c r="F340" s="14"/>
      <c r="G340" s="14"/>
      <c r="H340" s="102"/>
      <c r="I340" s="14"/>
      <c r="J340" s="14"/>
      <c r="K340" s="102"/>
      <c r="L340" s="14"/>
      <c r="M340" s="14"/>
      <c r="N340" s="102"/>
      <c r="O340" s="14"/>
      <c r="P340" s="14"/>
      <c r="Q340" s="149"/>
      <c r="R340" s="148"/>
      <c r="S340" s="148"/>
      <c r="T340" s="102"/>
      <c r="U340" s="14"/>
      <c r="V340" s="14"/>
      <c r="W340" s="102"/>
      <c r="X340" s="14"/>
      <c r="Y340" s="14"/>
      <c r="Z340" s="102"/>
      <c r="AA340" s="14"/>
      <c r="AB340" s="14"/>
      <c r="AC340" s="102"/>
      <c r="AD340" s="14"/>
      <c r="AE340" s="14"/>
      <c r="AF340" s="40"/>
      <c r="AM340" s="19"/>
      <c r="AN340" s="19"/>
      <c r="AO340" s="19"/>
      <c r="AP340" s="19"/>
      <c r="AQ340" s="19"/>
      <c r="AR340" s="19"/>
      <c r="AS340" s="19"/>
    </row>
    <row r="341" spans="1:45" x14ac:dyDescent="0.3">
      <c r="A341" s="50"/>
      <c r="B341" s="102"/>
      <c r="C341" s="14"/>
      <c r="D341" s="14"/>
      <c r="E341" s="102"/>
      <c r="F341" s="14"/>
      <c r="G341" s="14"/>
      <c r="H341" s="102"/>
      <c r="I341" s="14"/>
      <c r="J341" s="14"/>
      <c r="K341" s="102"/>
      <c r="L341" s="14"/>
      <c r="M341" s="14"/>
      <c r="N341" s="102"/>
      <c r="O341" s="14"/>
      <c r="P341" s="14"/>
      <c r="Q341" s="149"/>
      <c r="R341" s="148"/>
      <c r="S341" s="148"/>
      <c r="T341" s="102"/>
      <c r="U341" s="14"/>
      <c r="V341" s="14"/>
      <c r="W341" s="102"/>
      <c r="X341" s="14"/>
      <c r="Y341" s="14"/>
      <c r="Z341" s="102"/>
      <c r="AA341" s="14"/>
      <c r="AB341" s="14"/>
      <c r="AC341" s="102"/>
      <c r="AD341" s="14"/>
      <c r="AE341" s="14"/>
      <c r="AF341" s="40"/>
      <c r="AM341" s="19"/>
      <c r="AN341" s="19"/>
      <c r="AO341" s="19"/>
      <c r="AP341" s="19"/>
      <c r="AQ341" s="19"/>
      <c r="AR341" s="19"/>
      <c r="AS341" s="19"/>
    </row>
    <row r="342" spans="1:45" x14ac:dyDescent="0.3">
      <c r="A342" s="50"/>
      <c r="B342" s="102"/>
      <c r="C342" s="14"/>
      <c r="D342" s="14"/>
      <c r="E342" s="102"/>
      <c r="F342" s="14"/>
      <c r="G342" s="14"/>
      <c r="H342" s="102"/>
      <c r="I342" s="14"/>
      <c r="J342" s="14"/>
      <c r="K342" s="102"/>
      <c r="L342" s="14"/>
      <c r="M342" s="14"/>
      <c r="N342" s="102"/>
      <c r="O342" s="14"/>
      <c r="P342" s="14"/>
      <c r="Q342" s="149"/>
      <c r="R342" s="148"/>
      <c r="S342" s="148"/>
      <c r="T342" s="102"/>
      <c r="U342" s="14"/>
      <c r="V342" s="14"/>
      <c r="W342" s="102"/>
      <c r="X342" s="14"/>
      <c r="Y342" s="14"/>
      <c r="Z342" s="102"/>
      <c r="AA342" s="14"/>
      <c r="AB342" s="14"/>
      <c r="AC342" s="102"/>
      <c r="AD342" s="14"/>
      <c r="AE342" s="14"/>
      <c r="AF342" s="40"/>
      <c r="AM342" s="19"/>
      <c r="AN342" s="19"/>
      <c r="AO342" s="19"/>
      <c r="AP342" s="19"/>
      <c r="AQ342" s="19"/>
      <c r="AR342" s="19"/>
      <c r="AS342" s="19"/>
    </row>
    <row r="343" spans="1:45" x14ac:dyDescent="0.3">
      <c r="A343" s="50"/>
      <c r="B343" s="102"/>
      <c r="C343" s="14"/>
      <c r="D343" s="14"/>
      <c r="E343" s="102"/>
      <c r="F343" s="14"/>
      <c r="G343" s="14"/>
      <c r="H343" s="102"/>
      <c r="I343" s="14"/>
      <c r="J343" s="14"/>
      <c r="K343" s="102"/>
      <c r="L343" s="14"/>
      <c r="M343" s="14"/>
      <c r="N343" s="102"/>
      <c r="O343" s="14"/>
      <c r="P343" s="14"/>
      <c r="Q343" s="149"/>
      <c r="R343" s="148"/>
      <c r="S343" s="148"/>
      <c r="T343" s="102"/>
      <c r="U343" s="14"/>
      <c r="V343" s="14"/>
      <c r="W343" s="102"/>
      <c r="X343" s="14"/>
      <c r="Y343" s="14"/>
      <c r="Z343" s="102"/>
      <c r="AA343" s="14"/>
      <c r="AB343" s="14"/>
      <c r="AC343" s="102"/>
      <c r="AD343" s="14"/>
      <c r="AE343" s="14"/>
      <c r="AF343" s="40"/>
      <c r="AM343" s="19"/>
      <c r="AN343" s="19"/>
      <c r="AO343" s="19"/>
      <c r="AP343" s="19"/>
      <c r="AQ343" s="19"/>
      <c r="AR343" s="19"/>
      <c r="AS343" s="19"/>
    </row>
    <row r="344" spans="1:45" x14ac:dyDescent="0.3">
      <c r="A344" s="50"/>
      <c r="B344" s="102"/>
      <c r="C344" s="14"/>
      <c r="D344" s="14"/>
      <c r="E344" s="102"/>
      <c r="F344" s="14"/>
      <c r="G344" s="14"/>
      <c r="H344" s="102"/>
      <c r="I344" s="14"/>
      <c r="J344" s="14"/>
      <c r="K344" s="102"/>
      <c r="L344" s="14"/>
      <c r="M344" s="14"/>
      <c r="N344" s="102"/>
      <c r="O344" s="14"/>
      <c r="P344" s="14"/>
      <c r="Q344" s="149"/>
      <c r="R344" s="148"/>
      <c r="S344" s="148"/>
      <c r="T344" s="102"/>
      <c r="U344" s="14"/>
      <c r="V344" s="14"/>
      <c r="W344" s="102"/>
      <c r="X344" s="14"/>
      <c r="Y344" s="14"/>
      <c r="Z344" s="102"/>
      <c r="AA344" s="14"/>
      <c r="AB344" s="14"/>
      <c r="AC344" s="102"/>
      <c r="AD344" s="14"/>
      <c r="AE344" s="14"/>
      <c r="AF344" s="40"/>
      <c r="AM344" s="19"/>
      <c r="AN344" s="19"/>
      <c r="AO344" s="19"/>
      <c r="AP344" s="19"/>
      <c r="AQ344" s="19"/>
      <c r="AR344" s="19"/>
      <c r="AS344" s="19"/>
    </row>
    <row r="345" spans="1:45" x14ac:dyDescent="0.3">
      <c r="A345" s="50"/>
      <c r="B345" s="102"/>
      <c r="C345" s="14"/>
      <c r="D345" s="14"/>
      <c r="E345" s="102"/>
      <c r="F345" s="14"/>
      <c r="G345" s="14"/>
      <c r="H345" s="102"/>
      <c r="I345" s="14"/>
      <c r="J345" s="14"/>
      <c r="K345" s="102"/>
      <c r="L345" s="14"/>
      <c r="M345" s="14"/>
      <c r="N345" s="102"/>
      <c r="O345" s="14"/>
      <c r="P345" s="14"/>
      <c r="Q345" s="149"/>
      <c r="R345" s="148"/>
      <c r="S345" s="148"/>
      <c r="T345" s="102"/>
      <c r="U345" s="14"/>
      <c r="V345" s="14"/>
      <c r="W345" s="102"/>
      <c r="X345" s="14"/>
      <c r="Y345" s="14"/>
      <c r="Z345" s="102"/>
      <c r="AA345" s="14"/>
      <c r="AB345" s="14"/>
      <c r="AC345" s="102"/>
      <c r="AD345" s="14"/>
      <c r="AE345" s="14"/>
      <c r="AF345" s="40"/>
      <c r="AM345" s="19"/>
      <c r="AN345" s="19"/>
      <c r="AO345" s="19"/>
      <c r="AP345" s="19"/>
      <c r="AQ345" s="19"/>
      <c r="AR345" s="19"/>
      <c r="AS345" s="19"/>
    </row>
    <row r="346" spans="1:45" x14ac:dyDescent="0.3">
      <c r="A346" s="50"/>
      <c r="B346" s="102"/>
      <c r="C346" s="14"/>
      <c r="D346" s="14"/>
      <c r="E346" s="102"/>
      <c r="F346" s="14"/>
      <c r="G346" s="14"/>
      <c r="H346" s="102"/>
      <c r="I346" s="14"/>
      <c r="J346" s="14"/>
      <c r="K346" s="102"/>
      <c r="L346" s="14"/>
      <c r="M346" s="14"/>
      <c r="N346" s="102"/>
      <c r="O346" s="14"/>
      <c r="P346" s="14"/>
      <c r="Q346" s="149"/>
      <c r="R346" s="148"/>
      <c r="S346" s="148"/>
      <c r="T346" s="102"/>
      <c r="U346" s="14"/>
      <c r="V346" s="14"/>
      <c r="W346" s="102"/>
      <c r="X346" s="14"/>
      <c r="Y346" s="14"/>
      <c r="Z346" s="102"/>
      <c r="AA346" s="14"/>
      <c r="AB346" s="14"/>
      <c r="AC346" s="102"/>
      <c r="AD346" s="14"/>
      <c r="AE346" s="14"/>
      <c r="AF346" s="40"/>
      <c r="AM346" s="19"/>
      <c r="AN346" s="19"/>
      <c r="AO346" s="19"/>
      <c r="AP346" s="19"/>
      <c r="AQ346" s="19"/>
      <c r="AR346" s="19"/>
      <c r="AS346" s="19"/>
    </row>
    <row r="347" spans="1:45" x14ac:dyDescent="0.3">
      <c r="A347" s="50"/>
      <c r="B347" s="102"/>
      <c r="C347" s="14"/>
      <c r="D347" s="14"/>
      <c r="E347" s="102"/>
      <c r="F347" s="14"/>
      <c r="G347" s="14"/>
      <c r="H347" s="102"/>
      <c r="I347" s="14"/>
      <c r="J347" s="14"/>
      <c r="K347" s="102"/>
      <c r="L347" s="14"/>
      <c r="M347" s="14"/>
      <c r="N347" s="102"/>
      <c r="O347" s="14"/>
      <c r="P347" s="14"/>
      <c r="Q347" s="149"/>
      <c r="R347" s="148"/>
      <c r="S347" s="148"/>
      <c r="T347" s="102"/>
      <c r="U347" s="14"/>
      <c r="V347" s="14"/>
      <c r="W347" s="102"/>
      <c r="X347" s="14"/>
      <c r="Y347" s="14"/>
      <c r="Z347" s="102"/>
      <c r="AA347" s="14"/>
      <c r="AB347" s="14"/>
      <c r="AC347" s="102"/>
      <c r="AD347" s="14"/>
      <c r="AE347" s="14"/>
      <c r="AF347" s="40"/>
      <c r="AM347" s="19"/>
      <c r="AN347" s="19"/>
      <c r="AO347" s="19"/>
      <c r="AP347" s="19"/>
      <c r="AQ347" s="19"/>
      <c r="AR347" s="19"/>
      <c r="AS347" s="19"/>
    </row>
    <row r="348" spans="1:45" x14ac:dyDescent="0.3">
      <c r="A348" s="50"/>
      <c r="B348" s="102"/>
      <c r="C348" s="14"/>
      <c r="D348" s="14"/>
      <c r="E348" s="102"/>
      <c r="F348" s="14"/>
      <c r="G348" s="14"/>
      <c r="H348" s="102"/>
      <c r="I348" s="14"/>
      <c r="J348" s="14"/>
      <c r="K348" s="102"/>
      <c r="L348" s="14"/>
      <c r="M348" s="14"/>
      <c r="N348" s="102"/>
      <c r="O348" s="14"/>
      <c r="P348" s="14"/>
      <c r="Q348" s="149"/>
      <c r="R348" s="148"/>
      <c r="S348" s="148"/>
      <c r="T348" s="102"/>
      <c r="U348" s="14"/>
      <c r="V348" s="14"/>
      <c r="W348" s="102"/>
      <c r="X348" s="14"/>
      <c r="Y348" s="14"/>
      <c r="Z348" s="102"/>
      <c r="AA348" s="14"/>
      <c r="AB348" s="14"/>
      <c r="AC348" s="102"/>
      <c r="AD348" s="14"/>
      <c r="AE348" s="14"/>
      <c r="AF348" s="40"/>
      <c r="AM348" s="19"/>
      <c r="AN348" s="19"/>
      <c r="AO348" s="19"/>
      <c r="AP348" s="19"/>
      <c r="AQ348" s="19"/>
      <c r="AR348" s="19"/>
      <c r="AS348" s="19"/>
    </row>
    <row r="349" spans="1:45" x14ac:dyDescent="0.3">
      <c r="A349" s="50"/>
      <c r="B349" s="102"/>
      <c r="C349" s="14"/>
      <c r="D349" s="14"/>
      <c r="E349" s="102"/>
      <c r="F349" s="14"/>
      <c r="G349" s="14"/>
      <c r="H349" s="102"/>
      <c r="I349" s="14"/>
      <c r="J349" s="14"/>
      <c r="K349" s="102"/>
      <c r="L349" s="14"/>
      <c r="M349" s="14"/>
      <c r="N349" s="102"/>
      <c r="O349" s="14"/>
      <c r="P349" s="14"/>
      <c r="Q349" s="149"/>
      <c r="R349" s="148"/>
      <c r="S349" s="148"/>
      <c r="T349" s="102"/>
      <c r="U349" s="14"/>
      <c r="V349" s="14"/>
      <c r="W349" s="102"/>
      <c r="X349" s="14"/>
      <c r="Y349" s="14"/>
      <c r="Z349" s="102"/>
      <c r="AA349" s="14"/>
      <c r="AB349" s="14"/>
      <c r="AC349" s="102"/>
      <c r="AD349" s="14"/>
      <c r="AE349" s="14"/>
      <c r="AF349" s="40"/>
      <c r="AM349" s="19"/>
      <c r="AN349" s="19"/>
      <c r="AO349" s="19"/>
      <c r="AP349" s="19"/>
      <c r="AQ349" s="19"/>
      <c r="AR349" s="19"/>
      <c r="AS349" s="19"/>
    </row>
    <row r="350" spans="1:45" x14ac:dyDescent="0.3">
      <c r="A350" s="50"/>
      <c r="B350" s="102"/>
      <c r="C350" s="14"/>
      <c r="D350" s="14"/>
      <c r="E350" s="102"/>
      <c r="F350" s="14"/>
      <c r="G350" s="14"/>
      <c r="H350" s="102"/>
      <c r="I350" s="14"/>
      <c r="J350" s="14"/>
      <c r="K350" s="102"/>
      <c r="L350" s="14"/>
      <c r="M350" s="14"/>
      <c r="N350" s="102"/>
      <c r="O350" s="14"/>
      <c r="P350" s="14"/>
      <c r="Q350" s="149"/>
      <c r="R350" s="148"/>
      <c r="S350" s="148"/>
      <c r="T350" s="102"/>
      <c r="U350" s="14"/>
      <c r="V350" s="14"/>
      <c r="W350" s="102"/>
      <c r="X350" s="14"/>
      <c r="Y350" s="14"/>
      <c r="Z350" s="102"/>
      <c r="AA350" s="14"/>
      <c r="AB350" s="14"/>
      <c r="AC350" s="102"/>
      <c r="AD350" s="14"/>
      <c r="AE350" s="14"/>
      <c r="AF350" s="40"/>
      <c r="AM350" s="19"/>
      <c r="AN350" s="19"/>
      <c r="AO350" s="19"/>
      <c r="AP350" s="19"/>
      <c r="AQ350" s="19"/>
      <c r="AR350" s="19"/>
      <c r="AS350" s="19"/>
    </row>
    <row r="351" spans="1:45" x14ac:dyDescent="0.3">
      <c r="A351" s="50"/>
      <c r="B351" s="102"/>
      <c r="C351" s="14"/>
      <c r="D351" s="14"/>
      <c r="E351" s="102"/>
      <c r="F351" s="14"/>
      <c r="G351" s="14"/>
      <c r="H351" s="102"/>
      <c r="I351" s="14"/>
      <c r="J351" s="14"/>
      <c r="K351" s="102"/>
      <c r="L351" s="14"/>
      <c r="M351" s="14"/>
      <c r="N351" s="102"/>
      <c r="O351" s="14"/>
      <c r="P351" s="14"/>
      <c r="Q351" s="149"/>
      <c r="R351" s="148"/>
      <c r="S351" s="148"/>
      <c r="T351" s="102"/>
      <c r="U351" s="14"/>
      <c r="V351" s="14"/>
      <c r="W351" s="102"/>
      <c r="X351" s="14"/>
      <c r="Y351" s="14"/>
      <c r="Z351" s="102"/>
      <c r="AA351" s="14"/>
      <c r="AB351" s="14"/>
      <c r="AC351" s="102"/>
      <c r="AD351" s="14"/>
      <c r="AE351" s="14"/>
      <c r="AF351" s="40"/>
      <c r="AM351" s="19"/>
      <c r="AN351" s="19"/>
      <c r="AO351" s="19"/>
      <c r="AP351" s="19"/>
      <c r="AQ351" s="19"/>
      <c r="AR351" s="19"/>
      <c r="AS351" s="19"/>
    </row>
    <row r="352" spans="1:45" x14ac:dyDescent="0.3">
      <c r="A352" s="50"/>
      <c r="B352" s="102"/>
      <c r="C352" s="14"/>
      <c r="D352" s="14"/>
      <c r="E352" s="102"/>
      <c r="F352" s="14"/>
      <c r="G352" s="14"/>
      <c r="H352" s="102"/>
      <c r="I352" s="14"/>
      <c r="J352" s="14"/>
      <c r="K352" s="102"/>
      <c r="L352" s="14"/>
      <c r="M352" s="14"/>
      <c r="N352" s="102"/>
      <c r="O352" s="14"/>
      <c r="P352" s="14"/>
      <c r="Q352" s="149"/>
      <c r="R352" s="148"/>
      <c r="S352" s="148"/>
      <c r="T352" s="102"/>
      <c r="U352" s="14"/>
      <c r="V352" s="14"/>
      <c r="W352" s="102"/>
      <c r="X352" s="14"/>
      <c r="Y352" s="14"/>
      <c r="Z352" s="102"/>
      <c r="AA352" s="14"/>
      <c r="AB352" s="14"/>
      <c r="AC352" s="102"/>
      <c r="AD352" s="14"/>
      <c r="AE352" s="14"/>
      <c r="AF352" s="40"/>
      <c r="AM352" s="19"/>
      <c r="AN352" s="19"/>
      <c r="AO352" s="19"/>
      <c r="AP352" s="19"/>
      <c r="AQ352" s="19"/>
      <c r="AR352" s="19"/>
      <c r="AS352" s="19"/>
    </row>
    <row r="353" spans="1:45" x14ac:dyDescent="0.3">
      <c r="A353" s="50"/>
      <c r="B353" s="102"/>
      <c r="C353" s="14"/>
      <c r="D353" s="14"/>
      <c r="E353" s="102"/>
      <c r="F353" s="14"/>
      <c r="G353" s="14"/>
      <c r="H353" s="102"/>
      <c r="I353" s="14"/>
      <c r="J353" s="14"/>
      <c r="K353" s="102"/>
      <c r="L353" s="14"/>
      <c r="M353" s="14"/>
      <c r="N353" s="102"/>
      <c r="O353" s="14"/>
      <c r="P353" s="14"/>
      <c r="Q353" s="149"/>
      <c r="R353" s="148"/>
      <c r="S353" s="148"/>
      <c r="T353" s="102"/>
      <c r="U353" s="14"/>
      <c r="V353" s="14"/>
      <c r="W353" s="102"/>
      <c r="X353" s="14"/>
      <c r="Y353" s="14"/>
      <c r="Z353" s="102"/>
      <c r="AA353" s="14"/>
      <c r="AB353" s="14"/>
      <c r="AC353" s="102"/>
      <c r="AD353" s="14"/>
      <c r="AE353" s="14"/>
      <c r="AF353" s="40"/>
      <c r="AM353" s="19"/>
      <c r="AN353" s="19"/>
      <c r="AO353" s="19"/>
      <c r="AP353" s="19"/>
      <c r="AQ353" s="19"/>
      <c r="AR353" s="19"/>
      <c r="AS353" s="19"/>
    </row>
    <row r="354" spans="1:45" x14ac:dyDescent="0.3">
      <c r="A354" s="50"/>
      <c r="B354" s="102"/>
      <c r="C354" s="14"/>
      <c r="D354" s="14"/>
      <c r="E354" s="102"/>
      <c r="F354" s="14"/>
      <c r="G354" s="14"/>
      <c r="H354" s="102"/>
      <c r="I354" s="14"/>
      <c r="J354" s="14"/>
      <c r="K354" s="102"/>
      <c r="L354" s="14"/>
      <c r="M354" s="14"/>
      <c r="N354" s="102"/>
      <c r="O354" s="14"/>
      <c r="P354" s="14"/>
      <c r="Q354" s="149"/>
      <c r="R354" s="148"/>
      <c r="S354" s="148"/>
      <c r="T354" s="102"/>
      <c r="U354" s="14"/>
      <c r="V354" s="14"/>
      <c r="W354" s="102"/>
      <c r="X354" s="14"/>
      <c r="Y354" s="14"/>
      <c r="Z354" s="102"/>
      <c r="AA354" s="14"/>
      <c r="AB354" s="14"/>
      <c r="AC354" s="102"/>
      <c r="AD354" s="14"/>
      <c r="AE354" s="14"/>
      <c r="AF354" s="40"/>
      <c r="AM354" s="19"/>
      <c r="AN354" s="19"/>
      <c r="AO354" s="19"/>
      <c r="AP354" s="19"/>
      <c r="AQ354" s="19"/>
      <c r="AR354" s="19"/>
      <c r="AS354" s="19"/>
    </row>
    <row r="355" spans="1:45" x14ac:dyDescent="0.3">
      <c r="A355" s="50"/>
      <c r="B355" s="102"/>
      <c r="C355" s="14"/>
      <c r="D355" s="14"/>
      <c r="E355" s="102"/>
      <c r="F355" s="14"/>
      <c r="G355" s="14"/>
      <c r="H355" s="102"/>
      <c r="I355" s="14"/>
      <c r="J355" s="14"/>
      <c r="K355" s="102"/>
      <c r="L355" s="14"/>
      <c r="M355" s="14"/>
      <c r="N355" s="102"/>
      <c r="O355" s="14"/>
      <c r="P355" s="14"/>
      <c r="Q355" s="149"/>
      <c r="R355" s="148"/>
      <c r="S355" s="148"/>
      <c r="T355" s="102"/>
      <c r="U355" s="14"/>
      <c r="V355" s="14"/>
      <c r="W355" s="102"/>
      <c r="X355" s="14"/>
      <c r="Y355" s="14"/>
      <c r="Z355" s="102"/>
      <c r="AA355" s="14"/>
      <c r="AB355" s="14"/>
      <c r="AC355" s="102"/>
      <c r="AD355" s="14"/>
      <c r="AE355" s="14"/>
      <c r="AF355" s="40"/>
      <c r="AM355" s="19"/>
      <c r="AN355" s="19"/>
      <c r="AO355" s="19"/>
      <c r="AP355" s="19"/>
      <c r="AQ355" s="19"/>
      <c r="AR355" s="19"/>
      <c r="AS355" s="19"/>
    </row>
    <row r="356" spans="1:45" x14ac:dyDescent="0.3">
      <c r="A356" s="50"/>
      <c r="B356" s="102"/>
      <c r="C356" s="14"/>
      <c r="D356" s="14"/>
      <c r="E356" s="102"/>
      <c r="F356" s="14"/>
      <c r="G356" s="14"/>
      <c r="H356" s="102"/>
      <c r="I356" s="14"/>
      <c r="J356" s="14"/>
      <c r="K356" s="102"/>
      <c r="L356" s="14"/>
      <c r="M356" s="14"/>
      <c r="N356" s="102"/>
      <c r="O356" s="14"/>
      <c r="P356" s="14"/>
      <c r="Q356" s="149"/>
      <c r="R356" s="148"/>
      <c r="S356" s="148"/>
      <c r="T356" s="102"/>
      <c r="U356" s="14"/>
      <c r="V356" s="14"/>
      <c r="W356" s="102"/>
      <c r="X356" s="14"/>
      <c r="Y356" s="14"/>
      <c r="Z356" s="102"/>
      <c r="AA356" s="14"/>
      <c r="AB356" s="14"/>
      <c r="AC356" s="102"/>
      <c r="AD356" s="14"/>
      <c r="AE356" s="14"/>
      <c r="AF356" s="40"/>
      <c r="AM356" s="19"/>
      <c r="AN356" s="19"/>
      <c r="AO356" s="19"/>
      <c r="AP356" s="19"/>
      <c r="AQ356" s="19"/>
      <c r="AR356" s="19"/>
      <c r="AS356" s="19"/>
    </row>
    <row r="357" spans="1:45" x14ac:dyDescent="0.3">
      <c r="A357" s="50"/>
      <c r="B357" s="102"/>
      <c r="C357" s="14"/>
      <c r="D357" s="14"/>
      <c r="E357" s="102"/>
      <c r="F357" s="14"/>
      <c r="G357" s="14"/>
      <c r="H357" s="102"/>
      <c r="I357" s="14"/>
      <c r="J357" s="14"/>
      <c r="K357" s="102"/>
      <c r="L357" s="14"/>
      <c r="M357" s="14"/>
      <c r="N357" s="102"/>
      <c r="O357" s="14"/>
      <c r="P357" s="14"/>
      <c r="Q357" s="149"/>
      <c r="R357" s="148"/>
      <c r="S357" s="148"/>
      <c r="T357" s="102"/>
      <c r="U357" s="14"/>
      <c r="V357" s="14"/>
      <c r="W357" s="102"/>
      <c r="X357" s="14"/>
      <c r="Y357" s="14"/>
      <c r="Z357" s="102"/>
      <c r="AA357" s="14"/>
      <c r="AB357" s="14"/>
      <c r="AC357" s="102"/>
      <c r="AD357" s="14"/>
      <c r="AE357" s="14"/>
      <c r="AF357" s="40"/>
      <c r="AM357" s="19"/>
      <c r="AN357" s="19"/>
      <c r="AO357" s="19"/>
      <c r="AP357" s="19"/>
      <c r="AQ357" s="19"/>
      <c r="AR357" s="19"/>
      <c r="AS357" s="19"/>
    </row>
    <row r="358" spans="1:45" x14ac:dyDescent="0.3">
      <c r="A358" s="50"/>
      <c r="B358" s="102"/>
      <c r="C358" s="14"/>
      <c r="D358" s="14"/>
      <c r="E358" s="102"/>
      <c r="F358" s="14"/>
      <c r="G358" s="14"/>
      <c r="H358" s="102"/>
      <c r="I358" s="14"/>
      <c r="J358" s="14"/>
      <c r="K358" s="102"/>
      <c r="L358" s="14"/>
      <c r="M358" s="14"/>
      <c r="N358" s="102"/>
      <c r="O358" s="14"/>
      <c r="P358" s="14"/>
      <c r="Q358" s="149"/>
      <c r="R358" s="148"/>
      <c r="S358" s="148"/>
      <c r="T358" s="102"/>
      <c r="U358" s="14"/>
      <c r="V358" s="14"/>
      <c r="W358" s="102"/>
      <c r="X358" s="14"/>
      <c r="Y358" s="14"/>
      <c r="Z358" s="102"/>
      <c r="AA358" s="14"/>
      <c r="AB358" s="14"/>
      <c r="AC358" s="102"/>
      <c r="AD358" s="14"/>
      <c r="AE358" s="14"/>
      <c r="AF358" s="40"/>
      <c r="AM358" s="19"/>
      <c r="AN358" s="19"/>
      <c r="AO358" s="19"/>
      <c r="AP358" s="19"/>
      <c r="AQ358" s="19"/>
      <c r="AR358" s="19"/>
      <c r="AS358" s="19"/>
    </row>
    <row r="359" spans="1:45" x14ac:dyDescent="0.3">
      <c r="A359" s="50"/>
      <c r="B359" s="102"/>
      <c r="C359" s="14"/>
      <c r="D359" s="14"/>
      <c r="E359" s="102"/>
      <c r="F359" s="14"/>
      <c r="G359" s="14"/>
      <c r="H359" s="102"/>
      <c r="I359" s="14"/>
      <c r="J359" s="14"/>
      <c r="K359" s="102"/>
      <c r="L359" s="14"/>
      <c r="M359" s="14"/>
      <c r="N359" s="102"/>
      <c r="O359" s="14"/>
      <c r="P359" s="14"/>
      <c r="Q359" s="149"/>
      <c r="R359" s="148"/>
      <c r="S359" s="148"/>
      <c r="T359" s="102"/>
      <c r="U359" s="14"/>
      <c r="V359" s="14"/>
      <c r="W359" s="102"/>
      <c r="X359" s="14"/>
      <c r="Y359" s="14"/>
      <c r="Z359" s="102"/>
      <c r="AA359" s="14"/>
      <c r="AB359" s="14"/>
      <c r="AC359" s="102"/>
      <c r="AD359" s="14"/>
      <c r="AE359" s="14"/>
      <c r="AF359" s="40"/>
      <c r="AM359" s="19"/>
      <c r="AN359" s="19"/>
      <c r="AO359" s="19"/>
      <c r="AP359" s="19"/>
      <c r="AQ359" s="19"/>
      <c r="AR359" s="19"/>
      <c r="AS359" s="19"/>
    </row>
    <row r="360" spans="1:45" x14ac:dyDescent="0.3">
      <c r="A360" s="50"/>
      <c r="B360" s="102"/>
      <c r="C360" s="14"/>
      <c r="D360" s="14"/>
      <c r="E360" s="102"/>
      <c r="F360" s="14"/>
      <c r="G360" s="14"/>
      <c r="H360" s="102"/>
      <c r="I360" s="14"/>
      <c r="J360" s="14"/>
      <c r="K360" s="102"/>
      <c r="L360" s="14"/>
      <c r="M360" s="14"/>
      <c r="N360" s="102"/>
      <c r="O360" s="14"/>
      <c r="P360" s="14"/>
      <c r="Q360" s="149"/>
      <c r="R360" s="148"/>
      <c r="S360" s="148"/>
      <c r="T360" s="102"/>
      <c r="U360" s="14"/>
      <c r="V360" s="14"/>
      <c r="W360" s="102"/>
      <c r="X360" s="14"/>
      <c r="Y360" s="14"/>
      <c r="Z360" s="102"/>
      <c r="AA360" s="14"/>
      <c r="AB360" s="14"/>
      <c r="AC360" s="102"/>
      <c r="AD360" s="14"/>
      <c r="AE360" s="14"/>
      <c r="AF360" s="40"/>
      <c r="AM360" s="19"/>
      <c r="AN360" s="19"/>
      <c r="AO360" s="19"/>
      <c r="AP360" s="19"/>
      <c r="AQ360" s="19"/>
      <c r="AR360" s="19"/>
      <c r="AS360" s="19"/>
    </row>
    <row r="361" spans="1:45" x14ac:dyDescent="0.3">
      <c r="A361" s="50"/>
      <c r="B361" s="102"/>
      <c r="C361" s="14"/>
      <c r="D361" s="14"/>
      <c r="E361" s="102"/>
      <c r="F361" s="14"/>
      <c r="G361" s="14"/>
      <c r="H361" s="102"/>
      <c r="I361" s="14"/>
      <c r="J361" s="14"/>
      <c r="K361" s="102"/>
      <c r="L361" s="14"/>
      <c r="M361" s="14"/>
      <c r="N361" s="102"/>
      <c r="O361" s="14"/>
      <c r="P361" s="14"/>
      <c r="Q361" s="149"/>
      <c r="R361" s="148"/>
      <c r="S361" s="148"/>
      <c r="T361" s="102"/>
      <c r="U361" s="14"/>
      <c r="V361" s="14"/>
      <c r="W361" s="102"/>
      <c r="X361" s="14"/>
      <c r="Y361" s="14"/>
      <c r="Z361" s="102"/>
      <c r="AA361" s="14"/>
      <c r="AB361" s="14"/>
      <c r="AC361" s="102"/>
      <c r="AD361" s="14"/>
      <c r="AE361" s="14"/>
      <c r="AF361" s="40"/>
      <c r="AM361" s="19"/>
      <c r="AN361" s="19"/>
      <c r="AO361" s="19"/>
      <c r="AP361" s="19"/>
      <c r="AQ361" s="19"/>
      <c r="AR361" s="19"/>
      <c r="AS361" s="19"/>
    </row>
    <row r="362" spans="1:45" x14ac:dyDescent="0.3">
      <c r="A362" s="50"/>
      <c r="B362" s="102"/>
      <c r="C362" s="14"/>
      <c r="D362" s="14"/>
      <c r="E362" s="102"/>
      <c r="F362" s="14"/>
      <c r="G362" s="14"/>
      <c r="H362" s="102"/>
      <c r="I362" s="14"/>
      <c r="J362" s="14"/>
      <c r="K362" s="102"/>
      <c r="L362" s="14"/>
      <c r="M362" s="14"/>
      <c r="N362" s="102"/>
      <c r="O362" s="14"/>
      <c r="P362" s="14"/>
      <c r="Q362" s="149"/>
      <c r="R362" s="148"/>
      <c r="S362" s="148"/>
      <c r="T362" s="102"/>
      <c r="U362" s="14"/>
      <c r="V362" s="14"/>
      <c r="W362" s="102"/>
      <c r="X362" s="14"/>
      <c r="Y362" s="14"/>
      <c r="Z362" s="102"/>
      <c r="AA362" s="14"/>
      <c r="AB362" s="14"/>
      <c r="AC362" s="102"/>
      <c r="AD362" s="14"/>
      <c r="AE362" s="14"/>
      <c r="AF362" s="40"/>
      <c r="AM362" s="19"/>
      <c r="AN362" s="19"/>
      <c r="AO362" s="19"/>
      <c r="AP362" s="19"/>
      <c r="AQ362" s="19"/>
      <c r="AR362" s="19"/>
      <c r="AS362" s="19"/>
    </row>
    <row r="363" spans="1:45" x14ac:dyDescent="0.3">
      <c r="A363" s="50"/>
      <c r="B363" s="102"/>
      <c r="C363" s="14"/>
      <c r="D363" s="14"/>
      <c r="E363" s="102"/>
      <c r="F363" s="14"/>
      <c r="G363" s="14"/>
      <c r="H363" s="102"/>
      <c r="I363" s="14"/>
      <c r="J363" s="14"/>
      <c r="K363" s="102"/>
      <c r="L363" s="14"/>
      <c r="M363" s="14"/>
      <c r="N363" s="102"/>
      <c r="O363" s="14"/>
      <c r="P363" s="14"/>
      <c r="Q363" s="149"/>
      <c r="R363" s="148"/>
      <c r="S363" s="148"/>
      <c r="T363" s="102"/>
      <c r="U363" s="14"/>
      <c r="V363" s="14"/>
      <c r="W363" s="102"/>
      <c r="X363" s="14"/>
      <c r="Y363" s="14"/>
      <c r="Z363" s="102"/>
      <c r="AA363" s="14"/>
      <c r="AB363" s="14"/>
      <c r="AC363" s="102"/>
      <c r="AD363" s="14"/>
      <c r="AE363" s="14"/>
      <c r="AF363" s="40"/>
      <c r="AM363" s="19"/>
      <c r="AN363" s="19"/>
      <c r="AO363" s="19"/>
      <c r="AP363" s="19"/>
      <c r="AQ363" s="19"/>
      <c r="AR363" s="19"/>
      <c r="AS363" s="19"/>
    </row>
    <row r="364" spans="1:45" x14ac:dyDescent="0.3">
      <c r="A364" s="50"/>
      <c r="B364" s="102"/>
      <c r="C364" s="14"/>
      <c r="D364" s="14"/>
      <c r="E364" s="102"/>
      <c r="F364" s="14"/>
      <c r="G364" s="14"/>
      <c r="H364" s="102"/>
      <c r="I364" s="14"/>
      <c r="J364" s="14"/>
      <c r="K364" s="102"/>
      <c r="L364" s="14"/>
      <c r="M364" s="14"/>
      <c r="N364" s="102"/>
      <c r="O364" s="14"/>
      <c r="P364" s="14"/>
      <c r="Q364" s="149"/>
      <c r="R364" s="148"/>
      <c r="S364" s="148"/>
      <c r="T364" s="102"/>
      <c r="U364" s="14"/>
      <c r="V364" s="14"/>
      <c r="W364" s="102"/>
      <c r="X364" s="14"/>
      <c r="Y364" s="14"/>
      <c r="Z364" s="102"/>
      <c r="AA364" s="14"/>
      <c r="AB364" s="14"/>
      <c r="AC364" s="102"/>
      <c r="AD364" s="14"/>
      <c r="AE364" s="14"/>
      <c r="AF364" s="40"/>
      <c r="AM364" s="19"/>
      <c r="AN364" s="19"/>
      <c r="AO364" s="19"/>
      <c r="AP364" s="19"/>
      <c r="AQ364" s="19"/>
      <c r="AR364" s="19"/>
      <c r="AS364" s="19"/>
    </row>
    <row r="365" spans="1:45" x14ac:dyDescent="0.3">
      <c r="A365" s="50"/>
      <c r="B365" s="102"/>
      <c r="C365" s="14"/>
      <c r="D365" s="14"/>
      <c r="E365" s="102"/>
      <c r="F365" s="14"/>
      <c r="G365" s="14"/>
      <c r="H365" s="102"/>
      <c r="I365" s="14"/>
      <c r="J365" s="14"/>
      <c r="K365" s="102"/>
      <c r="L365" s="14"/>
      <c r="M365" s="14"/>
      <c r="N365" s="102"/>
      <c r="O365" s="14"/>
      <c r="P365" s="14"/>
      <c r="Q365" s="149"/>
      <c r="R365" s="148"/>
      <c r="S365" s="148"/>
      <c r="T365" s="102"/>
      <c r="U365" s="14"/>
      <c r="V365" s="14"/>
      <c r="W365" s="102"/>
      <c r="X365" s="14"/>
      <c r="Y365" s="14"/>
      <c r="Z365" s="102"/>
      <c r="AA365" s="14"/>
      <c r="AB365" s="14"/>
      <c r="AC365" s="102"/>
      <c r="AD365" s="14"/>
      <c r="AE365" s="14"/>
      <c r="AF365" s="40"/>
      <c r="AM365" s="19"/>
      <c r="AN365" s="19"/>
      <c r="AO365" s="19"/>
      <c r="AP365" s="19"/>
      <c r="AQ365" s="19"/>
      <c r="AR365" s="19"/>
      <c r="AS365" s="19"/>
    </row>
    <row r="366" spans="1:45" x14ac:dyDescent="0.3">
      <c r="A366" s="50"/>
      <c r="B366" s="102"/>
      <c r="C366" s="14"/>
      <c r="D366" s="14"/>
      <c r="E366" s="102"/>
      <c r="F366" s="14"/>
      <c r="G366" s="14"/>
      <c r="H366" s="102"/>
      <c r="I366" s="14"/>
      <c r="J366" s="14"/>
      <c r="K366" s="102"/>
      <c r="L366" s="14"/>
      <c r="M366" s="14"/>
      <c r="N366" s="102"/>
      <c r="O366" s="14"/>
      <c r="P366" s="14"/>
      <c r="Q366" s="149"/>
      <c r="R366" s="148"/>
      <c r="S366" s="148"/>
      <c r="T366" s="102"/>
      <c r="U366" s="14"/>
      <c r="V366" s="14"/>
      <c r="W366" s="102"/>
      <c r="X366" s="14"/>
      <c r="Y366" s="14"/>
      <c r="Z366" s="102"/>
      <c r="AA366" s="14"/>
      <c r="AB366" s="14"/>
      <c r="AC366" s="102"/>
      <c r="AD366" s="14"/>
      <c r="AE366" s="14"/>
      <c r="AF366" s="40"/>
      <c r="AM366" s="19"/>
      <c r="AN366" s="19"/>
      <c r="AO366" s="19"/>
      <c r="AP366" s="19"/>
      <c r="AQ366" s="19"/>
      <c r="AR366" s="19"/>
      <c r="AS366" s="19"/>
    </row>
    <row r="367" spans="1:45" x14ac:dyDescent="0.3">
      <c r="A367" s="50"/>
      <c r="B367" s="102"/>
      <c r="C367" s="14"/>
      <c r="D367" s="14"/>
      <c r="E367" s="102"/>
      <c r="F367" s="14"/>
      <c r="G367" s="14"/>
      <c r="H367" s="102"/>
      <c r="I367" s="14"/>
      <c r="J367" s="14"/>
      <c r="K367" s="102"/>
      <c r="L367" s="14"/>
      <c r="M367" s="14"/>
      <c r="N367" s="102"/>
      <c r="O367" s="14"/>
      <c r="P367" s="14"/>
      <c r="Q367" s="149"/>
      <c r="R367" s="148"/>
      <c r="S367" s="148"/>
      <c r="T367" s="102"/>
      <c r="U367" s="14"/>
      <c r="V367" s="14"/>
      <c r="W367" s="102"/>
      <c r="X367" s="14"/>
      <c r="Y367" s="14"/>
      <c r="Z367" s="102"/>
      <c r="AA367" s="14"/>
      <c r="AB367" s="14"/>
      <c r="AC367" s="102"/>
      <c r="AD367" s="14"/>
      <c r="AE367" s="14"/>
      <c r="AF367" s="40"/>
      <c r="AM367" s="19"/>
      <c r="AN367" s="19"/>
      <c r="AO367" s="19"/>
      <c r="AP367" s="19"/>
      <c r="AQ367" s="19"/>
      <c r="AR367" s="19"/>
      <c r="AS367" s="19"/>
    </row>
    <row r="368" spans="1:45" x14ac:dyDescent="0.3">
      <c r="A368" s="50"/>
      <c r="B368" s="102"/>
      <c r="C368" s="14"/>
      <c r="D368" s="14"/>
      <c r="E368" s="102"/>
      <c r="F368" s="14"/>
      <c r="G368" s="14"/>
      <c r="H368" s="102"/>
      <c r="I368" s="14"/>
      <c r="J368" s="14"/>
      <c r="K368" s="102"/>
      <c r="L368" s="14"/>
      <c r="M368" s="14"/>
      <c r="N368" s="102"/>
      <c r="O368" s="14"/>
      <c r="P368" s="14"/>
      <c r="Q368" s="149"/>
      <c r="R368" s="148"/>
      <c r="S368" s="148"/>
      <c r="T368" s="102"/>
      <c r="U368" s="14"/>
      <c r="V368" s="14"/>
      <c r="W368" s="102"/>
      <c r="X368" s="14"/>
      <c r="Y368" s="14"/>
      <c r="Z368" s="102"/>
      <c r="AA368" s="14"/>
      <c r="AB368" s="14"/>
      <c r="AC368" s="102"/>
      <c r="AD368" s="14"/>
      <c r="AE368" s="14"/>
      <c r="AF368" s="40"/>
      <c r="AM368" s="19"/>
      <c r="AN368" s="19"/>
      <c r="AO368" s="19"/>
      <c r="AP368" s="19"/>
      <c r="AQ368" s="19"/>
      <c r="AR368" s="19"/>
      <c r="AS368" s="19"/>
    </row>
    <row r="369" spans="1:45" x14ac:dyDescent="0.3">
      <c r="A369" s="50"/>
      <c r="B369" s="102"/>
      <c r="C369" s="14"/>
      <c r="D369" s="14"/>
      <c r="E369" s="102"/>
      <c r="F369" s="14"/>
      <c r="G369" s="14"/>
      <c r="H369" s="102"/>
      <c r="I369" s="14"/>
      <c r="J369" s="14"/>
      <c r="K369" s="102"/>
      <c r="L369" s="14"/>
      <c r="M369" s="14"/>
      <c r="N369" s="102"/>
      <c r="O369" s="14"/>
      <c r="P369" s="14"/>
      <c r="Q369" s="149"/>
      <c r="R369" s="148"/>
      <c r="S369" s="148"/>
      <c r="T369" s="102"/>
      <c r="U369" s="14"/>
      <c r="V369" s="14"/>
      <c r="W369" s="102"/>
      <c r="X369" s="14"/>
      <c r="Y369" s="14"/>
      <c r="Z369" s="102"/>
      <c r="AA369" s="14"/>
      <c r="AB369" s="14"/>
      <c r="AC369" s="102"/>
      <c r="AD369" s="14"/>
      <c r="AE369" s="14"/>
      <c r="AF369" s="40"/>
      <c r="AM369" s="19"/>
      <c r="AN369" s="19"/>
      <c r="AO369" s="19"/>
      <c r="AP369" s="19"/>
      <c r="AQ369" s="19"/>
      <c r="AR369" s="19"/>
      <c r="AS369" s="19"/>
    </row>
    <row r="370" spans="1:45" x14ac:dyDescent="0.3">
      <c r="A370" s="50"/>
      <c r="B370" s="102"/>
      <c r="C370" s="14"/>
      <c r="D370" s="14"/>
      <c r="E370" s="102"/>
      <c r="F370" s="14"/>
      <c r="G370" s="14"/>
      <c r="H370" s="102"/>
      <c r="I370" s="14"/>
      <c r="J370" s="14"/>
      <c r="K370" s="102"/>
      <c r="L370" s="14"/>
      <c r="M370" s="14"/>
      <c r="N370" s="102"/>
      <c r="O370" s="14"/>
      <c r="P370" s="14"/>
      <c r="Q370" s="149"/>
      <c r="R370" s="148"/>
      <c r="S370" s="148"/>
      <c r="T370" s="102"/>
      <c r="U370" s="14"/>
      <c r="V370" s="14"/>
      <c r="W370" s="102"/>
      <c r="X370" s="14"/>
      <c r="Y370" s="14"/>
      <c r="Z370" s="102"/>
      <c r="AA370" s="14"/>
      <c r="AB370" s="14"/>
      <c r="AC370" s="102"/>
      <c r="AD370" s="14"/>
      <c r="AE370" s="14"/>
      <c r="AF370" s="40"/>
      <c r="AM370" s="19"/>
      <c r="AN370" s="19"/>
      <c r="AO370" s="19"/>
      <c r="AP370" s="19"/>
      <c r="AQ370" s="19"/>
      <c r="AR370" s="19"/>
      <c r="AS370" s="19"/>
    </row>
    <row r="371" spans="1:45" x14ac:dyDescent="0.3">
      <c r="A371" s="50"/>
      <c r="B371" s="102"/>
      <c r="C371" s="14"/>
      <c r="D371" s="14"/>
      <c r="E371" s="102"/>
      <c r="F371" s="14"/>
      <c r="G371" s="14"/>
      <c r="H371" s="102"/>
      <c r="I371" s="14"/>
      <c r="J371" s="14"/>
      <c r="K371" s="102"/>
      <c r="L371" s="14"/>
      <c r="M371" s="14"/>
      <c r="N371" s="102"/>
      <c r="O371" s="14"/>
      <c r="P371" s="14"/>
      <c r="Q371" s="149"/>
      <c r="R371" s="148"/>
      <c r="S371" s="148"/>
      <c r="T371" s="102"/>
      <c r="U371" s="14"/>
      <c r="V371" s="14"/>
      <c r="W371" s="102"/>
      <c r="X371" s="14"/>
      <c r="Y371" s="14"/>
      <c r="Z371" s="102"/>
      <c r="AA371" s="14"/>
      <c r="AB371" s="14"/>
      <c r="AC371" s="102"/>
      <c r="AD371" s="14"/>
      <c r="AE371" s="14"/>
      <c r="AF371" s="40"/>
      <c r="AM371" s="19"/>
      <c r="AN371" s="19"/>
      <c r="AO371" s="19"/>
      <c r="AP371" s="19"/>
      <c r="AQ371" s="19"/>
      <c r="AR371" s="19"/>
      <c r="AS371" s="19"/>
    </row>
    <row r="372" spans="1:45" x14ac:dyDescent="0.3">
      <c r="A372" s="50"/>
      <c r="B372" s="102"/>
      <c r="C372" s="14"/>
      <c r="D372" s="14"/>
      <c r="E372" s="102"/>
      <c r="F372" s="14"/>
      <c r="G372" s="14"/>
      <c r="H372" s="102"/>
      <c r="I372" s="14"/>
      <c r="J372" s="14"/>
      <c r="K372" s="102"/>
      <c r="L372" s="14"/>
      <c r="M372" s="14"/>
      <c r="N372" s="102"/>
      <c r="O372" s="14"/>
      <c r="P372" s="14"/>
      <c r="Q372" s="149"/>
      <c r="R372" s="148"/>
      <c r="S372" s="148"/>
      <c r="T372" s="102"/>
      <c r="U372" s="14"/>
      <c r="V372" s="14"/>
      <c r="W372" s="102"/>
      <c r="X372" s="14"/>
      <c r="Y372" s="14"/>
      <c r="Z372" s="102"/>
      <c r="AA372" s="14"/>
      <c r="AB372" s="14"/>
      <c r="AC372" s="102"/>
      <c r="AD372" s="14"/>
      <c r="AE372" s="14"/>
      <c r="AF372" s="40"/>
      <c r="AM372" s="19"/>
      <c r="AN372" s="19"/>
      <c r="AO372" s="19"/>
      <c r="AP372" s="19"/>
      <c r="AQ372" s="19"/>
      <c r="AR372" s="19"/>
      <c r="AS372" s="19"/>
    </row>
    <row r="373" spans="1:45" x14ac:dyDescent="0.3">
      <c r="A373" s="50"/>
      <c r="B373" s="102"/>
      <c r="C373" s="14"/>
      <c r="D373" s="14"/>
      <c r="E373" s="102"/>
      <c r="F373" s="14"/>
      <c r="G373" s="14"/>
      <c r="H373" s="102"/>
      <c r="I373" s="14"/>
      <c r="J373" s="14"/>
      <c r="K373" s="102"/>
      <c r="L373" s="14"/>
      <c r="M373" s="14"/>
      <c r="N373" s="102"/>
      <c r="O373" s="14"/>
      <c r="P373" s="14"/>
      <c r="Q373" s="149"/>
      <c r="R373" s="148"/>
      <c r="S373" s="148"/>
      <c r="T373" s="102"/>
      <c r="U373" s="14"/>
      <c r="V373" s="14"/>
      <c r="W373" s="102"/>
      <c r="X373" s="14"/>
      <c r="Y373" s="14"/>
      <c r="Z373" s="102"/>
      <c r="AA373" s="14"/>
      <c r="AB373" s="14"/>
      <c r="AC373" s="102"/>
      <c r="AD373" s="14"/>
      <c r="AE373" s="14"/>
      <c r="AF373" s="40"/>
      <c r="AM373" s="19"/>
      <c r="AN373" s="19"/>
      <c r="AO373" s="19"/>
      <c r="AP373" s="19"/>
      <c r="AQ373" s="19"/>
      <c r="AR373" s="19"/>
      <c r="AS373" s="19"/>
    </row>
    <row r="374" spans="1:45" x14ac:dyDescent="0.3">
      <c r="A374" s="50"/>
      <c r="B374" s="102"/>
      <c r="C374" s="14"/>
      <c r="D374" s="14"/>
      <c r="E374" s="102"/>
      <c r="F374" s="14"/>
      <c r="G374" s="14"/>
      <c r="H374" s="102"/>
      <c r="I374" s="14"/>
      <c r="J374" s="14"/>
      <c r="K374" s="102"/>
      <c r="L374" s="14"/>
      <c r="M374" s="14"/>
      <c r="N374" s="102"/>
      <c r="O374" s="14"/>
      <c r="P374" s="14"/>
      <c r="Q374" s="149"/>
      <c r="R374" s="148"/>
      <c r="S374" s="148"/>
      <c r="T374" s="102"/>
      <c r="U374" s="14"/>
      <c r="V374" s="14"/>
      <c r="W374" s="102"/>
      <c r="X374" s="14"/>
      <c r="Y374" s="14"/>
      <c r="Z374" s="102"/>
      <c r="AA374" s="14"/>
      <c r="AB374" s="14"/>
      <c r="AC374" s="102"/>
      <c r="AD374" s="14"/>
      <c r="AE374" s="14"/>
      <c r="AF374" s="40"/>
      <c r="AM374" s="19"/>
      <c r="AN374" s="19"/>
      <c r="AO374" s="19"/>
      <c r="AP374" s="19"/>
      <c r="AQ374" s="19"/>
      <c r="AR374" s="19"/>
      <c r="AS374" s="19"/>
    </row>
    <row r="375" spans="1:45" x14ac:dyDescent="0.3">
      <c r="A375" s="50"/>
      <c r="B375" s="102"/>
      <c r="C375" s="14"/>
      <c r="D375" s="14"/>
      <c r="E375" s="102"/>
      <c r="F375" s="14"/>
      <c r="G375" s="14"/>
      <c r="H375" s="102"/>
      <c r="I375" s="14"/>
      <c r="J375" s="14"/>
      <c r="K375" s="102"/>
      <c r="L375" s="14"/>
      <c r="M375" s="14"/>
      <c r="N375" s="102"/>
      <c r="O375" s="14"/>
      <c r="P375" s="14"/>
      <c r="Q375" s="149"/>
      <c r="R375" s="148"/>
      <c r="S375" s="148"/>
      <c r="T375" s="102"/>
      <c r="U375" s="14"/>
      <c r="V375" s="14"/>
      <c r="W375" s="102"/>
      <c r="X375" s="14"/>
      <c r="Y375" s="14"/>
      <c r="Z375" s="102"/>
      <c r="AA375" s="14"/>
      <c r="AB375" s="14"/>
      <c r="AC375" s="102"/>
      <c r="AD375" s="14"/>
      <c r="AE375" s="14"/>
      <c r="AF375" s="40"/>
      <c r="AM375" s="19"/>
      <c r="AN375" s="19"/>
      <c r="AO375" s="19"/>
      <c r="AP375" s="19"/>
      <c r="AQ375" s="19"/>
      <c r="AR375" s="19"/>
      <c r="AS375" s="19"/>
    </row>
    <row r="376" spans="1:45" x14ac:dyDescent="0.3">
      <c r="A376" s="50"/>
      <c r="B376" s="102"/>
      <c r="C376" s="14"/>
      <c r="D376" s="14"/>
      <c r="E376" s="102"/>
      <c r="F376" s="14"/>
      <c r="G376" s="14"/>
      <c r="H376" s="102"/>
      <c r="I376" s="14"/>
      <c r="J376" s="14"/>
      <c r="K376" s="102"/>
      <c r="L376" s="14"/>
      <c r="M376" s="14"/>
      <c r="N376" s="102"/>
      <c r="O376" s="14"/>
      <c r="P376" s="14"/>
      <c r="Q376" s="149"/>
      <c r="R376" s="148"/>
      <c r="S376" s="148"/>
      <c r="T376" s="102"/>
      <c r="U376" s="14"/>
      <c r="V376" s="14"/>
      <c r="W376" s="102"/>
      <c r="X376" s="14"/>
      <c r="Y376" s="14"/>
      <c r="Z376" s="102"/>
      <c r="AA376" s="14"/>
      <c r="AB376" s="14"/>
      <c r="AC376" s="102"/>
      <c r="AD376" s="14"/>
      <c r="AE376" s="14"/>
      <c r="AF376" s="40"/>
      <c r="AM376" s="19"/>
      <c r="AN376" s="19"/>
      <c r="AO376" s="19"/>
      <c r="AP376" s="19"/>
      <c r="AQ376" s="19"/>
      <c r="AR376" s="19"/>
      <c r="AS376" s="19"/>
    </row>
    <row r="377" spans="1:45" x14ac:dyDescent="0.3">
      <c r="A377" s="50"/>
      <c r="B377" s="102"/>
      <c r="C377" s="14"/>
      <c r="D377" s="14"/>
      <c r="E377" s="102"/>
      <c r="F377" s="14"/>
      <c r="G377" s="14"/>
      <c r="H377" s="102"/>
      <c r="I377" s="14"/>
      <c r="J377" s="14"/>
      <c r="K377" s="102"/>
      <c r="L377" s="14"/>
      <c r="M377" s="14"/>
      <c r="N377" s="102"/>
      <c r="O377" s="14"/>
      <c r="P377" s="14"/>
      <c r="Q377" s="149"/>
      <c r="R377" s="148"/>
      <c r="S377" s="148"/>
      <c r="T377" s="102"/>
      <c r="U377" s="14"/>
      <c r="V377" s="14"/>
      <c r="W377" s="102"/>
      <c r="X377" s="14"/>
      <c r="Y377" s="14"/>
      <c r="Z377" s="102"/>
      <c r="AA377" s="14"/>
      <c r="AB377" s="14"/>
      <c r="AC377" s="102"/>
      <c r="AD377" s="14"/>
      <c r="AE377" s="14"/>
      <c r="AF377" s="40"/>
      <c r="AM377" s="19"/>
      <c r="AN377" s="19"/>
      <c r="AO377" s="19"/>
      <c r="AP377" s="19"/>
      <c r="AQ377" s="19"/>
      <c r="AR377" s="19"/>
      <c r="AS377" s="19"/>
    </row>
    <row r="378" spans="1:45" x14ac:dyDescent="0.3">
      <c r="A378" s="50"/>
      <c r="B378" s="102"/>
      <c r="C378" s="14"/>
      <c r="D378" s="14"/>
      <c r="E378" s="102"/>
      <c r="F378" s="14"/>
      <c r="G378" s="14"/>
      <c r="H378" s="102"/>
      <c r="I378" s="14"/>
      <c r="J378" s="14"/>
      <c r="K378" s="102"/>
      <c r="L378" s="14"/>
      <c r="M378" s="14"/>
      <c r="N378" s="102"/>
      <c r="O378" s="14"/>
      <c r="P378" s="14"/>
      <c r="Q378" s="149"/>
      <c r="R378" s="148"/>
      <c r="S378" s="148"/>
      <c r="T378" s="102"/>
      <c r="U378" s="14"/>
      <c r="V378" s="14"/>
      <c r="W378" s="102"/>
      <c r="X378" s="14"/>
      <c r="Y378" s="14"/>
      <c r="Z378" s="102"/>
      <c r="AA378" s="14"/>
      <c r="AB378" s="14"/>
      <c r="AC378" s="102"/>
      <c r="AD378" s="14"/>
      <c r="AE378" s="14"/>
      <c r="AF378" s="40"/>
      <c r="AM378" s="19"/>
      <c r="AN378" s="19"/>
      <c r="AO378" s="19"/>
      <c r="AP378" s="19"/>
      <c r="AQ378" s="19"/>
      <c r="AR378" s="19"/>
      <c r="AS378" s="19"/>
    </row>
    <row r="379" spans="1:45" x14ac:dyDescent="0.3">
      <c r="A379" s="50"/>
      <c r="B379" s="102"/>
      <c r="C379" s="14"/>
      <c r="D379" s="14"/>
      <c r="E379" s="102"/>
      <c r="F379" s="14"/>
      <c r="G379" s="14"/>
      <c r="H379" s="102"/>
      <c r="I379" s="14"/>
      <c r="J379" s="14"/>
      <c r="K379" s="102"/>
      <c r="L379" s="14"/>
      <c r="M379" s="14"/>
      <c r="N379" s="102"/>
      <c r="O379" s="14"/>
      <c r="P379" s="14"/>
      <c r="Q379" s="149"/>
      <c r="R379" s="148"/>
      <c r="S379" s="148"/>
      <c r="T379" s="102"/>
      <c r="U379" s="14"/>
      <c r="V379" s="14"/>
      <c r="W379" s="102"/>
      <c r="X379" s="14"/>
      <c r="Y379" s="14"/>
      <c r="Z379" s="102"/>
      <c r="AA379" s="14"/>
      <c r="AB379" s="14"/>
      <c r="AC379" s="102"/>
      <c r="AD379" s="14"/>
      <c r="AE379" s="14"/>
      <c r="AF379" s="40"/>
      <c r="AM379" s="19"/>
      <c r="AN379" s="19"/>
      <c r="AO379" s="19"/>
      <c r="AP379" s="19"/>
      <c r="AQ379" s="19"/>
      <c r="AR379" s="19"/>
      <c r="AS379" s="19"/>
    </row>
    <row r="380" spans="1:45" x14ac:dyDescent="0.3">
      <c r="A380" s="50"/>
      <c r="B380" s="102"/>
      <c r="C380" s="14"/>
      <c r="D380" s="14"/>
      <c r="E380" s="102"/>
      <c r="F380" s="14"/>
      <c r="G380" s="14"/>
      <c r="H380" s="102"/>
      <c r="I380" s="14"/>
      <c r="J380" s="14"/>
      <c r="K380" s="102"/>
      <c r="L380" s="14"/>
      <c r="M380" s="14"/>
      <c r="N380" s="102"/>
      <c r="O380" s="14"/>
      <c r="P380" s="14"/>
      <c r="Q380" s="149"/>
      <c r="R380" s="148"/>
      <c r="S380" s="148"/>
      <c r="T380" s="102"/>
      <c r="U380" s="14"/>
      <c r="V380" s="14"/>
      <c r="W380" s="102"/>
      <c r="X380" s="14"/>
      <c r="Y380" s="14"/>
      <c r="Z380" s="102"/>
      <c r="AA380" s="14"/>
      <c r="AB380" s="14"/>
      <c r="AC380" s="102"/>
      <c r="AD380" s="14"/>
      <c r="AE380" s="14"/>
      <c r="AF380" s="40"/>
      <c r="AM380" s="19"/>
      <c r="AN380" s="19"/>
      <c r="AO380" s="19"/>
      <c r="AP380" s="19"/>
      <c r="AQ380" s="19"/>
      <c r="AR380" s="19"/>
      <c r="AS380" s="19"/>
    </row>
    <row r="381" spans="1:45" x14ac:dyDescent="0.3">
      <c r="A381" s="50"/>
      <c r="B381" s="102"/>
      <c r="C381" s="14"/>
      <c r="D381" s="14"/>
      <c r="E381" s="102"/>
      <c r="F381" s="14"/>
      <c r="G381" s="14"/>
      <c r="H381" s="102"/>
      <c r="I381" s="14"/>
      <c r="J381" s="14"/>
      <c r="K381" s="102"/>
      <c r="L381" s="14"/>
      <c r="M381" s="14"/>
      <c r="N381" s="102"/>
      <c r="O381" s="14"/>
      <c r="P381" s="14"/>
      <c r="Q381" s="149"/>
      <c r="R381" s="148"/>
      <c r="S381" s="148"/>
      <c r="T381" s="102"/>
      <c r="U381" s="14"/>
      <c r="V381" s="14"/>
      <c r="W381" s="102"/>
      <c r="X381" s="14"/>
      <c r="Y381" s="14"/>
      <c r="Z381" s="102"/>
      <c r="AA381" s="14"/>
      <c r="AB381" s="14"/>
      <c r="AC381" s="102"/>
      <c r="AD381" s="14"/>
      <c r="AE381" s="14"/>
      <c r="AF381" s="40"/>
      <c r="AM381" s="19"/>
      <c r="AN381" s="19"/>
      <c r="AO381" s="19"/>
      <c r="AP381" s="19"/>
      <c r="AQ381" s="19"/>
      <c r="AR381" s="19"/>
      <c r="AS381" s="19"/>
    </row>
    <row r="382" spans="1:45" x14ac:dyDescent="0.3">
      <c r="A382" s="50"/>
      <c r="B382" s="102"/>
      <c r="C382" s="14"/>
      <c r="D382" s="14"/>
      <c r="E382" s="102"/>
      <c r="F382" s="14"/>
      <c r="G382" s="14"/>
      <c r="H382" s="102"/>
      <c r="I382" s="14"/>
      <c r="J382" s="14"/>
      <c r="K382" s="102"/>
      <c r="L382" s="14"/>
      <c r="M382" s="14"/>
      <c r="N382" s="102"/>
      <c r="O382" s="14"/>
      <c r="P382" s="14"/>
      <c r="Q382" s="149"/>
      <c r="R382" s="148"/>
      <c r="S382" s="148"/>
      <c r="T382" s="102"/>
      <c r="U382" s="14"/>
      <c r="V382" s="14"/>
      <c r="W382" s="102"/>
      <c r="X382" s="14"/>
      <c r="Y382" s="14"/>
      <c r="Z382" s="102"/>
      <c r="AA382" s="14"/>
      <c r="AB382" s="14"/>
      <c r="AC382" s="102"/>
      <c r="AD382" s="14"/>
      <c r="AE382" s="14"/>
      <c r="AF382" s="40"/>
      <c r="AM382" s="19"/>
      <c r="AN382" s="19"/>
      <c r="AO382" s="19"/>
      <c r="AP382" s="19"/>
      <c r="AQ382" s="19"/>
      <c r="AR382" s="19"/>
      <c r="AS382" s="19"/>
    </row>
    <row r="383" spans="1:45" x14ac:dyDescent="0.3">
      <c r="A383" s="50"/>
      <c r="B383" s="102"/>
      <c r="C383" s="14"/>
      <c r="D383" s="14"/>
      <c r="E383" s="102"/>
      <c r="F383" s="14"/>
      <c r="G383" s="14"/>
      <c r="H383" s="102"/>
      <c r="I383" s="14"/>
      <c r="J383" s="14"/>
      <c r="K383" s="102"/>
      <c r="L383" s="14"/>
      <c r="M383" s="14"/>
      <c r="N383" s="102"/>
      <c r="O383" s="14"/>
      <c r="P383" s="14"/>
      <c r="Q383" s="149"/>
      <c r="R383" s="148"/>
      <c r="S383" s="148"/>
      <c r="T383" s="102"/>
      <c r="U383" s="14"/>
      <c r="V383" s="14"/>
      <c r="W383" s="102"/>
      <c r="X383" s="14"/>
      <c r="Y383" s="14"/>
      <c r="Z383" s="102"/>
      <c r="AA383" s="14"/>
      <c r="AB383" s="14"/>
      <c r="AC383" s="102"/>
      <c r="AD383" s="14"/>
      <c r="AE383" s="14"/>
      <c r="AF383" s="40"/>
      <c r="AM383" s="19"/>
      <c r="AN383" s="19"/>
      <c r="AO383" s="19"/>
      <c r="AP383" s="19"/>
      <c r="AQ383" s="19"/>
      <c r="AR383" s="19"/>
      <c r="AS383" s="19"/>
    </row>
    <row r="384" spans="1:45" x14ac:dyDescent="0.3">
      <c r="A384" s="50"/>
      <c r="B384" s="102"/>
      <c r="C384" s="14"/>
      <c r="D384" s="14"/>
      <c r="E384" s="102"/>
      <c r="F384" s="14"/>
      <c r="G384" s="14"/>
      <c r="H384" s="102"/>
      <c r="I384" s="14"/>
      <c r="J384" s="14"/>
      <c r="K384" s="102"/>
      <c r="L384" s="14"/>
      <c r="M384" s="14"/>
      <c r="N384" s="102"/>
      <c r="O384" s="14"/>
      <c r="P384" s="14"/>
      <c r="Q384" s="149"/>
      <c r="R384" s="148"/>
      <c r="S384" s="148"/>
      <c r="T384" s="102"/>
      <c r="U384" s="14"/>
      <c r="V384" s="14"/>
      <c r="W384" s="102"/>
      <c r="X384" s="14"/>
      <c r="Y384" s="14"/>
      <c r="Z384" s="102"/>
      <c r="AA384" s="14"/>
      <c r="AB384" s="14"/>
      <c r="AC384" s="102"/>
      <c r="AD384" s="14"/>
      <c r="AE384" s="14"/>
      <c r="AF384" s="40"/>
      <c r="AM384" s="19"/>
      <c r="AN384" s="19"/>
      <c r="AO384" s="19"/>
      <c r="AP384" s="19"/>
      <c r="AQ384" s="19"/>
      <c r="AR384" s="19"/>
      <c r="AS384" s="19"/>
    </row>
    <row r="385" spans="1:45" x14ac:dyDescent="0.3">
      <c r="A385" s="50"/>
      <c r="B385" s="102"/>
      <c r="C385" s="14"/>
      <c r="D385" s="14"/>
      <c r="E385" s="102"/>
      <c r="F385" s="14"/>
      <c r="G385" s="14"/>
      <c r="H385" s="102"/>
      <c r="I385" s="14"/>
      <c r="J385" s="14"/>
      <c r="K385" s="102"/>
      <c r="L385" s="14"/>
      <c r="M385" s="14"/>
      <c r="N385" s="102"/>
      <c r="O385" s="14"/>
      <c r="P385" s="14"/>
      <c r="Q385" s="149"/>
      <c r="R385" s="148"/>
      <c r="S385" s="148"/>
      <c r="T385" s="102"/>
      <c r="U385" s="14"/>
      <c r="V385" s="14"/>
      <c r="W385" s="102"/>
      <c r="X385" s="14"/>
      <c r="Y385" s="14"/>
      <c r="Z385" s="102"/>
      <c r="AA385" s="14"/>
      <c r="AB385" s="14"/>
      <c r="AC385" s="102"/>
      <c r="AD385" s="14"/>
      <c r="AE385" s="14"/>
      <c r="AF385" s="40"/>
      <c r="AM385" s="19"/>
      <c r="AN385" s="19"/>
      <c r="AO385" s="19"/>
      <c r="AP385" s="19"/>
      <c r="AQ385" s="19"/>
      <c r="AR385" s="19"/>
      <c r="AS385" s="19"/>
    </row>
    <row r="386" spans="1:45" x14ac:dyDescent="0.3">
      <c r="A386" s="50"/>
      <c r="B386" s="102"/>
      <c r="C386" s="14"/>
      <c r="D386" s="14"/>
      <c r="E386" s="102"/>
      <c r="F386" s="14"/>
      <c r="G386" s="14"/>
      <c r="H386" s="102"/>
      <c r="I386" s="14"/>
      <c r="J386" s="14"/>
      <c r="K386" s="102"/>
      <c r="L386" s="14"/>
      <c r="M386" s="14"/>
      <c r="N386" s="102"/>
      <c r="O386" s="14"/>
      <c r="P386" s="14"/>
      <c r="Q386" s="149"/>
      <c r="R386" s="148"/>
      <c r="S386" s="148"/>
      <c r="T386" s="102"/>
      <c r="U386" s="14"/>
      <c r="V386" s="14"/>
      <c r="W386" s="102"/>
      <c r="X386" s="14"/>
      <c r="Y386" s="14"/>
      <c r="Z386" s="102"/>
      <c r="AA386" s="14"/>
      <c r="AB386" s="14"/>
      <c r="AC386" s="102"/>
      <c r="AD386" s="14"/>
      <c r="AE386" s="14"/>
      <c r="AF386" s="40"/>
      <c r="AM386" s="19"/>
      <c r="AN386" s="19"/>
      <c r="AO386" s="19"/>
      <c r="AP386" s="19"/>
      <c r="AQ386" s="19"/>
      <c r="AR386" s="19"/>
      <c r="AS386" s="19"/>
    </row>
    <row r="387" spans="1:45" x14ac:dyDescent="0.3">
      <c r="A387" s="50"/>
      <c r="B387" s="102"/>
      <c r="C387" s="14"/>
      <c r="D387" s="14"/>
      <c r="E387" s="102"/>
      <c r="F387" s="14"/>
      <c r="G387" s="14"/>
      <c r="H387" s="102"/>
      <c r="I387" s="14"/>
      <c r="J387" s="14"/>
      <c r="K387" s="102"/>
      <c r="L387" s="14"/>
      <c r="M387" s="14"/>
      <c r="N387" s="102"/>
      <c r="O387" s="14"/>
      <c r="P387" s="14"/>
      <c r="Q387" s="149"/>
      <c r="R387" s="148"/>
      <c r="S387" s="148"/>
      <c r="T387" s="102"/>
      <c r="U387" s="14"/>
      <c r="V387" s="14"/>
      <c r="W387" s="102"/>
      <c r="X387" s="14"/>
      <c r="Y387" s="14"/>
      <c r="Z387" s="102"/>
      <c r="AA387" s="14"/>
      <c r="AB387" s="14"/>
      <c r="AC387" s="102"/>
      <c r="AD387" s="14"/>
      <c r="AE387" s="14"/>
      <c r="AF387" s="40"/>
      <c r="AM387" s="19"/>
      <c r="AN387" s="19"/>
      <c r="AO387" s="19"/>
      <c r="AP387" s="19"/>
      <c r="AQ387" s="19"/>
      <c r="AR387" s="19"/>
      <c r="AS387" s="19"/>
    </row>
    <row r="388" spans="1:45" x14ac:dyDescent="0.3">
      <c r="A388" s="50"/>
      <c r="B388" s="102"/>
      <c r="C388" s="14"/>
      <c r="D388" s="14"/>
      <c r="E388" s="102"/>
      <c r="F388" s="14"/>
      <c r="G388" s="14"/>
      <c r="H388" s="102"/>
      <c r="I388" s="14"/>
      <c r="J388" s="14"/>
      <c r="K388" s="102"/>
      <c r="L388" s="14"/>
      <c r="M388" s="14"/>
      <c r="N388" s="102"/>
      <c r="O388" s="14"/>
      <c r="P388" s="14"/>
      <c r="Q388" s="149"/>
      <c r="R388" s="148"/>
      <c r="S388" s="148"/>
      <c r="T388" s="102"/>
      <c r="U388" s="14"/>
      <c r="V388" s="14"/>
      <c r="W388" s="102"/>
      <c r="X388" s="14"/>
      <c r="Y388" s="14"/>
      <c r="Z388" s="102"/>
      <c r="AA388" s="14"/>
      <c r="AB388" s="14"/>
      <c r="AC388" s="102"/>
      <c r="AD388" s="14"/>
      <c r="AE388" s="14"/>
      <c r="AF388" s="40"/>
      <c r="AM388" s="19"/>
      <c r="AN388" s="19"/>
      <c r="AO388" s="19"/>
      <c r="AP388" s="19"/>
      <c r="AQ388" s="19"/>
      <c r="AR388" s="19"/>
      <c r="AS388" s="19"/>
    </row>
    <row r="389" spans="1:45" x14ac:dyDescent="0.3">
      <c r="A389" s="50"/>
      <c r="B389" s="102"/>
      <c r="C389" s="14"/>
      <c r="D389" s="14"/>
      <c r="E389" s="102"/>
      <c r="F389" s="14"/>
      <c r="G389" s="14"/>
      <c r="H389" s="102"/>
      <c r="I389" s="14"/>
      <c r="J389" s="14"/>
      <c r="K389" s="102"/>
      <c r="L389" s="14"/>
      <c r="M389" s="14"/>
      <c r="N389" s="102"/>
      <c r="O389" s="14"/>
      <c r="P389" s="14"/>
      <c r="Q389" s="149"/>
      <c r="R389" s="148"/>
      <c r="S389" s="148"/>
      <c r="T389" s="102"/>
      <c r="U389" s="14"/>
      <c r="V389" s="14"/>
      <c r="W389" s="102"/>
      <c r="X389" s="14"/>
      <c r="Y389" s="14"/>
      <c r="Z389" s="102"/>
      <c r="AA389" s="14"/>
      <c r="AB389" s="14"/>
      <c r="AC389" s="102"/>
      <c r="AD389" s="14"/>
      <c r="AE389" s="14"/>
      <c r="AF389" s="40"/>
      <c r="AM389" s="19"/>
      <c r="AN389" s="19"/>
      <c r="AO389" s="19"/>
      <c r="AP389" s="19"/>
      <c r="AQ389" s="19"/>
      <c r="AR389" s="19"/>
      <c r="AS389" s="19"/>
    </row>
    <row r="390" spans="1:45" x14ac:dyDescent="0.3">
      <c r="A390" s="50"/>
      <c r="B390" s="102"/>
      <c r="C390" s="14"/>
      <c r="D390" s="14"/>
      <c r="E390" s="102"/>
      <c r="F390" s="14"/>
      <c r="G390" s="14"/>
      <c r="H390" s="102"/>
      <c r="I390" s="14"/>
      <c r="J390" s="14"/>
      <c r="K390" s="102"/>
      <c r="L390" s="14"/>
      <c r="M390" s="14"/>
      <c r="N390" s="102"/>
      <c r="O390" s="14"/>
      <c r="P390" s="14"/>
      <c r="Q390" s="149"/>
      <c r="R390" s="148"/>
      <c r="S390" s="148"/>
      <c r="T390" s="102"/>
      <c r="U390" s="14"/>
      <c r="V390" s="14"/>
      <c r="W390" s="102"/>
      <c r="X390" s="14"/>
      <c r="Y390" s="14"/>
      <c r="Z390" s="102"/>
      <c r="AA390" s="14"/>
      <c r="AB390" s="14"/>
      <c r="AC390" s="102"/>
      <c r="AD390" s="14"/>
      <c r="AE390" s="14"/>
      <c r="AF390" s="40"/>
      <c r="AM390" s="19"/>
      <c r="AN390" s="19"/>
      <c r="AO390" s="19"/>
      <c r="AP390" s="19"/>
      <c r="AQ390" s="19"/>
      <c r="AR390" s="19"/>
      <c r="AS390" s="19"/>
    </row>
    <row r="391" spans="1:45" x14ac:dyDescent="0.3">
      <c r="A391" s="50"/>
      <c r="B391" s="102"/>
      <c r="C391" s="14"/>
      <c r="D391" s="14"/>
      <c r="E391" s="102"/>
      <c r="F391" s="14"/>
      <c r="G391" s="14"/>
      <c r="H391" s="102"/>
      <c r="I391" s="14"/>
      <c r="J391" s="14"/>
      <c r="K391" s="102"/>
      <c r="L391" s="14"/>
      <c r="M391" s="14"/>
      <c r="N391" s="102"/>
      <c r="O391" s="14"/>
      <c r="P391" s="14"/>
      <c r="Q391" s="149"/>
      <c r="R391" s="148"/>
      <c r="S391" s="148"/>
      <c r="T391" s="102"/>
      <c r="U391" s="14"/>
      <c r="V391" s="14"/>
      <c r="W391" s="102"/>
      <c r="X391" s="14"/>
      <c r="Y391" s="14"/>
      <c r="Z391" s="102"/>
      <c r="AA391" s="14"/>
      <c r="AB391" s="14"/>
      <c r="AC391" s="102"/>
      <c r="AD391" s="14"/>
      <c r="AE391" s="14"/>
      <c r="AF391" s="40"/>
      <c r="AM391" s="19"/>
      <c r="AN391" s="19"/>
      <c r="AO391" s="19"/>
      <c r="AP391" s="19"/>
      <c r="AQ391" s="19"/>
      <c r="AR391" s="19"/>
      <c r="AS391" s="19"/>
    </row>
    <row r="392" spans="1:45" x14ac:dyDescent="0.3">
      <c r="A392" s="50"/>
      <c r="B392" s="102"/>
      <c r="C392" s="14"/>
      <c r="D392" s="14"/>
      <c r="E392" s="102"/>
      <c r="F392" s="14"/>
      <c r="G392" s="14"/>
      <c r="H392" s="102"/>
      <c r="I392" s="14"/>
      <c r="J392" s="14"/>
      <c r="K392" s="102"/>
      <c r="L392" s="14"/>
      <c r="M392" s="14"/>
      <c r="N392" s="102"/>
      <c r="O392" s="14"/>
      <c r="P392" s="14"/>
      <c r="Q392" s="149"/>
      <c r="R392" s="148"/>
      <c r="S392" s="148"/>
      <c r="T392" s="102"/>
      <c r="U392" s="14"/>
      <c r="V392" s="14"/>
      <c r="W392" s="102"/>
      <c r="X392" s="14"/>
      <c r="Y392" s="14"/>
      <c r="Z392" s="102"/>
      <c r="AA392" s="14"/>
      <c r="AB392" s="14"/>
      <c r="AC392" s="102"/>
      <c r="AD392" s="14"/>
      <c r="AE392" s="14"/>
      <c r="AF392" s="40"/>
      <c r="AM392" s="19"/>
      <c r="AN392" s="19"/>
      <c r="AO392" s="19"/>
      <c r="AP392" s="19"/>
      <c r="AQ392" s="19"/>
      <c r="AR392" s="19"/>
      <c r="AS392" s="19"/>
    </row>
    <row r="393" spans="1:45" x14ac:dyDescent="0.3">
      <c r="A393" s="50"/>
      <c r="B393" s="102"/>
      <c r="C393" s="14"/>
      <c r="D393" s="14"/>
      <c r="E393" s="102"/>
      <c r="F393" s="14"/>
      <c r="G393" s="14"/>
      <c r="H393" s="102"/>
      <c r="I393" s="14"/>
      <c r="J393" s="14"/>
      <c r="K393" s="102"/>
      <c r="L393" s="14"/>
      <c r="M393" s="14"/>
      <c r="N393" s="102"/>
      <c r="O393" s="14"/>
      <c r="P393" s="14"/>
      <c r="Q393" s="149"/>
      <c r="R393" s="148"/>
      <c r="S393" s="148"/>
      <c r="T393" s="102"/>
      <c r="U393" s="14"/>
      <c r="V393" s="14"/>
      <c r="W393" s="102"/>
      <c r="X393" s="14"/>
      <c r="Y393" s="14"/>
      <c r="Z393" s="102"/>
      <c r="AA393" s="14"/>
      <c r="AB393" s="14"/>
      <c r="AC393" s="102"/>
      <c r="AD393" s="14"/>
      <c r="AE393" s="14"/>
      <c r="AF393" s="40"/>
      <c r="AM393" s="19"/>
      <c r="AN393" s="19"/>
      <c r="AO393" s="19"/>
      <c r="AP393" s="19"/>
      <c r="AQ393" s="19"/>
      <c r="AR393" s="19"/>
      <c r="AS393" s="19"/>
    </row>
    <row r="394" spans="1:45" x14ac:dyDescent="0.3">
      <c r="A394" s="50"/>
      <c r="B394" s="102"/>
      <c r="C394" s="14"/>
      <c r="D394" s="14"/>
      <c r="E394" s="102"/>
      <c r="F394" s="14"/>
      <c r="G394" s="14"/>
      <c r="H394" s="102"/>
      <c r="I394" s="14"/>
      <c r="J394" s="14"/>
      <c r="K394" s="102"/>
      <c r="L394" s="14"/>
      <c r="M394" s="14"/>
      <c r="N394" s="102"/>
      <c r="O394" s="14"/>
      <c r="P394" s="14"/>
      <c r="Q394" s="149"/>
      <c r="R394" s="148"/>
      <c r="S394" s="148"/>
      <c r="T394" s="102"/>
      <c r="U394" s="14"/>
      <c r="V394" s="14"/>
      <c r="W394" s="102"/>
      <c r="X394" s="14"/>
      <c r="Y394" s="14"/>
      <c r="Z394" s="102"/>
      <c r="AA394" s="14"/>
      <c r="AB394" s="14"/>
      <c r="AC394" s="102"/>
      <c r="AD394" s="14"/>
      <c r="AE394" s="14"/>
      <c r="AF394" s="40"/>
      <c r="AM394" s="19"/>
      <c r="AN394" s="19"/>
      <c r="AO394" s="19"/>
      <c r="AP394" s="19"/>
      <c r="AQ394" s="19"/>
      <c r="AR394" s="19"/>
      <c r="AS394" s="19"/>
    </row>
    <row r="395" spans="1:45" x14ac:dyDescent="0.3">
      <c r="A395" s="50"/>
      <c r="B395" s="102"/>
      <c r="C395" s="14"/>
      <c r="D395" s="14"/>
      <c r="E395" s="102"/>
      <c r="F395" s="14"/>
      <c r="G395" s="14"/>
      <c r="H395" s="102"/>
      <c r="I395" s="14"/>
      <c r="J395" s="14"/>
      <c r="K395" s="102"/>
      <c r="L395" s="14"/>
      <c r="M395" s="14"/>
      <c r="N395" s="102"/>
      <c r="O395" s="14"/>
      <c r="P395" s="14"/>
      <c r="Q395" s="149"/>
      <c r="R395" s="148"/>
      <c r="S395" s="148"/>
      <c r="T395" s="102"/>
      <c r="U395" s="14"/>
      <c r="V395" s="14"/>
      <c r="W395" s="102"/>
      <c r="X395" s="14"/>
      <c r="Y395" s="14"/>
      <c r="Z395" s="102"/>
      <c r="AA395" s="14"/>
      <c r="AB395" s="14"/>
      <c r="AC395" s="102"/>
      <c r="AD395" s="14"/>
      <c r="AE395" s="14"/>
      <c r="AF395" s="40"/>
      <c r="AM395" s="19"/>
      <c r="AN395" s="19"/>
      <c r="AO395" s="19"/>
      <c r="AP395" s="19"/>
      <c r="AQ395" s="19"/>
      <c r="AR395" s="19"/>
      <c r="AS395" s="19"/>
    </row>
    <row r="396" spans="1:45" x14ac:dyDescent="0.3">
      <c r="A396" s="50"/>
      <c r="B396" s="102"/>
      <c r="C396" s="14"/>
      <c r="D396" s="14"/>
      <c r="E396" s="102"/>
      <c r="F396" s="14"/>
      <c r="G396" s="14"/>
      <c r="H396" s="102"/>
      <c r="I396" s="14"/>
      <c r="J396" s="14"/>
      <c r="K396" s="102"/>
      <c r="L396" s="14"/>
      <c r="M396" s="14"/>
      <c r="N396" s="102"/>
      <c r="O396" s="14"/>
      <c r="P396" s="14"/>
      <c r="Q396" s="149"/>
      <c r="R396" s="148"/>
      <c r="S396" s="148"/>
      <c r="T396" s="102"/>
      <c r="U396" s="14"/>
      <c r="V396" s="14"/>
      <c r="W396" s="102"/>
      <c r="X396" s="14"/>
      <c r="Y396" s="14"/>
      <c r="Z396" s="102"/>
      <c r="AA396" s="14"/>
      <c r="AB396" s="14"/>
      <c r="AC396" s="102"/>
      <c r="AD396" s="14"/>
      <c r="AE396" s="14"/>
      <c r="AF396" s="40"/>
      <c r="AM396" s="19"/>
      <c r="AN396" s="19"/>
      <c r="AO396" s="19"/>
      <c r="AP396" s="19"/>
      <c r="AQ396" s="19"/>
      <c r="AR396" s="19"/>
      <c r="AS396" s="19"/>
    </row>
    <row r="397" spans="1:45" x14ac:dyDescent="0.3">
      <c r="A397" s="50"/>
      <c r="B397" s="102"/>
      <c r="C397" s="14"/>
      <c r="D397" s="14"/>
      <c r="E397" s="102"/>
      <c r="F397" s="14"/>
      <c r="G397" s="14"/>
      <c r="H397" s="102"/>
      <c r="I397" s="14"/>
      <c r="J397" s="14"/>
      <c r="K397" s="102"/>
      <c r="L397" s="14"/>
      <c r="M397" s="14"/>
      <c r="N397" s="102"/>
      <c r="O397" s="14"/>
      <c r="P397" s="14"/>
      <c r="Q397" s="149"/>
      <c r="R397" s="148"/>
      <c r="S397" s="148"/>
      <c r="T397" s="102"/>
      <c r="U397" s="14"/>
      <c r="V397" s="14"/>
      <c r="W397" s="102"/>
      <c r="X397" s="14"/>
      <c r="Y397" s="14"/>
      <c r="Z397" s="102"/>
      <c r="AA397" s="14"/>
      <c r="AB397" s="14"/>
      <c r="AC397" s="102"/>
      <c r="AD397" s="14"/>
      <c r="AE397" s="14"/>
      <c r="AF397" s="40"/>
      <c r="AM397" s="19"/>
      <c r="AN397" s="19"/>
      <c r="AO397" s="19"/>
      <c r="AP397" s="19"/>
      <c r="AQ397" s="19"/>
      <c r="AR397" s="19"/>
      <c r="AS397" s="19"/>
    </row>
    <row r="398" spans="1:45" x14ac:dyDescent="0.3">
      <c r="A398" s="50"/>
      <c r="B398" s="102"/>
      <c r="C398" s="14"/>
      <c r="D398" s="14"/>
      <c r="E398" s="102"/>
      <c r="F398" s="14"/>
      <c r="G398" s="14"/>
      <c r="H398" s="102"/>
      <c r="I398" s="14"/>
      <c r="J398" s="14"/>
      <c r="K398" s="102"/>
      <c r="L398" s="14"/>
      <c r="M398" s="14"/>
      <c r="N398" s="102"/>
      <c r="O398" s="14"/>
      <c r="P398" s="14"/>
      <c r="Q398" s="149"/>
      <c r="R398" s="148"/>
      <c r="S398" s="148"/>
      <c r="T398" s="102"/>
      <c r="U398" s="14"/>
      <c r="V398" s="14"/>
      <c r="W398" s="102"/>
      <c r="X398" s="14"/>
      <c r="Y398" s="14"/>
      <c r="Z398" s="102"/>
      <c r="AA398" s="14"/>
      <c r="AB398" s="14"/>
      <c r="AC398" s="102"/>
      <c r="AD398" s="14"/>
      <c r="AE398" s="14"/>
      <c r="AF398" s="40"/>
      <c r="AM398" s="19"/>
      <c r="AN398" s="19"/>
      <c r="AO398" s="19"/>
      <c r="AP398" s="19"/>
      <c r="AQ398" s="19"/>
      <c r="AR398" s="19"/>
      <c r="AS398" s="19"/>
    </row>
    <row r="399" spans="1:45" x14ac:dyDescent="0.3">
      <c r="A399" s="50"/>
      <c r="B399" s="102"/>
      <c r="C399" s="14"/>
      <c r="D399" s="14"/>
      <c r="E399" s="102"/>
      <c r="F399" s="14"/>
      <c r="G399" s="14"/>
      <c r="H399" s="102"/>
      <c r="I399" s="14"/>
      <c r="J399" s="14"/>
      <c r="K399" s="102"/>
      <c r="L399" s="14"/>
      <c r="M399" s="14"/>
      <c r="N399" s="102"/>
      <c r="O399" s="14"/>
      <c r="P399" s="14"/>
      <c r="Q399" s="149"/>
      <c r="R399" s="148"/>
      <c r="S399" s="148"/>
      <c r="T399" s="102"/>
      <c r="U399" s="14"/>
      <c r="V399" s="14"/>
      <c r="W399" s="102"/>
      <c r="X399" s="14"/>
      <c r="Y399" s="14"/>
      <c r="Z399" s="102"/>
      <c r="AA399" s="14"/>
      <c r="AB399" s="14"/>
      <c r="AC399" s="102"/>
      <c r="AD399" s="14"/>
      <c r="AE399" s="14"/>
      <c r="AF399" s="40"/>
      <c r="AM399" s="19"/>
      <c r="AN399" s="19"/>
      <c r="AO399" s="19"/>
      <c r="AP399" s="19"/>
      <c r="AQ399" s="19"/>
      <c r="AR399" s="19"/>
      <c r="AS399" s="19"/>
    </row>
    <row r="400" spans="1:45" x14ac:dyDescent="0.3">
      <c r="A400" s="50"/>
      <c r="B400" s="102"/>
      <c r="C400" s="14"/>
      <c r="D400" s="14"/>
      <c r="E400" s="102"/>
      <c r="F400" s="14"/>
      <c r="G400" s="14"/>
      <c r="H400" s="102"/>
      <c r="I400" s="14"/>
      <c r="J400" s="14"/>
      <c r="K400" s="102"/>
      <c r="L400" s="14"/>
      <c r="M400" s="14"/>
      <c r="N400" s="102"/>
      <c r="O400" s="14"/>
      <c r="P400" s="14"/>
      <c r="Q400" s="149"/>
      <c r="R400" s="148"/>
      <c r="S400" s="148"/>
      <c r="T400" s="102"/>
      <c r="U400" s="14"/>
      <c r="V400" s="14"/>
      <c r="W400" s="102"/>
      <c r="X400" s="14"/>
      <c r="Y400" s="14"/>
      <c r="Z400" s="102"/>
      <c r="AA400" s="14"/>
      <c r="AB400" s="14"/>
      <c r="AC400" s="102"/>
      <c r="AD400" s="14"/>
      <c r="AE400" s="14"/>
      <c r="AF400" s="40"/>
      <c r="AM400" s="19"/>
      <c r="AN400" s="19"/>
      <c r="AO400" s="19"/>
      <c r="AP400" s="19"/>
      <c r="AQ400" s="19"/>
      <c r="AR400" s="19"/>
      <c r="AS400" s="19"/>
    </row>
    <row r="401" spans="1:45" x14ac:dyDescent="0.3">
      <c r="A401" s="50"/>
      <c r="B401" s="102"/>
      <c r="C401" s="14"/>
      <c r="D401" s="14"/>
      <c r="E401" s="102"/>
      <c r="F401" s="14"/>
      <c r="G401" s="14"/>
      <c r="H401" s="102"/>
      <c r="I401" s="14"/>
      <c r="J401" s="14"/>
      <c r="K401" s="102"/>
      <c r="L401" s="14"/>
      <c r="M401" s="14"/>
      <c r="N401" s="102"/>
      <c r="O401" s="14"/>
      <c r="P401" s="14"/>
      <c r="Q401" s="149"/>
      <c r="R401" s="148"/>
      <c r="S401" s="148"/>
      <c r="T401" s="102"/>
      <c r="U401" s="14"/>
      <c r="V401" s="14"/>
      <c r="W401" s="102"/>
      <c r="X401" s="14"/>
      <c r="Y401" s="14"/>
      <c r="Z401" s="102"/>
      <c r="AA401" s="14"/>
      <c r="AB401" s="14"/>
      <c r="AC401" s="102"/>
      <c r="AD401" s="14"/>
      <c r="AE401" s="14"/>
      <c r="AF401" s="40"/>
      <c r="AM401" s="19"/>
      <c r="AN401" s="19"/>
      <c r="AO401" s="19"/>
      <c r="AP401" s="19"/>
      <c r="AQ401" s="19"/>
      <c r="AR401" s="19"/>
      <c r="AS401" s="19"/>
    </row>
    <row r="402" spans="1:45" x14ac:dyDescent="0.3">
      <c r="A402" s="50"/>
      <c r="B402" s="102"/>
      <c r="C402" s="14"/>
      <c r="D402" s="14"/>
      <c r="E402" s="102"/>
      <c r="F402" s="14"/>
      <c r="G402" s="14"/>
      <c r="H402" s="102"/>
      <c r="I402" s="14"/>
      <c r="J402" s="14"/>
      <c r="K402" s="102"/>
      <c r="L402" s="14"/>
      <c r="M402" s="14"/>
      <c r="N402" s="102"/>
      <c r="O402" s="14"/>
      <c r="P402" s="14"/>
      <c r="Q402" s="149"/>
      <c r="R402" s="148"/>
      <c r="S402" s="148"/>
      <c r="T402" s="102"/>
      <c r="U402" s="14"/>
      <c r="V402" s="14"/>
      <c r="W402" s="102"/>
      <c r="X402" s="14"/>
      <c r="Y402" s="14"/>
      <c r="Z402" s="102"/>
      <c r="AA402" s="14"/>
      <c r="AB402" s="14"/>
      <c r="AC402" s="102"/>
      <c r="AD402" s="14"/>
      <c r="AE402" s="14"/>
      <c r="AF402" s="40"/>
      <c r="AM402" s="19"/>
      <c r="AN402" s="19"/>
      <c r="AO402" s="19"/>
      <c r="AP402" s="19"/>
      <c r="AQ402" s="19"/>
      <c r="AR402" s="19"/>
      <c r="AS402" s="19"/>
    </row>
    <row r="403" spans="1:45" x14ac:dyDescent="0.3">
      <c r="A403" s="50"/>
      <c r="B403" s="102"/>
      <c r="C403" s="14"/>
      <c r="D403" s="14"/>
      <c r="E403" s="102"/>
      <c r="F403" s="14"/>
      <c r="G403" s="14"/>
      <c r="H403" s="102"/>
      <c r="I403" s="14"/>
      <c r="J403" s="14"/>
      <c r="K403" s="102"/>
      <c r="L403" s="14"/>
      <c r="M403" s="14"/>
      <c r="N403" s="102"/>
      <c r="O403" s="14"/>
      <c r="P403" s="14"/>
      <c r="Q403" s="149"/>
      <c r="R403" s="148"/>
      <c r="S403" s="148"/>
      <c r="T403" s="102"/>
      <c r="U403" s="14"/>
      <c r="V403" s="14"/>
      <c r="W403" s="102"/>
      <c r="X403" s="14"/>
      <c r="Y403" s="14"/>
      <c r="Z403" s="102"/>
      <c r="AA403" s="14"/>
      <c r="AB403" s="14"/>
      <c r="AC403" s="102"/>
      <c r="AD403" s="14"/>
      <c r="AE403" s="14"/>
      <c r="AF403" s="40"/>
      <c r="AM403" s="19"/>
      <c r="AN403" s="19"/>
      <c r="AO403" s="19"/>
      <c r="AP403" s="19"/>
      <c r="AQ403" s="19"/>
      <c r="AR403" s="19"/>
      <c r="AS403" s="19"/>
    </row>
    <row r="404" spans="1:45" x14ac:dyDescent="0.3">
      <c r="A404" s="50"/>
      <c r="B404" s="102"/>
      <c r="C404" s="14"/>
      <c r="D404" s="14"/>
      <c r="E404" s="102"/>
      <c r="F404" s="14"/>
      <c r="G404" s="14"/>
      <c r="H404" s="102"/>
      <c r="I404" s="14"/>
      <c r="J404" s="14"/>
      <c r="K404" s="102"/>
      <c r="L404" s="14"/>
      <c r="M404" s="14"/>
      <c r="N404" s="102"/>
      <c r="O404" s="14"/>
      <c r="P404" s="14"/>
      <c r="Q404" s="149"/>
      <c r="R404" s="148"/>
      <c r="S404" s="148"/>
      <c r="T404" s="102"/>
      <c r="U404" s="14"/>
      <c r="V404" s="14"/>
      <c r="W404" s="102"/>
      <c r="X404" s="14"/>
      <c r="Y404" s="14"/>
      <c r="Z404" s="102"/>
      <c r="AA404" s="14"/>
      <c r="AB404" s="14"/>
      <c r="AC404" s="102"/>
      <c r="AD404" s="14"/>
      <c r="AE404" s="14"/>
      <c r="AF404" s="40"/>
      <c r="AM404" s="19"/>
      <c r="AN404" s="19"/>
      <c r="AO404" s="19"/>
      <c r="AP404" s="19"/>
      <c r="AQ404" s="19"/>
      <c r="AR404" s="19"/>
      <c r="AS404" s="19"/>
    </row>
    <row r="405" spans="1:45" x14ac:dyDescent="0.3">
      <c r="A405" s="50"/>
      <c r="B405" s="102"/>
      <c r="C405" s="14"/>
      <c r="D405" s="14"/>
      <c r="E405" s="102"/>
      <c r="F405" s="14"/>
      <c r="G405" s="14"/>
      <c r="H405" s="102"/>
      <c r="I405" s="14"/>
      <c r="J405" s="14"/>
      <c r="K405" s="102"/>
      <c r="L405" s="14"/>
      <c r="M405" s="14"/>
      <c r="N405" s="102"/>
      <c r="O405" s="14"/>
      <c r="P405" s="14"/>
      <c r="Q405" s="149"/>
      <c r="R405" s="148"/>
      <c r="S405" s="148"/>
      <c r="T405" s="102"/>
      <c r="U405" s="14"/>
      <c r="V405" s="14"/>
      <c r="W405" s="102"/>
      <c r="X405" s="14"/>
      <c r="Y405" s="14"/>
      <c r="Z405" s="102"/>
      <c r="AA405" s="14"/>
      <c r="AB405" s="14"/>
      <c r="AC405" s="102"/>
      <c r="AD405" s="14"/>
      <c r="AE405" s="14"/>
      <c r="AF405" s="40"/>
      <c r="AM405" s="19"/>
      <c r="AN405" s="19"/>
      <c r="AO405" s="19"/>
      <c r="AP405" s="19"/>
      <c r="AQ405" s="19"/>
      <c r="AR405" s="19"/>
      <c r="AS405" s="19"/>
    </row>
    <row r="406" spans="1:45" x14ac:dyDescent="0.3">
      <c r="A406" s="50"/>
      <c r="B406" s="102"/>
      <c r="C406" s="14"/>
      <c r="D406" s="14"/>
      <c r="E406" s="102"/>
      <c r="F406" s="14"/>
      <c r="G406" s="14"/>
      <c r="H406" s="102"/>
      <c r="I406" s="14"/>
      <c r="J406" s="14"/>
      <c r="K406" s="102"/>
      <c r="L406" s="14"/>
      <c r="M406" s="14"/>
      <c r="N406" s="102"/>
      <c r="O406" s="14"/>
      <c r="P406" s="14"/>
      <c r="Q406" s="149"/>
      <c r="R406" s="148"/>
      <c r="S406" s="148"/>
      <c r="T406" s="102"/>
      <c r="U406" s="14"/>
      <c r="V406" s="14"/>
      <c r="W406" s="102"/>
      <c r="X406" s="14"/>
      <c r="Y406" s="14"/>
      <c r="Z406" s="102"/>
      <c r="AA406" s="14"/>
      <c r="AB406" s="14"/>
      <c r="AC406" s="102"/>
      <c r="AD406" s="14"/>
      <c r="AE406" s="14"/>
      <c r="AF406" s="40"/>
      <c r="AM406" s="19"/>
      <c r="AN406" s="19"/>
      <c r="AO406" s="19"/>
      <c r="AP406" s="19"/>
      <c r="AQ406" s="19"/>
      <c r="AR406" s="19"/>
      <c r="AS406" s="19"/>
    </row>
    <row r="407" spans="1:45" x14ac:dyDescent="0.3">
      <c r="A407" s="50"/>
      <c r="B407" s="102"/>
      <c r="C407" s="14"/>
      <c r="D407" s="14"/>
      <c r="E407" s="102"/>
      <c r="F407" s="14"/>
      <c r="G407" s="14"/>
      <c r="H407" s="102"/>
      <c r="I407" s="14"/>
      <c r="J407" s="14"/>
      <c r="K407" s="102"/>
      <c r="L407" s="14"/>
      <c r="M407" s="14"/>
      <c r="N407" s="102"/>
      <c r="O407" s="14"/>
      <c r="P407" s="14"/>
      <c r="Q407" s="149"/>
      <c r="R407" s="148"/>
      <c r="S407" s="148"/>
      <c r="T407" s="102"/>
      <c r="U407" s="14"/>
      <c r="V407" s="14"/>
      <c r="W407" s="102"/>
      <c r="X407" s="14"/>
      <c r="Y407" s="14"/>
      <c r="Z407" s="102"/>
      <c r="AA407" s="14"/>
      <c r="AB407" s="14"/>
      <c r="AC407" s="102"/>
      <c r="AD407" s="14"/>
      <c r="AE407" s="14"/>
      <c r="AF407" s="40"/>
      <c r="AM407" s="19"/>
      <c r="AN407" s="19"/>
      <c r="AO407" s="19"/>
      <c r="AP407" s="19"/>
      <c r="AQ407" s="19"/>
      <c r="AR407" s="19"/>
      <c r="AS407" s="19"/>
    </row>
    <row r="408" spans="1:45" x14ac:dyDescent="0.3">
      <c r="A408" s="50"/>
      <c r="B408" s="102"/>
      <c r="C408" s="14"/>
      <c r="D408" s="14"/>
      <c r="E408" s="102"/>
      <c r="F408" s="14"/>
      <c r="G408" s="14"/>
      <c r="H408" s="102"/>
      <c r="I408" s="14"/>
      <c r="J408" s="14"/>
      <c r="K408" s="102"/>
      <c r="L408" s="14"/>
      <c r="M408" s="14"/>
      <c r="N408" s="102"/>
      <c r="O408" s="14"/>
      <c r="P408" s="14"/>
      <c r="Q408" s="149"/>
      <c r="R408" s="148"/>
      <c r="S408" s="148"/>
      <c r="T408" s="102"/>
      <c r="U408" s="14"/>
      <c r="V408" s="14"/>
      <c r="W408" s="102"/>
      <c r="X408" s="14"/>
      <c r="Y408" s="14"/>
      <c r="Z408" s="102"/>
      <c r="AA408" s="14"/>
      <c r="AB408" s="14"/>
      <c r="AC408" s="102"/>
      <c r="AD408" s="14"/>
      <c r="AE408" s="14"/>
      <c r="AF408" s="40"/>
      <c r="AM408" s="19"/>
      <c r="AN408" s="19"/>
      <c r="AO408" s="19"/>
      <c r="AP408" s="19"/>
      <c r="AQ408" s="19"/>
      <c r="AR408" s="19"/>
      <c r="AS408" s="19"/>
    </row>
    <row r="409" spans="1:45" x14ac:dyDescent="0.3">
      <c r="A409" s="50"/>
      <c r="B409" s="102"/>
      <c r="C409" s="14"/>
      <c r="D409" s="14"/>
      <c r="E409" s="102"/>
      <c r="F409" s="14"/>
      <c r="G409" s="14"/>
      <c r="H409" s="102"/>
      <c r="I409" s="14"/>
      <c r="J409" s="14"/>
      <c r="K409" s="102"/>
      <c r="L409" s="14"/>
      <c r="M409" s="14"/>
      <c r="N409" s="102"/>
      <c r="O409" s="14"/>
      <c r="P409" s="14"/>
      <c r="Q409" s="149"/>
      <c r="R409" s="148"/>
      <c r="S409" s="148"/>
      <c r="T409" s="102"/>
      <c r="U409" s="14"/>
      <c r="V409" s="14"/>
      <c r="W409" s="102"/>
      <c r="X409" s="14"/>
      <c r="Y409" s="14"/>
      <c r="Z409" s="102"/>
      <c r="AA409" s="14"/>
      <c r="AB409" s="14"/>
      <c r="AC409" s="102"/>
      <c r="AD409" s="14"/>
      <c r="AE409" s="14"/>
      <c r="AF409" s="40"/>
      <c r="AM409" s="19"/>
      <c r="AN409" s="19"/>
      <c r="AO409" s="19"/>
      <c r="AP409" s="19"/>
      <c r="AQ409" s="19"/>
      <c r="AR409" s="19"/>
      <c r="AS409" s="19"/>
    </row>
    <row r="410" spans="1:45" x14ac:dyDescent="0.3">
      <c r="A410" s="50"/>
      <c r="B410" s="102"/>
      <c r="C410" s="14"/>
      <c r="D410" s="14"/>
      <c r="E410" s="102"/>
      <c r="F410" s="14"/>
      <c r="G410" s="14"/>
      <c r="H410" s="102"/>
      <c r="I410" s="14"/>
      <c r="J410" s="14"/>
      <c r="K410" s="102"/>
      <c r="L410" s="14"/>
      <c r="M410" s="14"/>
      <c r="N410" s="102"/>
      <c r="O410" s="14"/>
      <c r="P410" s="14"/>
      <c r="Q410" s="149"/>
      <c r="R410" s="148"/>
      <c r="S410" s="148"/>
      <c r="T410" s="102"/>
      <c r="U410" s="14"/>
      <c r="V410" s="14"/>
      <c r="W410" s="102"/>
      <c r="X410" s="14"/>
      <c r="Y410" s="14"/>
      <c r="Z410" s="102"/>
      <c r="AA410" s="14"/>
      <c r="AB410" s="14"/>
      <c r="AC410" s="102"/>
      <c r="AD410" s="14"/>
      <c r="AE410" s="14"/>
      <c r="AF410" s="40"/>
      <c r="AM410" s="19"/>
      <c r="AN410" s="19"/>
      <c r="AO410" s="19"/>
      <c r="AP410" s="19"/>
      <c r="AQ410" s="19"/>
      <c r="AR410" s="19"/>
      <c r="AS410" s="19"/>
    </row>
    <row r="411" spans="1:45" x14ac:dyDescent="0.3">
      <c r="A411" s="50"/>
      <c r="B411" s="102"/>
      <c r="C411" s="14"/>
      <c r="D411" s="14"/>
      <c r="E411" s="102"/>
      <c r="F411" s="14"/>
      <c r="G411" s="14"/>
      <c r="H411" s="102"/>
      <c r="I411" s="14"/>
      <c r="J411" s="14"/>
      <c r="K411" s="102"/>
      <c r="L411" s="14"/>
      <c r="M411" s="14"/>
      <c r="N411" s="102"/>
      <c r="O411" s="14"/>
      <c r="P411" s="14"/>
      <c r="Q411" s="149"/>
      <c r="R411" s="148"/>
      <c r="S411" s="148"/>
      <c r="T411" s="102"/>
      <c r="U411" s="14"/>
      <c r="V411" s="14"/>
      <c r="W411" s="102"/>
      <c r="X411" s="14"/>
      <c r="Y411" s="14"/>
      <c r="Z411" s="102"/>
      <c r="AA411" s="14"/>
      <c r="AB411" s="14"/>
      <c r="AC411" s="102"/>
      <c r="AD411" s="14"/>
      <c r="AE411" s="14"/>
      <c r="AF411" s="40"/>
      <c r="AM411" s="19"/>
      <c r="AN411" s="19"/>
      <c r="AO411" s="19"/>
      <c r="AP411" s="19"/>
      <c r="AQ411" s="19"/>
      <c r="AR411" s="19"/>
      <c r="AS411" s="19"/>
    </row>
    <row r="412" spans="1:45" x14ac:dyDescent="0.3">
      <c r="A412" s="50"/>
      <c r="B412" s="102"/>
      <c r="C412" s="14"/>
      <c r="D412" s="14"/>
      <c r="E412" s="102"/>
      <c r="F412" s="14"/>
      <c r="G412" s="14"/>
      <c r="H412" s="102"/>
      <c r="I412" s="14"/>
      <c r="J412" s="14"/>
      <c r="K412" s="102"/>
      <c r="L412" s="14"/>
      <c r="M412" s="14"/>
      <c r="N412" s="102"/>
      <c r="O412" s="14"/>
      <c r="P412" s="14"/>
      <c r="Q412" s="149"/>
      <c r="R412" s="148"/>
      <c r="S412" s="148"/>
      <c r="T412" s="102"/>
      <c r="U412" s="14"/>
      <c r="V412" s="14"/>
      <c r="W412" s="102"/>
      <c r="X412" s="14"/>
      <c r="Y412" s="14"/>
      <c r="Z412" s="102"/>
      <c r="AA412" s="14"/>
      <c r="AB412" s="14"/>
      <c r="AC412" s="102"/>
      <c r="AD412" s="14"/>
      <c r="AE412" s="14"/>
      <c r="AF412" s="40"/>
      <c r="AM412" s="19"/>
      <c r="AN412" s="19"/>
      <c r="AO412" s="19"/>
      <c r="AP412" s="19"/>
      <c r="AQ412" s="19"/>
      <c r="AR412" s="19"/>
      <c r="AS412" s="19"/>
    </row>
    <row r="413" spans="1:45" x14ac:dyDescent="0.3">
      <c r="A413" s="50"/>
      <c r="B413" s="102"/>
      <c r="C413" s="14"/>
      <c r="D413" s="14"/>
      <c r="E413" s="102"/>
      <c r="F413" s="14"/>
      <c r="G413" s="14"/>
      <c r="H413" s="102"/>
      <c r="I413" s="14"/>
      <c r="J413" s="14"/>
      <c r="K413" s="102"/>
      <c r="L413" s="14"/>
      <c r="M413" s="14"/>
      <c r="N413" s="102"/>
      <c r="O413" s="14"/>
      <c r="P413" s="14"/>
      <c r="Q413" s="149"/>
      <c r="R413" s="148"/>
      <c r="S413" s="148"/>
      <c r="T413" s="102"/>
      <c r="U413" s="14"/>
      <c r="V413" s="14"/>
      <c r="W413" s="102"/>
      <c r="X413" s="14"/>
      <c r="Y413" s="14"/>
      <c r="Z413" s="102"/>
      <c r="AA413" s="14"/>
      <c r="AB413" s="14"/>
      <c r="AC413" s="102"/>
      <c r="AD413" s="14"/>
      <c r="AE413" s="14"/>
      <c r="AF413" s="40"/>
      <c r="AM413" s="19"/>
      <c r="AN413" s="19"/>
      <c r="AO413" s="19"/>
      <c r="AP413" s="19"/>
      <c r="AQ413" s="19"/>
      <c r="AR413" s="19"/>
      <c r="AS413" s="19"/>
    </row>
    <row r="414" spans="1:45" x14ac:dyDescent="0.3">
      <c r="A414" s="50"/>
      <c r="B414" s="102"/>
      <c r="C414" s="14"/>
      <c r="D414" s="14"/>
      <c r="E414" s="102"/>
      <c r="F414" s="14"/>
      <c r="G414" s="14"/>
      <c r="H414" s="102"/>
      <c r="I414" s="14"/>
      <c r="J414" s="14"/>
      <c r="K414" s="102"/>
      <c r="L414" s="14"/>
      <c r="M414" s="14"/>
      <c r="N414" s="102"/>
      <c r="O414" s="14"/>
      <c r="P414" s="14"/>
      <c r="Q414" s="149"/>
      <c r="R414" s="148"/>
      <c r="S414" s="148"/>
      <c r="T414" s="102"/>
      <c r="U414" s="14"/>
      <c r="V414" s="14"/>
      <c r="W414" s="102"/>
      <c r="X414" s="14"/>
      <c r="Y414" s="14"/>
      <c r="Z414" s="102"/>
      <c r="AA414" s="14"/>
      <c r="AB414" s="14"/>
      <c r="AC414" s="102"/>
      <c r="AD414" s="14"/>
      <c r="AE414" s="14"/>
      <c r="AF414" s="40"/>
      <c r="AM414" s="19"/>
      <c r="AN414" s="19"/>
      <c r="AO414" s="19"/>
      <c r="AP414" s="19"/>
      <c r="AQ414" s="19"/>
      <c r="AR414" s="19"/>
      <c r="AS414" s="19"/>
    </row>
    <row r="415" spans="1:45" x14ac:dyDescent="0.3">
      <c r="A415" s="50"/>
      <c r="B415" s="102"/>
      <c r="C415" s="14"/>
      <c r="D415" s="14"/>
      <c r="E415" s="102"/>
      <c r="F415" s="14"/>
      <c r="G415" s="14"/>
      <c r="H415" s="102"/>
      <c r="I415" s="14"/>
      <c r="J415" s="14"/>
      <c r="K415" s="102"/>
      <c r="L415" s="14"/>
      <c r="M415" s="14"/>
      <c r="N415" s="102"/>
      <c r="O415" s="14"/>
      <c r="P415" s="14"/>
      <c r="Q415" s="149"/>
      <c r="R415" s="148"/>
      <c r="S415" s="148"/>
      <c r="T415" s="102"/>
      <c r="U415" s="14"/>
      <c r="V415" s="14"/>
      <c r="W415" s="102"/>
      <c r="X415" s="14"/>
      <c r="Y415" s="14"/>
      <c r="Z415" s="102"/>
      <c r="AA415" s="14"/>
      <c r="AB415" s="14"/>
      <c r="AC415" s="102"/>
      <c r="AD415" s="14"/>
      <c r="AE415" s="14"/>
      <c r="AF415" s="40"/>
      <c r="AM415" s="19"/>
      <c r="AN415" s="19"/>
      <c r="AO415" s="19"/>
      <c r="AP415" s="19"/>
      <c r="AQ415" s="19"/>
      <c r="AR415" s="19"/>
      <c r="AS415" s="19"/>
    </row>
    <row r="416" spans="1:45" x14ac:dyDescent="0.3">
      <c r="A416" s="50"/>
      <c r="B416" s="102"/>
      <c r="C416" s="14"/>
      <c r="D416" s="14"/>
      <c r="E416" s="102"/>
      <c r="F416" s="14"/>
      <c r="G416" s="14"/>
      <c r="H416" s="102"/>
      <c r="I416" s="14"/>
      <c r="J416" s="14"/>
      <c r="K416" s="102"/>
      <c r="L416" s="14"/>
      <c r="M416" s="14"/>
      <c r="N416" s="102"/>
      <c r="O416" s="14"/>
      <c r="P416" s="14"/>
      <c r="Q416" s="149"/>
      <c r="R416" s="148"/>
      <c r="S416" s="148"/>
      <c r="T416" s="102"/>
      <c r="U416" s="14"/>
      <c r="V416" s="14"/>
      <c r="W416" s="102"/>
      <c r="X416" s="14"/>
      <c r="Y416" s="14"/>
      <c r="Z416" s="102"/>
      <c r="AA416" s="14"/>
      <c r="AB416" s="14"/>
      <c r="AC416" s="102"/>
      <c r="AD416" s="14"/>
      <c r="AE416" s="14"/>
      <c r="AF416" s="40"/>
      <c r="AM416" s="19"/>
      <c r="AN416" s="19"/>
      <c r="AO416" s="19"/>
      <c r="AP416" s="19"/>
      <c r="AQ416" s="19"/>
      <c r="AR416" s="19"/>
      <c r="AS416" s="19"/>
    </row>
    <row r="417" spans="1:45" x14ac:dyDescent="0.3">
      <c r="A417" s="50"/>
      <c r="B417" s="102"/>
      <c r="C417" s="14"/>
      <c r="D417" s="14"/>
      <c r="E417" s="102"/>
      <c r="F417" s="14"/>
      <c r="G417" s="14"/>
      <c r="H417" s="102"/>
      <c r="I417" s="14"/>
      <c r="J417" s="14"/>
      <c r="K417" s="102"/>
      <c r="L417" s="14"/>
      <c r="M417" s="14"/>
      <c r="N417" s="102"/>
      <c r="O417" s="14"/>
      <c r="P417" s="14"/>
      <c r="Q417" s="149"/>
      <c r="R417" s="148"/>
      <c r="S417" s="148"/>
      <c r="T417" s="102"/>
      <c r="U417" s="14"/>
      <c r="V417" s="14"/>
      <c r="W417" s="102"/>
      <c r="X417" s="14"/>
      <c r="Y417" s="14"/>
      <c r="Z417" s="102"/>
      <c r="AA417" s="14"/>
      <c r="AB417" s="14"/>
      <c r="AC417" s="102"/>
      <c r="AD417" s="14"/>
      <c r="AE417" s="14"/>
      <c r="AF417" s="40"/>
      <c r="AM417" s="19"/>
      <c r="AN417" s="19"/>
      <c r="AO417" s="19"/>
      <c r="AP417" s="19"/>
      <c r="AQ417" s="19"/>
      <c r="AR417" s="19"/>
      <c r="AS417" s="19"/>
    </row>
    <row r="418" spans="1:45" x14ac:dyDescent="0.3">
      <c r="A418" s="50"/>
      <c r="B418" s="102"/>
      <c r="C418" s="14"/>
      <c r="D418" s="14"/>
      <c r="E418" s="102"/>
      <c r="F418" s="14"/>
      <c r="G418" s="14"/>
      <c r="H418" s="102"/>
      <c r="I418" s="14"/>
      <c r="J418" s="14"/>
      <c r="K418" s="102"/>
      <c r="L418" s="14"/>
      <c r="M418" s="14"/>
      <c r="N418" s="102"/>
      <c r="O418" s="14"/>
      <c r="P418" s="14"/>
      <c r="Q418" s="149"/>
      <c r="R418" s="148"/>
      <c r="S418" s="148"/>
      <c r="T418" s="102"/>
      <c r="U418" s="14"/>
      <c r="V418" s="14"/>
      <c r="W418" s="102"/>
      <c r="X418" s="14"/>
      <c r="Y418" s="14"/>
      <c r="Z418" s="102"/>
      <c r="AA418" s="14"/>
      <c r="AB418" s="14"/>
      <c r="AC418" s="102"/>
      <c r="AD418" s="14"/>
      <c r="AE418" s="14"/>
      <c r="AF418" s="40"/>
      <c r="AM418" s="19"/>
      <c r="AN418" s="19"/>
      <c r="AO418" s="19"/>
      <c r="AP418" s="19"/>
      <c r="AQ418" s="19"/>
      <c r="AR418" s="19"/>
      <c r="AS418" s="19"/>
    </row>
    <row r="419" spans="1:45" x14ac:dyDescent="0.3">
      <c r="A419" s="50"/>
      <c r="B419" s="102"/>
      <c r="C419" s="14"/>
      <c r="D419" s="14"/>
      <c r="E419" s="102"/>
      <c r="F419" s="14"/>
      <c r="G419" s="14"/>
      <c r="H419" s="102"/>
      <c r="I419" s="14"/>
      <c r="J419" s="14"/>
      <c r="K419" s="102"/>
      <c r="L419" s="14"/>
      <c r="M419" s="14"/>
      <c r="N419" s="102"/>
      <c r="O419" s="14"/>
      <c r="P419" s="14"/>
      <c r="Q419" s="149"/>
      <c r="R419" s="148"/>
      <c r="S419" s="148"/>
      <c r="T419" s="102"/>
      <c r="U419" s="14"/>
      <c r="V419" s="14"/>
      <c r="W419" s="102"/>
      <c r="X419" s="14"/>
      <c r="Y419" s="14"/>
      <c r="Z419" s="102"/>
      <c r="AA419" s="14"/>
      <c r="AB419" s="14"/>
      <c r="AC419" s="102"/>
      <c r="AD419" s="14"/>
      <c r="AE419" s="14"/>
      <c r="AF419" s="40"/>
      <c r="AM419" s="19"/>
      <c r="AN419" s="19"/>
      <c r="AO419" s="19"/>
      <c r="AP419" s="19"/>
      <c r="AQ419" s="19"/>
      <c r="AR419" s="19"/>
      <c r="AS419" s="19"/>
    </row>
    <row r="420" spans="1:45" x14ac:dyDescent="0.3">
      <c r="A420" s="50"/>
      <c r="B420" s="102"/>
      <c r="C420" s="14"/>
      <c r="D420" s="14"/>
      <c r="E420" s="102"/>
      <c r="F420" s="14"/>
      <c r="G420" s="14"/>
      <c r="H420" s="102"/>
      <c r="I420" s="14"/>
      <c r="J420" s="14"/>
      <c r="K420" s="102"/>
      <c r="L420" s="14"/>
      <c r="M420" s="14"/>
      <c r="N420" s="102"/>
      <c r="O420" s="14"/>
      <c r="P420" s="14"/>
      <c r="Q420" s="149"/>
      <c r="R420" s="148"/>
      <c r="S420" s="148"/>
      <c r="T420" s="102"/>
      <c r="U420" s="14"/>
      <c r="V420" s="14"/>
      <c r="W420" s="102"/>
      <c r="X420" s="14"/>
      <c r="Y420" s="14"/>
      <c r="Z420" s="102"/>
      <c r="AA420" s="14"/>
      <c r="AB420" s="14"/>
      <c r="AC420" s="102"/>
      <c r="AD420" s="14"/>
      <c r="AE420" s="14"/>
      <c r="AF420" s="40"/>
      <c r="AM420" s="19"/>
      <c r="AN420" s="19"/>
      <c r="AO420" s="19"/>
      <c r="AP420" s="19"/>
      <c r="AQ420" s="19"/>
      <c r="AR420" s="19"/>
      <c r="AS420" s="19"/>
    </row>
    <row r="421" spans="1:45" x14ac:dyDescent="0.3">
      <c r="A421" s="50"/>
      <c r="B421" s="102"/>
      <c r="C421" s="14"/>
      <c r="D421" s="14"/>
      <c r="E421" s="102"/>
      <c r="F421" s="14"/>
      <c r="G421" s="14"/>
      <c r="H421" s="102"/>
      <c r="I421" s="14"/>
      <c r="J421" s="14"/>
      <c r="K421" s="102"/>
      <c r="L421" s="14"/>
      <c r="M421" s="14"/>
      <c r="N421" s="102"/>
      <c r="O421" s="14"/>
      <c r="P421" s="14"/>
      <c r="Q421" s="149"/>
      <c r="R421" s="148"/>
      <c r="S421" s="148"/>
      <c r="T421" s="102"/>
      <c r="U421" s="14"/>
      <c r="V421" s="14"/>
      <c r="W421" s="102"/>
      <c r="X421" s="14"/>
      <c r="Y421" s="14"/>
      <c r="Z421" s="102"/>
      <c r="AA421" s="14"/>
      <c r="AB421" s="14"/>
      <c r="AC421" s="102"/>
      <c r="AD421" s="14"/>
      <c r="AE421" s="14"/>
      <c r="AF421" s="40"/>
      <c r="AM421" s="19"/>
      <c r="AN421" s="19"/>
      <c r="AO421" s="19"/>
      <c r="AP421" s="19"/>
      <c r="AQ421" s="19"/>
      <c r="AR421" s="19"/>
      <c r="AS421" s="19"/>
    </row>
    <row r="422" spans="1:45" x14ac:dyDescent="0.3">
      <c r="A422" s="50"/>
      <c r="B422" s="102"/>
      <c r="C422" s="14"/>
      <c r="D422" s="14"/>
      <c r="E422" s="102"/>
      <c r="F422" s="14"/>
      <c r="G422" s="14"/>
      <c r="H422" s="102"/>
      <c r="I422" s="14"/>
      <c r="J422" s="14"/>
      <c r="K422" s="102"/>
      <c r="L422" s="14"/>
      <c r="M422" s="14"/>
      <c r="N422" s="102"/>
      <c r="O422" s="14"/>
      <c r="P422" s="14"/>
      <c r="Q422" s="149"/>
      <c r="R422" s="148"/>
      <c r="S422" s="148"/>
      <c r="T422" s="102"/>
      <c r="U422" s="14"/>
      <c r="V422" s="14"/>
      <c r="W422" s="102"/>
      <c r="X422" s="14"/>
      <c r="Y422" s="14"/>
      <c r="Z422" s="102"/>
      <c r="AA422" s="14"/>
      <c r="AB422" s="14"/>
      <c r="AC422" s="102"/>
      <c r="AD422" s="14"/>
      <c r="AE422" s="14"/>
      <c r="AF422" s="40"/>
      <c r="AM422" s="19"/>
      <c r="AN422" s="19"/>
      <c r="AO422" s="19"/>
      <c r="AP422" s="19"/>
      <c r="AQ422" s="19"/>
      <c r="AR422" s="19"/>
      <c r="AS422" s="19"/>
    </row>
    <row r="423" spans="1:45" x14ac:dyDescent="0.3">
      <c r="A423" s="50"/>
      <c r="B423" s="102"/>
      <c r="C423" s="14"/>
      <c r="D423" s="14"/>
      <c r="E423" s="102"/>
      <c r="F423" s="14"/>
      <c r="G423" s="14"/>
      <c r="H423" s="102"/>
      <c r="I423" s="14"/>
      <c r="J423" s="14"/>
      <c r="K423" s="102"/>
      <c r="L423" s="14"/>
      <c r="M423" s="14"/>
      <c r="N423" s="102"/>
      <c r="O423" s="14"/>
      <c r="P423" s="14"/>
      <c r="Q423" s="149"/>
      <c r="R423" s="148"/>
      <c r="S423" s="148"/>
      <c r="T423" s="102"/>
      <c r="U423" s="14"/>
      <c r="V423" s="14"/>
      <c r="W423" s="102"/>
      <c r="X423" s="14"/>
      <c r="Y423" s="14"/>
      <c r="Z423" s="102"/>
      <c r="AA423" s="14"/>
      <c r="AB423" s="14"/>
      <c r="AC423" s="102"/>
      <c r="AD423" s="14"/>
      <c r="AE423" s="14"/>
      <c r="AF423" s="40"/>
      <c r="AM423" s="19"/>
      <c r="AN423" s="19"/>
      <c r="AO423" s="19"/>
      <c r="AP423" s="19"/>
      <c r="AQ423" s="19"/>
      <c r="AR423" s="19"/>
      <c r="AS423" s="19"/>
    </row>
    <row r="424" spans="1:45" x14ac:dyDescent="0.3">
      <c r="A424" s="50"/>
      <c r="B424" s="102"/>
      <c r="C424" s="14"/>
      <c r="D424" s="14"/>
      <c r="E424" s="102"/>
      <c r="F424" s="14"/>
      <c r="G424" s="14"/>
      <c r="H424" s="102"/>
      <c r="I424" s="14"/>
      <c r="J424" s="14"/>
      <c r="K424" s="102"/>
      <c r="L424" s="14"/>
      <c r="M424" s="14"/>
      <c r="N424" s="102"/>
      <c r="O424" s="14"/>
      <c r="P424" s="14"/>
      <c r="Q424" s="149"/>
      <c r="R424" s="148"/>
      <c r="S424" s="148"/>
      <c r="T424" s="102"/>
      <c r="U424" s="14"/>
      <c r="V424" s="14"/>
      <c r="W424" s="102"/>
      <c r="X424" s="14"/>
      <c r="Y424" s="14"/>
      <c r="Z424" s="102"/>
      <c r="AA424" s="14"/>
      <c r="AB424" s="14"/>
      <c r="AC424" s="102"/>
      <c r="AD424" s="14"/>
      <c r="AE424" s="14"/>
      <c r="AF424" s="40"/>
      <c r="AM424" s="19"/>
      <c r="AN424" s="19"/>
      <c r="AO424" s="19"/>
      <c r="AP424" s="19"/>
      <c r="AQ424" s="19"/>
      <c r="AR424" s="19"/>
      <c r="AS424" s="19"/>
    </row>
    <row r="425" spans="1:45" x14ac:dyDescent="0.3">
      <c r="A425" s="50"/>
      <c r="B425" s="102"/>
      <c r="C425" s="14"/>
      <c r="D425" s="14"/>
      <c r="E425" s="102"/>
      <c r="F425" s="14"/>
      <c r="G425" s="14"/>
      <c r="H425" s="102"/>
      <c r="I425" s="14"/>
      <c r="J425" s="14"/>
      <c r="K425" s="102"/>
      <c r="L425" s="14"/>
      <c r="M425" s="14"/>
      <c r="N425" s="102"/>
      <c r="O425" s="14"/>
      <c r="P425" s="14"/>
      <c r="Q425" s="149"/>
      <c r="R425" s="148"/>
      <c r="S425" s="148"/>
      <c r="T425" s="102"/>
      <c r="U425" s="14"/>
      <c r="V425" s="14"/>
      <c r="W425" s="102"/>
      <c r="X425" s="14"/>
      <c r="Y425" s="14"/>
      <c r="Z425" s="102"/>
      <c r="AA425" s="14"/>
      <c r="AB425" s="14"/>
      <c r="AC425" s="102"/>
      <c r="AD425" s="14"/>
      <c r="AE425" s="14"/>
      <c r="AF425" s="40"/>
      <c r="AM425" s="19"/>
      <c r="AN425" s="19"/>
      <c r="AO425" s="19"/>
      <c r="AP425" s="19"/>
      <c r="AQ425" s="19"/>
      <c r="AR425" s="19"/>
      <c r="AS425" s="19"/>
    </row>
    <row r="426" spans="1:45" x14ac:dyDescent="0.3">
      <c r="A426" s="50"/>
      <c r="B426" s="102"/>
      <c r="C426" s="14"/>
      <c r="D426" s="14"/>
      <c r="E426" s="102"/>
      <c r="F426" s="14"/>
      <c r="G426" s="14"/>
      <c r="H426" s="102"/>
      <c r="I426" s="14"/>
      <c r="J426" s="14"/>
      <c r="K426" s="102"/>
      <c r="L426" s="14"/>
      <c r="M426" s="14"/>
      <c r="N426" s="102"/>
      <c r="O426" s="14"/>
      <c r="P426" s="14"/>
      <c r="Q426" s="149"/>
      <c r="R426" s="148"/>
      <c r="S426" s="148"/>
      <c r="T426" s="102"/>
      <c r="U426" s="14"/>
      <c r="V426" s="14"/>
      <c r="W426" s="102"/>
      <c r="X426" s="14"/>
      <c r="Y426" s="14"/>
      <c r="Z426" s="102"/>
      <c r="AA426" s="14"/>
      <c r="AB426" s="14"/>
      <c r="AC426" s="102"/>
      <c r="AD426" s="14"/>
      <c r="AE426" s="14"/>
      <c r="AF426" s="40"/>
      <c r="AM426" s="19"/>
      <c r="AN426" s="19"/>
      <c r="AO426" s="19"/>
      <c r="AP426" s="19"/>
      <c r="AQ426" s="19"/>
      <c r="AR426" s="19"/>
      <c r="AS426" s="19"/>
    </row>
    <row r="427" spans="1:45" x14ac:dyDescent="0.3">
      <c r="A427" s="50"/>
      <c r="B427" s="102"/>
      <c r="C427" s="14"/>
      <c r="D427" s="14"/>
      <c r="E427" s="102"/>
      <c r="F427" s="14"/>
      <c r="G427" s="14"/>
      <c r="H427" s="102"/>
      <c r="I427" s="14"/>
      <c r="J427" s="14"/>
      <c r="K427" s="102"/>
      <c r="L427" s="14"/>
      <c r="M427" s="14"/>
      <c r="N427" s="102"/>
      <c r="O427" s="14"/>
      <c r="P427" s="14"/>
      <c r="Q427" s="149"/>
      <c r="R427" s="148"/>
      <c r="S427" s="148"/>
      <c r="T427" s="102"/>
      <c r="U427" s="14"/>
      <c r="V427" s="14"/>
      <c r="W427" s="102"/>
      <c r="X427" s="14"/>
      <c r="Y427" s="14"/>
      <c r="Z427" s="102"/>
      <c r="AA427" s="14"/>
      <c r="AB427" s="14"/>
      <c r="AC427" s="102"/>
      <c r="AD427" s="14"/>
      <c r="AE427" s="14"/>
      <c r="AF427" s="40"/>
      <c r="AM427" s="19"/>
      <c r="AN427" s="19"/>
      <c r="AO427" s="19"/>
      <c r="AP427" s="19"/>
      <c r="AQ427" s="19"/>
      <c r="AR427" s="19"/>
      <c r="AS427" s="19"/>
    </row>
    <row r="428" spans="1:45" x14ac:dyDescent="0.3">
      <c r="A428" s="50"/>
      <c r="B428" s="102"/>
      <c r="C428" s="14"/>
      <c r="D428" s="14"/>
      <c r="E428" s="102"/>
      <c r="F428" s="14"/>
      <c r="G428" s="14"/>
      <c r="H428" s="102"/>
      <c r="I428" s="14"/>
      <c r="J428" s="14"/>
      <c r="K428" s="102"/>
      <c r="L428" s="14"/>
      <c r="M428" s="14"/>
      <c r="N428" s="102"/>
      <c r="O428" s="14"/>
      <c r="P428" s="14"/>
      <c r="Q428" s="149"/>
      <c r="R428" s="148"/>
      <c r="S428" s="148"/>
      <c r="T428" s="102"/>
      <c r="U428" s="14"/>
      <c r="V428" s="14"/>
      <c r="W428" s="102"/>
      <c r="X428" s="14"/>
      <c r="Y428" s="14"/>
      <c r="Z428" s="102"/>
      <c r="AA428" s="14"/>
      <c r="AB428" s="14"/>
      <c r="AC428" s="102"/>
      <c r="AD428" s="14"/>
      <c r="AE428" s="14"/>
      <c r="AF428" s="40"/>
      <c r="AM428" s="19"/>
      <c r="AN428" s="19"/>
      <c r="AO428" s="19"/>
      <c r="AP428" s="19"/>
      <c r="AQ428" s="19"/>
      <c r="AR428" s="19"/>
      <c r="AS428" s="19"/>
    </row>
    <row r="429" spans="1:45" x14ac:dyDescent="0.3">
      <c r="A429" s="50"/>
      <c r="B429" s="102"/>
      <c r="C429" s="14"/>
      <c r="D429" s="14"/>
      <c r="E429" s="102"/>
      <c r="F429" s="14"/>
      <c r="G429" s="14"/>
      <c r="H429" s="102"/>
      <c r="I429" s="14"/>
      <c r="J429" s="14"/>
      <c r="K429" s="102"/>
      <c r="L429" s="14"/>
      <c r="M429" s="14"/>
      <c r="N429" s="102"/>
      <c r="O429" s="14"/>
      <c r="P429" s="14"/>
      <c r="Q429" s="149"/>
      <c r="R429" s="148"/>
      <c r="S429" s="148"/>
      <c r="T429" s="102"/>
      <c r="U429" s="14"/>
      <c r="V429" s="14"/>
      <c r="W429" s="102"/>
      <c r="X429" s="14"/>
      <c r="Y429" s="14"/>
      <c r="Z429" s="102"/>
      <c r="AA429" s="14"/>
      <c r="AB429" s="14"/>
      <c r="AC429" s="102"/>
      <c r="AD429" s="14"/>
      <c r="AE429" s="14"/>
      <c r="AF429" s="40"/>
      <c r="AM429" s="19"/>
      <c r="AN429" s="19"/>
      <c r="AO429" s="19"/>
      <c r="AP429" s="19"/>
      <c r="AQ429" s="19"/>
      <c r="AR429" s="19"/>
      <c r="AS429" s="19"/>
    </row>
    <row r="430" spans="1:45" x14ac:dyDescent="0.3">
      <c r="A430" s="50"/>
      <c r="B430" s="102"/>
      <c r="C430" s="14"/>
      <c r="D430" s="14"/>
      <c r="E430" s="102"/>
      <c r="F430" s="14"/>
      <c r="G430" s="14"/>
      <c r="H430" s="102"/>
      <c r="I430" s="14"/>
      <c r="J430" s="14"/>
      <c r="K430" s="102"/>
      <c r="L430" s="14"/>
      <c r="M430" s="14"/>
      <c r="N430" s="102"/>
      <c r="O430" s="14"/>
      <c r="P430" s="14"/>
      <c r="Q430" s="149"/>
      <c r="R430" s="148"/>
      <c r="S430" s="148"/>
      <c r="T430" s="102"/>
      <c r="U430" s="14"/>
      <c r="V430" s="14"/>
      <c r="W430" s="102"/>
      <c r="X430" s="14"/>
      <c r="Y430" s="14"/>
      <c r="Z430" s="102"/>
      <c r="AA430" s="14"/>
      <c r="AB430" s="14"/>
      <c r="AC430" s="102"/>
      <c r="AD430" s="14"/>
      <c r="AE430" s="14"/>
      <c r="AF430" s="40"/>
      <c r="AM430" s="19"/>
      <c r="AN430" s="19"/>
      <c r="AO430" s="19"/>
      <c r="AP430" s="19"/>
      <c r="AQ430" s="19"/>
      <c r="AR430" s="19"/>
      <c r="AS430" s="19"/>
    </row>
    <row r="431" spans="1:45" x14ac:dyDescent="0.3">
      <c r="A431" s="50"/>
      <c r="B431" s="102"/>
      <c r="C431" s="14"/>
      <c r="D431" s="14"/>
      <c r="E431" s="102"/>
      <c r="F431" s="14"/>
      <c r="G431" s="14"/>
      <c r="H431" s="102"/>
      <c r="I431" s="14"/>
      <c r="J431" s="14"/>
      <c r="K431" s="102"/>
      <c r="L431" s="14"/>
      <c r="M431" s="14"/>
      <c r="N431" s="102"/>
      <c r="O431" s="14"/>
      <c r="P431" s="14"/>
      <c r="Q431" s="149"/>
      <c r="R431" s="148"/>
      <c r="S431" s="148"/>
      <c r="T431" s="102"/>
      <c r="U431" s="14"/>
      <c r="V431" s="14"/>
      <c r="W431" s="102"/>
      <c r="X431" s="14"/>
      <c r="Y431" s="14"/>
      <c r="Z431" s="102"/>
      <c r="AA431" s="14"/>
      <c r="AB431" s="14"/>
      <c r="AC431" s="102"/>
      <c r="AD431" s="14"/>
      <c r="AE431" s="14"/>
      <c r="AF431" s="40"/>
      <c r="AM431" s="19"/>
      <c r="AN431" s="19"/>
      <c r="AO431" s="19"/>
      <c r="AP431" s="19"/>
      <c r="AQ431" s="19"/>
      <c r="AR431" s="19"/>
      <c r="AS431" s="19"/>
    </row>
    <row r="432" spans="1:45" x14ac:dyDescent="0.3">
      <c r="A432" s="50"/>
      <c r="B432" s="102"/>
      <c r="C432" s="14"/>
      <c r="D432" s="14"/>
      <c r="E432" s="102"/>
      <c r="F432" s="14"/>
      <c r="G432" s="14"/>
      <c r="H432" s="102"/>
      <c r="I432" s="14"/>
      <c r="J432" s="14"/>
      <c r="K432" s="102"/>
      <c r="L432" s="14"/>
      <c r="M432" s="14"/>
      <c r="N432" s="102"/>
      <c r="O432" s="14"/>
      <c r="P432" s="14"/>
      <c r="Q432" s="149"/>
      <c r="R432" s="148"/>
      <c r="S432" s="148"/>
      <c r="T432" s="102"/>
      <c r="U432" s="14"/>
      <c r="V432" s="14"/>
      <c r="W432" s="102"/>
      <c r="X432" s="14"/>
      <c r="Y432" s="14"/>
      <c r="Z432" s="102"/>
      <c r="AA432" s="14"/>
      <c r="AB432" s="14"/>
      <c r="AC432" s="102"/>
      <c r="AD432" s="14"/>
      <c r="AE432" s="14"/>
      <c r="AF432" s="40"/>
      <c r="AM432" s="19"/>
      <c r="AN432" s="19"/>
      <c r="AO432" s="19"/>
      <c r="AP432" s="19"/>
      <c r="AQ432" s="19"/>
      <c r="AR432" s="19"/>
      <c r="AS432" s="19"/>
    </row>
    <row r="433" spans="1:45" x14ac:dyDescent="0.3">
      <c r="A433" s="50"/>
      <c r="B433" s="102"/>
      <c r="C433" s="14"/>
      <c r="D433" s="14"/>
      <c r="E433" s="102"/>
      <c r="F433" s="14"/>
      <c r="G433" s="14"/>
      <c r="H433" s="102"/>
      <c r="I433" s="14"/>
      <c r="J433" s="14"/>
      <c r="K433" s="102"/>
      <c r="L433" s="14"/>
      <c r="M433" s="14"/>
      <c r="N433" s="102"/>
      <c r="O433" s="14"/>
      <c r="P433" s="14"/>
      <c r="Q433" s="149"/>
      <c r="R433" s="148"/>
      <c r="S433" s="148"/>
      <c r="T433" s="102"/>
      <c r="U433" s="14"/>
      <c r="V433" s="14"/>
      <c r="W433" s="102"/>
      <c r="X433" s="14"/>
      <c r="Y433" s="14"/>
      <c r="Z433" s="102"/>
      <c r="AA433" s="14"/>
      <c r="AB433" s="14"/>
      <c r="AC433" s="102"/>
      <c r="AD433" s="14"/>
      <c r="AE433" s="14"/>
      <c r="AF433" s="40"/>
      <c r="AM433" s="19"/>
      <c r="AN433" s="19"/>
      <c r="AO433" s="19"/>
      <c r="AP433" s="19"/>
      <c r="AQ433" s="19"/>
      <c r="AR433" s="19"/>
      <c r="AS433" s="19"/>
    </row>
    <row r="434" spans="1:45" x14ac:dyDescent="0.3">
      <c r="A434" s="50"/>
      <c r="B434" s="102"/>
      <c r="C434" s="14"/>
      <c r="D434" s="14"/>
      <c r="E434" s="102"/>
      <c r="F434" s="14"/>
      <c r="G434" s="14"/>
      <c r="H434" s="102"/>
      <c r="I434" s="14"/>
      <c r="J434" s="14"/>
      <c r="K434" s="102"/>
      <c r="L434" s="14"/>
      <c r="M434" s="14"/>
      <c r="N434" s="102"/>
      <c r="O434" s="14"/>
      <c r="P434" s="14"/>
      <c r="Q434" s="149"/>
      <c r="R434" s="148"/>
      <c r="S434" s="148"/>
      <c r="T434" s="102"/>
      <c r="U434" s="14"/>
      <c r="V434" s="14"/>
      <c r="W434" s="102"/>
      <c r="X434" s="14"/>
      <c r="Y434" s="14"/>
      <c r="Z434" s="102"/>
      <c r="AA434" s="14"/>
      <c r="AB434" s="14"/>
      <c r="AC434" s="102"/>
      <c r="AD434" s="14"/>
      <c r="AE434" s="14"/>
      <c r="AF434" s="40"/>
      <c r="AM434" s="19"/>
      <c r="AN434" s="19"/>
      <c r="AO434" s="19"/>
      <c r="AP434" s="19"/>
      <c r="AQ434" s="19"/>
      <c r="AR434" s="19"/>
      <c r="AS434" s="19"/>
    </row>
    <row r="435" spans="1:45" x14ac:dyDescent="0.3">
      <c r="A435" s="50"/>
      <c r="B435" s="102"/>
      <c r="C435" s="14"/>
      <c r="D435" s="14"/>
      <c r="E435" s="102"/>
      <c r="F435" s="14"/>
      <c r="G435" s="14"/>
      <c r="H435" s="102"/>
      <c r="I435" s="14"/>
      <c r="J435" s="14"/>
      <c r="K435" s="102"/>
      <c r="L435" s="14"/>
      <c r="M435" s="14"/>
      <c r="N435" s="102"/>
      <c r="O435" s="14"/>
      <c r="P435" s="14"/>
      <c r="Q435" s="149"/>
      <c r="R435" s="148"/>
      <c r="S435" s="148"/>
      <c r="T435" s="102"/>
      <c r="U435" s="14"/>
      <c r="V435" s="14"/>
      <c r="W435" s="102"/>
      <c r="X435" s="14"/>
      <c r="Y435" s="14"/>
      <c r="Z435" s="102"/>
      <c r="AA435" s="14"/>
      <c r="AB435" s="14"/>
      <c r="AC435" s="102"/>
      <c r="AD435" s="14"/>
      <c r="AE435" s="14"/>
      <c r="AF435" s="40"/>
      <c r="AM435" s="19"/>
      <c r="AN435" s="19"/>
      <c r="AO435" s="19"/>
      <c r="AP435" s="19"/>
      <c r="AQ435" s="19"/>
      <c r="AR435" s="19"/>
      <c r="AS435" s="19"/>
    </row>
    <row r="436" spans="1:45" x14ac:dyDescent="0.3">
      <c r="A436" s="50"/>
      <c r="B436" s="102"/>
      <c r="C436" s="14"/>
      <c r="D436" s="14"/>
      <c r="E436" s="102"/>
      <c r="F436" s="14"/>
      <c r="G436" s="14"/>
      <c r="H436" s="102"/>
      <c r="I436" s="14"/>
      <c r="J436" s="14"/>
      <c r="K436" s="102"/>
      <c r="L436" s="14"/>
      <c r="M436" s="14"/>
      <c r="N436" s="102"/>
      <c r="O436" s="14"/>
      <c r="P436" s="14"/>
      <c r="Q436" s="149"/>
      <c r="R436" s="148"/>
      <c r="S436" s="148"/>
      <c r="T436" s="102"/>
      <c r="U436" s="14"/>
      <c r="V436" s="14"/>
      <c r="W436" s="102"/>
      <c r="X436" s="14"/>
      <c r="Y436" s="14"/>
      <c r="Z436" s="102"/>
      <c r="AA436" s="14"/>
      <c r="AB436" s="14"/>
      <c r="AC436" s="102"/>
      <c r="AD436" s="14"/>
      <c r="AE436" s="14"/>
      <c r="AF436" s="40"/>
      <c r="AM436" s="19"/>
      <c r="AN436" s="19"/>
      <c r="AO436" s="19"/>
      <c r="AP436" s="19"/>
      <c r="AQ436" s="19"/>
      <c r="AR436" s="19"/>
      <c r="AS436" s="19"/>
    </row>
    <row r="437" spans="1:45" x14ac:dyDescent="0.3">
      <c r="A437" s="50"/>
      <c r="B437" s="102"/>
      <c r="C437" s="14"/>
      <c r="D437" s="14"/>
      <c r="E437" s="102"/>
      <c r="F437" s="14"/>
      <c r="G437" s="14"/>
      <c r="H437" s="102"/>
      <c r="I437" s="14"/>
      <c r="J437" s="14"/>
      <c r="K437" s="102"/>
      <c r="L437" s="14"/>
      <c r="M437" s="14"/>
      <c r="N437" s="102"/>
      <c r="O437" s="14"/>
      <c r="P437" s="14"/>
      <c r="Q437" s="149"/>
      <c r="R437" s="148"/>
      <c r="S437" s="148"/>
      <c r="T437" s="102"/>
      <c r="U437" s="14"/>
      <c r="V437" s="14"/>
      <c r="W437" s="102"/>
      <c r="X437" s="14"/>
      <c r="Y437" s="14"/>
      <c r="Z437" s="102"/>
      <c r="AA437" s="14"/>
      <c r="AB437" s="14"/>
      <c r="AC437" s="102"/>
      <c r="AD437" s="14"/>
      <c r="AE437" s="14"/>
      <c r="AF437" s="40"/>
      <c r="AM437" s="19"/>
      <c r="AN437" s="19"/>
      <c r="AO437" s="19"/>
      <c r="AP437" s="19"/>
      <c r="AQ437" s="19"/>
      <c r="AR437" s="19"/>
      <c r="AS437" s="19"/>
    </row>
    <row r="438" spans="1:45" x14ac:dyDescent="0.3">
      <c r="A438" s="50"/>
      <c r="B438" s="102"/>
      <c r="C438" s="14"/>
      <c r="D438" s="14"/>
      <c r="E438" s="102"/>
      <c r="F438" s="14"/>
      <c r="G438" s="14"/>
      <c r="H438" s="102"/>
      <c r="I438" s="14"/>
      <c r="J438" s="14"/>
      <c r="K438" s="102"/>
      <c r="L438" s="14"/>
      <c r="M438" s="14"/>
      <c r="N438" s="102"/>
      <c r="O438" s="14"/>
      <c r="P438" s="14"/>
      <c r="Q438" s="149"/>
      <c r="R438" s="148"/>
      <c r="S438" s="148"/>
      <c r="T438" s="102"/>
      <c r="U438" s="14"/>
      <c r="V438" s="14"/>
      <c r="W438" s="102"/>
      <c r="X438" s="14"/>
      <c r="Y438" s="14"/>
      <c r="Z438" s="102"/>
      <c r="AA438" s="14"/>
      <c r="AB438" s="14"/>
      <c r="AC438" s="102"/>
      <c r="AD438" s="14"/>
      <c r="AE438" s="14"/>
      <c r="AF438" s="40"/>
      <c r="AM438" s="19"/>
      <c r="AN438" s="19"/>
      <c r="AO438" s="19"/>
      <c r="AP438" s="19"/>
      <c r="AQ438" s="19"/>
      <c r="AR438" s="19"/>
      <c r="AS438" s="19"/>
    </row>
    <row r="439" spans="1:45" x14ac:dyDescent="0.3">
      <c r="A439" s="50"/>
      <c r="B439" s="102"/>
      <c r="C439" s="14"/>
      <c r="D439" s="14"/>
      <c r="E439" s="102"/>
      <c r="F439" s="14"/>
      <c r="G439" s="14"/>
      <c r="H439" s="102"/>
      <c r="I439" s="14"/>
      <c r="J439" s="14"/>
      <c r="K439" s="102"/>
      <c r="L439" s="14"/>
      <c r="M439" s="14"/>
      <c r="N439" s="102"/>
      <c r="O439" s="14"/>
      <c r="P439" s="14"/>
      <c r="Q439" s="149"/>
      <c r="R439" s="148"/>
      <c r="S439" s="148"/>
      <c r="T439" s="102"/>
      <c r="U439" s="14"/>
      <c r="V439" s="14"/>
      <c r="W439" s="102"/>
      <c r="X439" s="14"/>
      <c r="Y439" s="14"/>
      <c r="Z439" s="102"/>
      <c r="AA439" s="14"/>
      <c r="AB439" s="14"/>
      <c r="AC439" s="102"/>
      <c r="AD439" s="14"/>
      <c r="AE439" s="14"/>
      <c r="AF439" s="40"/>
      <c r="AM439" s="19"/>
      <c r="AN439" s="19"/>
      <c r="AO439" s="19"/>
      <c r="AP439" s="19"/>
      <c r="AQ439" s="19"/>
      <c r="AR439" s="19"/>
      <c r="AS439" s="19"/>
    </row>
    <row r="440" spans="1:45" x14ac:dyDescent="0.3">
      <c r="A440" s="50"/>
      <c r="B440" s="102"/>
      <c r="C440" s="14"/>
      <c r="D440" s="14"/>
      <c r="E440" s="102"/>
      <c r="F440" s="14"/>
      <c r="G440" s="14"/>
      <c r="H440" s="102"/>
      <c r="I440" s="14"/>
      <c r="J440" s="14"/>
      <c r="K440" s="102"/>
      <c r="L440" s="14"/>
      <c r="M440" s="14"/>
      <c r="N440" s="102"/>
      <c r="O440" s="14"/>
      <c r="P440" s="14"/>
      <c r="Q440" s="149"/>
      <c r="R440" s="148"/>
      <c r="S440" s="148"/>
      <c r="T440" s="102"/>
      <c r="U440" s="14"/>
      <c r="V440" s="14"/>
      <c r="W440" s="102"/>
      <c r="X440" s="14"/>
      <c r="Y440" s="14"/>
      <c r="Z440" s="102"/>
      <c r="AA440" s="14"/>
      <c r="AB440" s="14"/>
      <c r="AC440" s="102"/>
      <c r="AD440" s="14"/>
      <c r="AE440" s="14"/>
      <c r="AF440" s="40"/>
      <c r="AM440" s="19"/>
      <c r="AN440" s="19"/>
      <c r="AO440" s="19"/>
      <c r="AP440" s="19"/>
      <c r="AQ440" s="19"/>
      <c r="AR440" s="19"/>
      <c r="AS440" s="19"/>
    </row>
    <row r="441" spans="1:45" x14ac:dyDescent="0.3">
      <c r="A441" s="50"/>
      <c r="B441" s="102"/>
      <c r="C441" s="14"/>
      <c r="D441" s="14"/>
      <c r="E441" s="102"/>
      <c r="F441" s="14"/>
      <c r="G441" s="14"/>
      <c r="H441" s="102"/>
      <c r="I441" s="14"/>
      <c r="J441" s="14"/>
      <c r="K441" s="102"/>
      <c r="L441" s="14"/>
      <c r="M441" s="14"/>
      <c r="N441" s="102"/>
      <c r="O441" s="14"/>
      <c r="P441" s="14"/>
      <c r="Q441" s="149"/>
      <c r="R441" s="148"/>
      <c r="S441" s="148"/>
      <c r="T441" s="102"/>
      <c r="U441" s="14"/>
      <c r="V441" s="14"/>
      <c r="W441" s="102"/>
      <c r="X441" s="14"/>
      <c r="Y441" s="14"/>
      <c r="Z441" s="102"/>
      <c r="AA441" s="14"/>
      <c r="AB441" s="14"/>
      <c r="AC441" s="102"/>
      <c r="AD441" s="14"/>
      <c r="AE441" s="14"/>
      <c r="AF441" s="40"/>
      <c r="AM441" s="19"/>
      <c r="AN441" s="19"/>
      <c r="AO441" s="19"/>
      <c r="AP441" s="19"/>
      <c r="AQ441" s="19"/>
      <c r="AR441" s="19"/>
      <c r="AS441" s="19"/>
    </row>
    <row r="442" spans="1:45" x14ac:dyDescent="0.3">
      <c r="A442" s="50"/>
      <c r="B442" s="102"/>
      <c r="C442" s="14"/>
      <c r="D442" s="14"/>
      <c r="E442" s="102"/>
      <c r="F442" s="14"/>
      <c r="G442" s="14"/>
      <c r="H442" s="102"/>
      <c r="I442" s="14"/>
      <c r="J442" s="14"/>
      <c r="K442" s="102"/>
      <c r="L442" s="14"/>
      <c r="M442" s="14"/>
      <c r="N442" s="102"/>
      <c r="O442" s="14"/>
      <c r="P442" s="14"/>
      <c r="Q442" s="149"/>
      <c r="R442" s="148"/>
      <c r="S442" s="148"/>
      <c r="T442" s="102"/>
      <c r="U442" s="14"/>
      <c r="V442" s="14"/>
      <c r="W442" s="102"/>
      <c r="X442" s="14"/>
      <c r="Y442" s="14"/>
      <c r="Z442" s="102"/>
      <c r="AA442" s="14"/>
      <c r="AB442" s="14"/>
      <c r="AC442" s="102"/>
      <c r="AD442" s="14"/>
      <c r="AE442" s="14"/>
      <c r="AF442" s="40"/>
      <c r="AM442" s="19"/>
      <c r="AN442" s="19"/>
      <c r="AO442" s="19"/>
      <c r="AP442" s="19"/>
      <c r="AQ442" s="19"/>
      <c r="AR442" s="19"/>
      <c r="AS442" s="19"/>
    </row>
    <row r="443" spans="1:45" x14ac:dyDescent="0.3">
      <c r="A443" s="50"/>
      <c r="B443" s="102"/>
      <c r="C443" s="14"/>
      <c r="D443" s="14"/>
      <c r="E443" s="102"/>
      <c r="F443" s="14"/>
      <c r="G443" s="14"/>
      <c r="H443" s="102"/>
      <c r="I443" s="14"/>
      <c r="J443" s="14"/>
      <c r="K443" s="102"/>
      <c r="L443" s="14"/>
      <c r="M443" s="14"/>
      <c r="N443" s="102"/>
      <c r="O443" s="14"/>
      <c r="P443" s="14"/>
      <c r="Q443" s="149"/>
      <c r="R443" s="148"/>
      <c r="S443" s="148"/>
      <c r="T443" s="102"/>
      <c r="U443" s="14"/>
      <c r="V443" s="14"/>
      <c r="W443" s="102"/>
      <c r="X443" s="14"/>
      <c r="Y443" s="14"/>
      <c r="Z443" s="102"/>
      <c r="AA443" s="14"/>
      <c r="AB443" s="14"/>
      <c r="AC443" s="102"/>
      <c r="AD443" s="14"/>
      <c r="AE443" s="14"/>
      <c r="AF443" s="40"/>
      <c r="AM443" s="19"/>
      <c r="AN443" s="19"/>
      <c r="AO443" s="19"/>
      <c r="AP443" s="19"/>
      <c r="AQ443" s="19"/>
      <c r="AR443" s="19"/>
      <c r="AS443" s="19"/>
    </row>
    <row r="444" spans="1:45" x14ac:dyDescent="0.3">
      <c r="A444" s="50"/>
      <c r="B444" s="102"/>
      <c r="C444" s="14"/>
      <c r="D444" s="14"/>
      <c r="E444" s="102"/>
      <c r="F444" s="14"/>
      <c r="G444" s="14"/>
      <c r="H444" s="102"/>
      <c r="I444" s="14"/>
      <c r="J444" s="14"/>
      <c r="K444" s="102"/>
      <c r="L444" s="14"/>
      <c r="M444" s="14"/>
      <c r="N444" s="102"/>
      <c r="O444" s="14"/>
      <c r="P444" s="14"/>
      <c r="Q444" s="149"/>
      <c r="R444" s="148"/>
      <c r="S444" s="148"/>
      <c r="T444" s="102"/>
      <c r="U444" s="14"/>
      <c r="V444" s="14"/>
      <c r="W444" s="102"/>
      <c r="X444" s="14"/>
      <c r="Y444" s="14"/>
      <c r="Z444" s="102"/>
      <c r="AA444" s="14"/>
      <c r="AB444" s="14"/>
      <c r="AC444" s="102"/>
      <c r="AD444" s="14"/>
      <c r="AE444" s="14"/>
      <c r="AF444" s="40"/>
      <c r="AM444" s="19"/>
      <c r="AN444" s="19"/>
      <c r="AO444" s="19"/>
      <c r="AP444" s="19"/>
      <c r="AQ444" s="19"/>
      <c r="AR444" s="19"/>
      <c r="AS444" s="19"/>
    </row>
    <row r="445" spans="1:45" x14ac:dyDescent="0.3">
      <c r="A445" s="50"/>
      <c r="B445" s="102"/>
      <c r="C445" s="14"/>
      <c r="D445" s="14"/>
      <c r="E445" s="102"/>
      <c r="F445" s="14"/>
      <c r="G445" s="14"/>
      <c r="H445" s="102"/>
      <c r="I445" s="14"/>
      <c r="J445" s="14"/>
      <c r="K445" s="102"/>
      <c r="L445" s="14"/>
      <c r="M445" s="14"/>
      <c r="N445" s="102"/>
      <c r="O445" s="14"/>
      <c r="P445" s="14"/>
      <c r="Q445" s="149"/>
      <c r="R445" s="148"/>
      <c r="S445" s="148"/>
      <c r="T445" s="102"/>
      <c r="U445" s="14"/>
      <c r="V445" s="14"/>
      <c r="W445" s="102"/>
      <c r="X445" s="14"/>
      <c r="Y445" s="14"/>
      <c r="Z445" s="102"/>
      <c r="AA445" s="14"/>
      <c r="AB445" s="14"/>
      <c r="AC445" s="102"/>
      <c r="AD445" s="14"/>
      <c r="AE445" s="14"/>
      <c r="AF445" s="40"/>
      <c r="AM445" s="19"/>
      <c r="AN445" s="19"/>
      <c r="AO445" s="19"/>
      <c r="AP445" s="19"/>
      <c r="AQ445" s="19"/>
      <c r="AR445" s="19"/>
      <c r="AS445" s="19"/>
    </row>
    <row r="446" spans="1:45" x14ac:dyDescent="0.3">
      <c r="A446" s="50"/>
      <c r="B446" s="102"/>
      <c r="C446" s="14"/>
      <c r="D446" s="14"/>
      <c r="E446" s="102"/>
      <c r="F446" s="14"/>
      <c r="G446" s="14"/>
      <c r="H446" s="102"/>
      <c r="I446" s="14"/>
      <c r="J446" s="14"/>
      <c r="K446" s="102"/>
      <c r="L446" s="14"/>
      <c r="M446" s="14"/>
      <c r="N446" s="102"/>
      <c r="O446" s="14"/>
      <c r="P446" s="14"/>
      <c r="Q446" s="149"/>
      <c r="R446" s="148"/>
      <c r="S446" s="148"/>
      <c r="T446" s="102"/>
      <c r="U446" s="14"/>
      <c r="V446" s="14"/>
      <c r="W446" s="102"/>
      <c r="X446" s="14"/>
      <c r="Y446" s="14"/>
      <c r="Z446" s="102"/>
      <c r="AA446" s="14"/>
      <c r="AB446" s="14"/>
      <c r="AC446" s="102"/>
      <c r="AD446" s="14"/>
      <c r="AE446" s="14"/>
      <c r="AF446" s="40"/>
      <c r="AM446" s="19"/>
      <c r="AN446" s="19"/>
      <c r="AO446" s="19"/>
      <c r="AP446" s="19"/>
      <c r="AQ446" s="19"/>
      <c r="AR446" s="19"/>
      <c r="AS446" s="19"/>
    </row>
    <row r="447" spans="1:45" x14ac:dyDescent="0.3">
      <c r="A447" s="50"/>
      <c r="B447" s="102"/>
      <c r="C447" s="14"/>
      <c r="D447" s="14"/>
      <c r="E447" s="102"/>
      <c r="F447" s="14"/>
      <c r="G447" s="14"/>
      <c r="H447" s="102"/>
      <c r="I447" s="14"/>
      <c r="J447" s="14"/>
      <c r="K447" s="102"/>
      <c r="L447" s="14"/>
      <c r="M447" s="14"/>
      <c r="N447" s="102"/>
      <c r="O447" s="14"/>
      <c r="P447" s="14"/>
      <c r="Q447" s="149"/>
      <c r="R447" s="148"/>
      <c r="S447" s="148"/>
      <c r="T447" s="102"/>
      <c r="U447" s="14"/>
      <c r="V447" s="14"/>
      <c r="W447" s="102"/>
      <c r="X447" s="14"/>
      <c r="Y447" s="14"/>
      <c r="Z447" s="102"/>
      <c r="AA447" s="14"/>
      <c r="AB447" s="14"/>
      <c r="AC447" s="102"/>
      <c r="AD447" s="14"/>
      <c r="AE447" s="14"/>
      <c r="AF447" s="40"/>
      <c r="AM447" s="19"/>
      <c r="AN447" s="19"/>
      <c r="AO447" s="19"/>
      <c r="AP447" s="19"/>
      <c r="AQ447" s="19"/>
      <c r="AR447" s="19"/>
      <c r="AS447" s="19"/>
    </row>
    <row r="448" spans="1:45" x14ac:dyDescent="0.3">
      <c r="A448" s="50"/>
      <c r="B448" s="102"/>
      <c r="C448" s="14"/>
      <c r="D448" s="14"/>
      <c r="E448" s="102"/>
      <c r="F448" s="14"/>
      <c r="G448" s="14"/>
      <c r="H448" s="102"/>
      <c r="I448" s="14"/>
      <c r="J448" s="14"/>
      <c r="K448" s="102"/>
      <c r="L448" s="14"/>
      <c r="M448" s="14"/>
      <c r="N448" s="102"/>
      <c r="O448" s="14"/>
      <c r="P448" s="14"/>
      <c r="Q448" s="149"/>
      <c r="R448" s="148"/>
      <c r="S448" s="148"/>
      <c r="T448" s="102"/>
      <c r="U448" s="14"/>
      <c r="V448" s="14"/>
      <c r="W448" s="102"/>
      <c r="X448" s="14"/>
      <c r="Y448" s="14"/>
      <c r="Z448" s="102"/>
      <c r="AA448" s="14"/>
      <c r="AB448" s="14"/>
      <c r="AC448" s="102"/>
      <c r="AD448" s="14"/>
      <c r="AE448" s="14"/>
      <c r="AF448" s="40"/>
      <c r="AM448" s="19"/>
      <c r="AN448" s="19"/>
      <c r="AO448" s="19"/>
      <c r="AP448" s="19"/>
      <c r="AQ448" s="19"/>
      <c r="AR448" s="19"/>
      <c r="AS448" s="19"/>
    </row>
    <row r="449" spans="1:45" x14ac:dyDescent="0.3">
      <c r="A449" s="50"/>
      <c r="B449" s="102"/>
      <c r="C449" s="14"/>
      <c r="D449" s="14"/>
      <c r="E449" s="102"/>
      <c r="F449" s="14"/>
      <c r="G449" s="14"/>
      <c r="H449" s="102"/>
      <c r="I449" s="14"/>
      <c r="J449" s="14"/>
      <c r="K449" s="102"/>
      <c r="L449" s="14"/>
      <c r="M449" s="14"/>
      <c r="N449" s="102"/>
      <c r="O449" s="14"/>
      <c r="P449" s="14"/>
      <c r="Q449" s="149"/>
      <c r="R449" s="148"/>
      <c r="S449" s="148"/>
      <c r="T449" s="102"/>
      <c r="U449" s="14"/>
      <c r="V449" s="14"/>
      <c r="W449" s="102"/>
      <c r="X449" s="14"/>
      <c r="Y449" s="14"/>
      <c r="Z449" s="102"/>
      <c r="AA449" s="14"/>
      <c r="AB449" s="14"/>
      <c r="AC449" s="102"/>
      <c r="AD449" s="14"/>
      <c r="AE449" s="14"/>
      <c r="AF449" s="40"/>
      <c r="AM449" s="19"/>
      <c r="AN449" s="19"/>
      <c r="AO449" s="19"/>
      <c r="AP449" s="19"/>
      <c r="AQ449" s="19"/>
      <c r="AR449" s="19"/>
      <c r="AS449" s="19"/>
    </row>
    <row r="450" spans="1:45" x14ac:dyDescent="0.3">
      <c r="A450" s="50"/>
      <c r="B450" s="102"/>
      <c r="C450" s="14"/>
      <c r="D450" s="14"/>
      <c r="E450" s="102"/>
      <c r="F450" s="14"/>
      <c r="G450" s="14"/>
      <c r="H450" s="102"/>
      <c r="I450" s="14"/>
      <c r="J450" s="14"/>
      <c r="K450" s="102"/>
      <c r="L450" s="14"/>
      <c r="M450" s="14"/>
      <c r="N450" s="102"/>
      <c r="O450" s="14"/>
      <c r="P450" s="14"/>
      <c r="Q450" s="149"/>
      <c r="R450" s="148"/>
      <c r="S450" s="148"/>
      <c r="T450" s="102"/>
      <c r="U450" s="14"/>
      <c r="V450" s="14"/>
      <c r="W450" s="102"/>
      <c r="X450" s="14"/>
      <c r="Y450" s="14"/>
      <c r="Z450" s="102"/>
      <c r="AA450" s="14"/>
      <c r="AB450" s="14"/>
      <c r="AC450" s="102"/>
      <c r="AD450" s="14"/>
      <c r="AE450" s="14"/>
      <c r="AF450" s="40"/>
      <c r="AM450" s="19"/>
      <c r="AN450" s="19"/>
      <c r="AO450" s="19"/>
      <c r="AP450" s="19"/>
      <c r="AQ450" s="19"/>
      <c r="AR450" s="19"/>
      <c r="AS450" s="19"/>
    </row>
    <row r="451" spans="1:45" x14ac:dyDescent="0.3">
      <c r="A451" s="50"/>
      <c r="B451" s="102"/>
      <c r="C451" s="14"/>
      <c r="D451" s="14"/>
      <c r="E451" s="102"/>
      <c r="F451" s="14"/>
      <c r="G451" s="14"/>
      <c r="H451" s="102"/>
      <c r="I451" s="14"/>
      <c r="J451" s="14"/>
      <c r="K451" s="102"/>
      <c r="L451" s="14"/>
      <c r="M451" s="14"/>
      <c r="N451" s="102"/>
      <c r="O451" s="14"/>
      <c r="P451" s="14"/>
      <c r="Q451" s="149"/>
      <c r="R451" s="148"/>
      <c r="S451" s="148"/>
      <c r="T451" s="102"/>
      <c r="U451" s="14"/>
      <c r="V451" s="14"/>
      <c r="W451" s="102"/>
      <c r="X451" s="14"/>
      <c r="Y451" s="14"/>
      <c r="Z451" s="102"/>
      <c r="AA451" s="14"/>
      <c r="AB451" s="14"/>
      <c r="AC451" s="102"/>
      <c r="AD451" s="14"/>
      <c r="AE451" s="14"/>
      <c r="AF451" s="40"/>
      <c r="AM451" s="19"/>
      <c r="AN451" s="19"/>
      <c r="AO451" s="19"/>
      <c r="AP451" s="19"/>
      <c r="AQ451" s="19"/>
      <c r="AR451" s="19"/>
      <c r="AS451" s="19"/>
    </row>
    <row r="452" spans="1:45" x14ac:dyDescent="0.3">
      <c r="A452" s="50"/>
      <c r="B452" s="102"/>
      <c r="C452" s="14"/>
      <c r="D452" s="14"/>
      <c r="E452" s="102"/>
      <c r="F452" s="14"/>
      <c r="G452" s="14"/>
      <c r="H452" s="102"/>
      <c r="I452" s="14"/>
      <c r="J452" s="14"/>
      <c r="K452" s="102"/>
      <c r="L452" s="14"/>
      <c r="M452" s="14"/>
      <c r="N452" s="102"/>
      <c r="O452" s="14"/>
      <c r="P452" s="14"/>
      <c r="Q452" s="149"/>
      <c r="R452" s="148"/>
      <c r="S452" s="148"/>
      <c r="T452" s="102"/>
      <c r="U452" s="14"/>
      <c r="V452" s="14"/>
      <c r="W452" s="102"/>
      <c r="X452" s="14"/>
      <c r="Y452" s="14"/>
      <c r="Z452" s="102"/>
      <c r="AA452" s="14"/>
      <c r="AB452" s="14"/>
      <c r="AC452" s="102"/>
      <c r="AD452" s="14"/>
      <c r="AE452" s="14"/>
      <c r="AF452" s="40"/>
      <c r="AM452" s="19"/>
      <c r="AN452" s="19"/>
      <c r="AO452" s="19"/>
      <c r="AP452" s="19"/>
      <c r="AQ452" s="19"/>
      <c r="AR452" s="19"/>
      <c r="AS452" s="19"/>
    </row>
    <row r="453" spans="1:45" x14ac:dyDescent="0.3">
      <c r="A453" s="50"/>
      <c r="B453" s="102"/>
      <c r="C453" s="14"/>
      <c r="D453" s="14"/>
      <c r="E453" s="102"/>
      <c r="F453" s="14"/>
      <c r="G453" s="14"/>
      <c r="H453" s="102"/>
      <c r="I453" s="14"/>
      <c r="J453" s="14"/>
      <c r="K453" s="102"/>
      <c r="L453" s="14"/>
      <c r="M453" s="14"/>
      <c r="N453" s="102"/>
      <c r="O453" s="14"/>
      <c r="P453" s="14"/>
      <c r="Q453" s="149"/>
      <c r="R453" s="148"/>
      <c r="S453" s="148"/>
      <c r="T453" s="102"/>
      <c r="U453" s="14"/>
      <c r="V453" s="14"/>
      <c r="W453" s="102"/>
      <c r="X453" s="14"/>
      <c r="Y453" s="14"/>
      <c r="Z453" s="102"/>
      <c r="AA453" s="14"/>
      <c r="AB453" s="14"/>
      <c r="AC453" s="102"/>
      <c r="AD453" s="14"/>
      <c r="AE453" s="14"/>
      <c r="AF453" s="40"/>
      <c r="AM453" s="19"/>
      <c r="AN453" s="19"/>
      <c r="AO453" s="19"/>
      <c r="AP453" s="19"/>
      <c r="AQ453" s="19"/>
      <c r="AR453" s="19"/>
      <c r="AS453" s="19"/>
    </row>
    <row r="454" spans="1:45" x14ac:dyDescent="0.3">
      <c r="A454" s="50"/>
      <c r="B454" s="102"/>
      <c r="C454" s="14"/>
      <c r="D454" s="14"/>
      <c r="E454" s="102"/>
      <c r="F454" s="14"/>
      <c r="G454" s="14"/>
      <c r="H454" s="102"/>
      <c r="I454" s="14"/>
      <c r="J454" s="14"/>
      <c r="K454" s="102"/>
      <c r="L454" s="14"/>
      <c r="M454" s="14"/>
      <c r="N454" s="102"/>
      <c r="O454" s="14"/>
      <c r="P454" s="14"/>
      <c r="Q454" s="149"/>
      <c r="R454" s="148"/>
      <c r="S454" s="148"/>
      <c r="T454" s="102"/>
      <c r="U454" s="14"/>
      <c r="V454" s="14"/>
      <c r="W454" s="102"/>
      <c r="X454" s="14"/>
      <c r="Y454" s="14"/>
      <c r="Z454" s="102"/>
      <c r="AA454" s="14"/>
      <c r="AB454" s="14"/>
      <c r="AC454" s="102"/>
      <c r="AD454" s="14"/>
      <c r="AE454" s="14"/>
      <c r="AF454" s="40"/>
      <c r="AM454" s="19"/>
      <c r="AN454" s="19"/>
      <c r="AO454" s="19"/>
      <c r="AP454" s="19"/>
      <c r="AQ454" s="19"/>
      <c r="AR454" s="19"/>
      <c r="AS454" s="19"/>
    </row>
    <row r="455" spans="1:45" x14ac:dyDescent="0.3">
      <c r="A455" s="50"/>
      <c r="B455" s="102"/>
      <c r="C455" s="14"/>
      <c r="D455" s="14"/>
      <c r="E455" s="102"/>
      <c r="F455" s="14"/>
      <c r="G455" s="14"/>
      <c r="H455" s="102"/>
      <c r="I455" s="14"/>
      <c r="J455" s="14"/>
      <c r="K455" s="102"/>
      <c r="L455" s="14"/>
      <c r="M455" s="14"/>
      <c r="N455" s="102"/>
      <c r="O455" s="14"/>
      <c r="P455" s="14"/>
      <c r="Q455" s="149"/>
      <c r="R455" s="148"/>
      <c r="S455" s="148"/>
      <c r="T455" s="102"/>
      <c r="U455" s="14"/>
      <c r="V455" s="14"/>
      <c r="W455" s="102"/>
      <c r="X455" s="14"/>
      <c r="Y455" s="14"/>
      <c r="Z455" s="102"/>
      <c r="AA455" s="14"/>
      <c r="AB455" s="14"/>
      <c r="AC455" s="102"/>
      <c r="AD455" s="14"/>
      <c r="AE455" s="14"/>
      <c r="AF455" s="40"/>
      <c r="AM455" s="19"/>
      <c r="AN455" s="19"/>
      <c r="AO455" s="19"/>
      <c r="AP455" s="19"/>
      <c r="AQ455" s="19"/>
      <c r="AR455" s="19"/>
      <c r="AS455" s="19"/>
    </row>
    <row r="456" spans="1:45" x14ac:dyDescent="0.3">
      <c r="A456" s="50"/>
      <c r="B456" s="102"/>
      <c r="C456" s="14"/>
      <c r="D456" s="14"/>
      <c r="E456" s="102"/>
      <c r="F456" s="14"/>
      <c r="G456" s="14"/>
      <c r="H456" s="102"/>
      <c r="I456" s="14"/>
      <c r="J456" s="14"/>
      <c r="K456" s="102"/>
      <c r="L456" s="14"/>
      <c r="M456" s="14"/>
      <c r="N456" s="102"/>
      <c r="O456" s="14"/>
      <c r="P456" s="14"/>
      <c r="Q456" s="149"/>
      <c r="R456" s="148"/>
      <c r="S456" s="148"/>
      <c r="T456" s="102"/>
      <c r="U456" s="14"/>
      <c r="V456" s="14"/>
      <c r="W456" s="102"/>
      <c r="X456" s="14"/>
      <c r="Y456" s="14"/>
      <c r="Z456" s="102"/>
      <c r="AA456" s="14"/>
      <c r="AB456" s="14"/>
      <c r="AC456" s="102"/>
      <c r="AD456" s="14"/>
      <c r="AE456" s="14"/>
      <c r="AF456" s="40"/>
      <c r="AM456" s="19"/>
      <c r="AN456" s="19"/>
      <c r="AO456" s="19"/>
      <c r="AP456" s="19"/>
      <c r="AQ456" s="19"/>
      <c r="AR456" s="19"/>
      <c r="AS456" s="19"/>
    </row>
    <row r="457" spans="1:45" x14ac:dyDescent="0.3">
      <c r="A457" s="50"/>
      <c r="B457" s="102"/>
      <c r="C457" s="14"/>
      <c r="D457" s="14"/>
      <c r="E457" s="102"/>
      <c r="F457" s="14"/>
      <c r="G457" s="14"/>
      <c r="H457" s="102"/>
      <c r="I457" s="14"/>
      <c r="J457" s="14"/>
      <c r="K457" s="102"/>
      <c r="L457" s="14"/>
      <c r="M457" s="14"/>
      <c r="N457" s="102"/>
      <c r="O457" s="14"/>
      <c r="P457" s="14"/>
      <c r="Q457" s="149"/>
      <c r="R457" s="148"/>
      <c r="S457" s="148"/>
      <c r="T457" s="102"/>
      <c r="U457" s="14"/>
      <c r="V457" s="14"/>
      <c r="W457" s="102"/>
      <c r="X457" s="14"/>
      <c r="Y457" s="14"/>
      <c r="Z457" s="102"/>
      <c r="AA457" s="14"/>
      <c r="AB457" s="14"/>
      <c r="AC457" s="102"/>
      <c r="AD457" s="14"/>
      <c r="AE457" s="14"/>
      <c r="AF457" s="40"/>
      <c r="AM457" s="19"/>
      <c r="AN457" s="19"/>
      <c r="AO457" s="19"/>
      <c r="AP457" s="19"/>
      <c r="AQ457" s="19"/>
      <c r="AR457" s="19"/>
      <c r="AS457" s="19"/>
    </row>
    <row r="458" spans="1:45" x14ac:dyDescent="0.3">
      <c r="A458" s="50"/>
      <c r="B458" s="102"/>
      <c r="C458" s="14"/>
      <c r="D458" s="14"/>
      <c r="E458" s="102"/>
      <c r="F458" s="14"/>
      <c r="G458" s="14"/>
      <c r="H458" s="102"/>
      <c r="I458" s="14"/>
      <c r="J458" s="14"/>
      <c r="K458" s="102"/>
      <c r="L458" s="14"/>
      <c r="M458" s="14"/>
      <c r="N458" s="102"/>
      <c r="O458" s="14"/>
      <c r="P458" s="14"/>
      <c r="Q458" s="149"/>
      <c r="R458" s="148"/>
      <c r="S458" s="148"/>
      <c r="T458" s="102"/>
      <c r="U458" s="14"/>
      <c r="V458" s="14"/>
      <c r="W458" s="102"/>
      <c r="X458" s="14"/>
      <c r="Y458" s="14"/>
      <c r="Z458" s="102"/>
      <c r="AA458" s="14"/>
      <c r="AB458" s="14"/>
      <c r="AC458" s="102"/>
      <c r="AD458" s="14"/>
      <c r="AE458" s="14"/>
      <c r="AF458" s="40"/>
      <c r="AM458" s="19"/>
      <c r="AN458" s="19"/>
      <c r="AO458" s="19"/>
      <c r="AP458" s="19"/>
      <c r="AQ458" s="19"/>
      <c r="AR458" s="19"/>
      <c r="AS458" s="19"/>
    </row>
    <row r="459" spans="1:45" x14ac:dyDescent="0.3">
      <c r="A459" s="50"/>
      <c r="B459" s="102"/>
      <c r="C459" s="14"/>
      <c r="D459" s="14"/>
      <c r="E459" s="102"/>
      <c r="F459" s="14"/>
      <c r="G459" s="14"/>
      <c r="H459" s="102"/>
      <c r="I459" s="14"/>
      <c r="J459" s="14"/>
      <c r="K459" s="102"/>
      <c r="L459" s="14"/>
      <c r="M459" s="14"/>
      <c r="N459" s="102"/>
      <c r="O459" s="14"/>
      <c r="P459" s="14"/>
      <c r="Q459" s="149"/>
      <c r="R459" s="148"/>
      <c r="S459" s="148"/>
      <c r="T459" s="102"/>
      <c r="U459" s="14"/>
      <c r="V459" s="14"/>
      <c r="W459" s="102"/>
      <c r="X459" s="14"/>
      <c r="Y459" s="14"/>
      <c r="Z459" s="102"/>
      <c r="AA459" s="14"/>
      <c r="AB459" s="14"/>
      <c r="AC459" s="102"/>
      <c r="AD459" s="14"/>
      <c r="AE459" s="14"/>
      <c r="AF459" s="40"/>
      <c r="AM459" s="19"/>
      <c r="AN459" s="19"/>
      <c r="AO459" s="19"/>
      <c r="AP459" s="19"/>
      <c r="AQ459" s="19"/>
      <c r="AR459" s="19"/>
      <c r="AS459" s="19"/>
    </row>
    <row r="460" spans="1:45" x14ac:dyDescent="0.3">
      <c r="A460" s="50"/>
      <c r="B460" s="102"/>
      <c r="C460" s="14"/>
      <c r="D460" s="14"/>
      <c r="E460" s="102"/>
      <c r="F460" s="14"/>
      <c r="G460" s="14"/>
      <c r="H460" s="102"/>
      <c r="I460" s="14"/>
      <c r="J460" s="14"/>
      <c r="K460" s="102"/>
      <c r="L460" s="14"/>
      <c r="M460" s="14"/>
      <c r="N460" s="102"/>
      <c r="O460" s="14"/>
      <c r="P460" s="14"/>
      <c r="Q460" s="149"/>
      <c r="R460" s="148"/>
      <c r="S460" s="148"/>
      <c r="T460" s="102"/>
      <c r="U460" s="14"/>
      <c r="V460" s="14"/>
      <c r="W460" s="102"/>
      <c r="X460" s="14"/>
      <c r="Y460" s="14"/>
      <c r="Z460" s="102"/>
      <c r="AA460" s="14"/>
      <c r="AB460" s="14"/>
      <c r="AC460" s="102"/>
      <c r="AD460" s="14"/>
      <c r="AE460" s="14"/>
      <c r="AF460" s="40"/>
      <c r="AM460" s="19"/>
      <c r="AN460" s="19"/>
      <c r="AO460" s="19"/>
      <c r="AP460" s="19"/>
      <c r="AQ460" s="19"/>
      <c r="AR460" s="19"/>
      <c r="AS460" s="19"/>
    </row>
    <row r="461" spans="1:45" x14ac:dyDescent="0.3">
      <c r="A461" s="50"/>
      <c r="B461" s="102"/>
      <c r="C461" s="14"/>
      <c r="D461" s="14"/>
      <c r="E461" s="102"/>
      <c r="F461" s="14"/>
      <c r="G461" s="14"/>
      <c r="H461" s="102"/>
      <c r="I461" s="14"/>
      <c r="J461" s="14"/>
      <c r="K461" s="102"/>
      <c r="L461" s="14"/>
      <c r="M461" s="14"/>
      <c r="N461" s="102"/>
      <c r="O461" s="14"/>
      <c r="P461" s="14"/>
      <c r="Q461" s="149"/>
      <c r="R461" s="148"/>
      <c r="S461" s="148"/>
      <c r="T461" s="102"/>
      <c r="U461" s="14"/>
      <c r="V461" s="14"/>
      <c r="W461" s="102"/>
      <c r="X461" s="14"/>
      <c r="Y461" s="14"/>
      <c r="Z461" s="102"/>
      <c r="AA461" s="14"/>
      <c r="AB461" s="14"/>
      <c r="AC461" s="102"/>
      <c r="AD461" s="14"/>
      <c r="AE461" s="14"/>
      <c r="AF461" s="40"/>
      <c r="AM461" s="19"/>
      <c r="AN461" s="19"/>
      <c r="AO461" s="19"/>
      <c r="AP461" s="19"/>
      <c r="AQ461" s="19"/>
      <c r="AR461" s="19"/>
      <c r="AS461" s="19"/>
    </row>
    <row r="462" spans="1:45" x14ac:dyDescent="0.3">
      <c r="A462" s="50"/>
      <c r="B462" s="102"/>
      <c r="C462" s="14"/>
      <c r="D462" s="14"/>
      <c r="E462" s="102"/>
      <c r="F462" s="14"/>
      <c r="G462" s="14"/>
      <c r="H462" s="102"/>
      <c r="I462" s="14"/>
      <c r="J462" s="14"/>
      <c r="K462" s="102"/>
      <c r="L462" s="14"/>
      <c r="M462" s="14"/>
      <c r="N462" s="102"/>
      <c r="O462" s="14"/>
      <c r="P462" s="14"/>
      <c r="Q462" s="149"/>
      <c r="R462" s="148"/>
      <c r="S462" s="148"/>
      <c r="T462" s="102"/>
      <c r="U462" s="14"/>
      <c r="V462" s="14"/>
      <c r="W462" s="102"/>
      <c r="X462" s="14"/>
      <c r="Y462" s="14"/>
      <c r="Z462" s="102"/>
      <c r="AA462" s="14"/>
      <c r="AB462" s="14"/>
      <c r="AC462" s="102"/>
      <c r="AD462" s="14"/>
      <c r="AE462" s="14"/>
      <c r="AF462" s="40"/>
      <c r="AM462" s="19"/>
      <c r="AN462" s="19"/>
      <c r="AO462" s="19"/>
      <c r="AP462" s="19"/>
      <c r="AQ462" s="19"/>
      <c r="AR462" s="19"/>
      <c r="AS462" s="19"/>
    </row>
    <row r="463" spans="1:45" x14ac:dyDescent="0.3">
      <c r="A463" s="50"/>
      <c r="B463" s="102"/>
      <c r="C463" s="14"/>
      <c r="D463" s="14"/>
      <c r="E463" s="102"/>
      <c r="F463" s="14"/>
      <c r="G463" s="14"/>
      <c r="H463" s="102"/>
      <c r="I463" s="14"/>
      <c r="J463" s="14"/>
      <c r="K463" s="102"/>
      <c r="L463" s="14"/>
      <c r="M463" s="14"/>
      <c r="N463" s="102"/>
      <c r="O463" s="14"/>
      <c r="P463" s="14"/>
      <c r="Q463" s="149"/>
      <c r="R463" s="148"/>
      <c r="S463" s="148"/>
      <c r="T463" s="102"/>
      <c r="U463" s="14"/>
      <c r="V463" s="14"/>
      <c r="W463" s="102"/>
      <c r="X463" s="14"/>
      <c r="Y463" s="14"/>
      <c r="Z463" s="102"/>
      <c r="AA463" s="14"/>
      <c r="AB463" s="14"/>
      <c r="AC463" s="102"/>
      <c r="AD463" s="14"/>
      <c r="AE463" s="14"/>
      <c r="AF463" s="40"/>
      <c r="AM463" s="19"/>
      <c r="AN463" s="19"/>
      <c r="AO463" s="19"/>
      <c r="AP463" s="19"/>
      <c r="AQ463" s="19"/>
      <c r="AR463" s="19"/>
      <c r="AS463" s="19"/>
    </row>
    <row r="464" spans="1:45" x14ac:dyDescent="0.3">
      <c r="A464" s="50"/>
      <c r="B464" s="102"/>
      <c r="C464" s="14"/>
      <c r="D464" s="14"/>
      <c r="E464" s="102"/>
      <c r="F464" s="14"/>
      <c r="G464" s="14"/>
      <c r="H464" s="102"/>
      <c r="I464" s="14"/>
      <c r="J464" s="14"/>
      <c r="K464" s="102"/>
      <c r="L464" s="14"/>
      <c r="M464" s="14"/>
      <c r="N464" s="102"/>
      <c r="O464" s="14"/>
      <c r="P464" s="14"/>
      <c r="Q464" s="149"/>
      <c r="R464" s="148"/>
      <c r="S464" s="148"/>
      <c r="T464" s="102"/>
      <c r="U464" s="14"/>
      <c r="V464" s="14"/>
      <c r="W464" s="102"/>
      <c r="X464" s="14"/>
      <c r="Y464" s="14"/>
      <c r="Z464" s="102"/>
      <c r="AA464" s="14"/>
      <c r="AB464" s="14"/>
      <c r="AC464" s="102"/>
      <c r="AD464" s="14"/>
      <c r="AE464" s="14"/>
      <c r="AF464" s="40"/>
      <c r="AM464" s="19"/>
      <c r="AN464" s="19"/>
      <c r="AO464" s="19"/>
      <c r="AP464" s="19"/>
      <c r="AQ464" s="19"/>
      <c r="AR464" s="19"/>
      <c r="AS464" s="19"/>
    </row>
    <row r="465" spans="1:45" x14ac:dyDescent="0.3">
      <c r="A465" s="50"/>
      <c r="B465" s="102"/>
      <c r="C465" s="14"/>
      <c r="D465" s="14"/>
      <c r="E465" s="102"/>
      <c r="F465" s="14"/>
      <c r="G465" s="14"/>
      <c r="H465" s="102"/>
      <c r="I465" s="14"/>
      <c r="J465" s="14"/>
      <c r="K465" s="102"/>
      <c r="L465" s="14"/>
      <c r="M465" s="14"/>
      <c r="N465" s="102"/>
      <c r="O465" s="14"/>
      <c r="P465" s="14"/>
      <c r="Q465" s="149"/>
      <c r="R465" s="148"/>
      <c r="S465" s="148"/>
      <c r="T465" s="102"/>
      <c r="U465" s="14"/>
      <c r="V465" s="14"/>
      <c r="W465" s="102"/>
      <c r="X465" s="14"/>
      <c r="Y465" s="14"/>
      <c r="Z465" s="102"/>
      <c r="AA465" s="14"/>
      <c r="AB465" s="14"/>
      <c r="AC465" s="102"/>
      <c r="AD465" s="14"/>
      <c r="AE465" s="14"/>
      <c r="AF465" s="40"/>
      <c r="AM465" s="19"/>
      <c r="AN465" s="19"/>
      <c r="AO465" s="19"/>
      <c r="AP465" s="19"/>
      <c r="AQ465" s="19"/>
      <c r="AR465" s="19"/>
      <c r="AS465" s="19"/>
    </row>
    <row r="466" spans="1:45" x14ac:dyDescent="0.3">
      <c r="A466" s="50"/>
      <c r="B466" s="102"/>
      <c r="C466" s="14"/>
      <c r="D466" s="14"/>
      <c r="E466" s="102"/>
      <c r="F466" s="14"/>
      <c r="G466" s="14"/>
      <c r="H466" s="102"/>
      <c r="I466" s="14"/>
      <c r="J466" s="14"/>
      <c r="K466" s="102"/>
      <c r="L466" s="14"/>
      <c r="M466" s="14"/>
      <c r="N466" s="102"/>
      <c r="O466" s="14"/>
      <c r="P466" s="14"/>
      <c r="Q466" s="149"/>
      <c r="R466" s="148"/>
      <c r="S466" s="148"/>
      <c r="T466" s="102"/>
      <c r="U466" s="14"/>
      <c r="V466" s="14"/>
      <c r="W466" s="102"/>
      <c r="X466" s="14"/>
      <c r="Y466" s="14"/>
      <c r="Z466" s="102"/>
      <c r="AA466" s="14"/>
      <c r="AB466" s="14"/>
      <c r="AC466" s="102"/>
      <c r="AD466" s="14"/>
      <c r="AE466" s="14"/>
      <c r="AF466" s="40"/>
      <c r="AM466" s="19"/>
      <c r="AN466" s="19"/>
      <c r="AO466" s="19"/>
      <c r="AP466" s="19"/>
      <c r="AQ466" s="19"/>
      <c r="AR466" s="19"/>
      <c r="AS466" s="19"/>
    </row>
    <row r="467" spans="1:45" x14ac:dyDescent="0.3">
      <c r="A467" s="50"/>
      <c r="B467" s="102"/>
      <c r="C467" s="14"/>
      <c r="D467" s="14"/>
      <c r="E467" s="102"/>
      <c r="F467" s="14"/>
      <c r="G467" s="14"/>
      <c r="H467" s="102"/>
      <c r="I467" s="14"/>
      <c r="J467" s="14"/>
      <c r="K467" s="102"/>
      <c r="L467" s="14"/>
      <c r="M467" s="14"/>
      <c r="N467" s="102"/>
      <c r="O467" s="14"/>
      <c r="P467" s="14"/>
      <c r="Q467" s="149"/>
      <c r="R467" s="148"/>
      <c r="S467" s="148"/>
      <c r="T467" s="102"/>
      <c r="U467" s="14"/>
      <c r="V467" s="14"/>
      <c r="W467" s="102"/>
      <c r="X467" s="14"/>
      <c r="Y467" s="14"/>
      <c r="Z467" s="102"/>
      <c r="AA467" s="14"/>
      <c r="AB467" s="14"/>
      <c r="AC467" s="102"/>
      <c r="AD467" s="14"/>
      <c r="AE467" s="14"/>
      <c r="AF467" s="40"/>
      <c r="AM467" s="19"/>
      <c r="AN467" s="19"/>
      <c r="AO467" s="19"/>
      <c r="AP467" s="19"/>
      <c r="AQ467" s="19"/>
      <c r="AR467" s="19"/>
      <c r="AS467" s="19"/>
    </row>
    <row r="468" spans="1:45" x14ac:dyDescent="0.3">
      <c r="A468" s="50"/>
      <c r="B468" s="102"/>
      <c r="C468" s="14"/>
      <c r="D468" s="14"/>
      <c r="E468" s="102"/>
      <c r="F468" s="14"/>
      <c r="G468" s="14"/>
      <c r="H468" s="102"/>
      <c r="I468" s="14"/>
      <c r="J468" s="14"/>
      <c r="K468" s="102"/>
      <c r="L468" s="14"/>
      <c r="M468" s="14"/>
      <c r="N468" s="102"/>
      <c r="O468" s="14"/>
      <c r="P468" s="14"/>
      <c r="Q468" s="149"/>
      <c r="R468" s="148"/>
      <c r="S468" s="148"/>
      <c r="T468" s="102"/>
      <c r="U468" s="14"/>
      <c r="V468" s="14"/>
      <c r="W468" s="102"/>
      <c r="X468" s="14"/>
      <c r="Y468" s="14"/>
      <c r="Z468" s="102"/>
      <c r="AA468" s="14"/>
      <c r="AB468" s="14"/>
      <c r="AC468" s="102"/>
      <c r="AD468" s="14"/>
      <c r="AE468" s="14"/>
      <c r="AF468" s="40"/>
      <c r="AM468" s="19"/>
      <c r="AN468" s="19"/>
      <c r="AO468" s="19"/>
      <c r="AP468" s="19"/>
      <c r="AQ468" s="19"/>
      <c r="AR468" s="19"/>
      <c r="AS468" s="19"/>
    </row>
    <row r="469" spans="1:45" x14ac:dyDescent="0.3">
      <c r="A469" s="50"/>
      <c r="B469" s="102"/>
      <c r="C469" s="14"/>
      <c r="D469" s="14"/>
      <c r="E469" s="102"/>
      <c r="F469" s="14"/>
      <c r="G469" s="14"/>
      <c r="H469" s="102"/>
      <c r="I469" s="14"/>
      <c r="J469" s="14"/>
      <c r="K469" s="102"/>
      <c r="L469" s="14"/>
      <c r="M469" s="14"/>
      <c r="N469" s="102"/>
      <c r="O469" s="14"/>
      <c r="P469" s="14"/>
      <c r="Q469" s="149"/>
      <c r="R469" s="148"/>
      <c r="S469" s="148"/>
      <c r="T469" s="102"/>
      <c r="U469" s="14"/>
      <c r="V469" s="14"/>
      <c r="W469" s="102"/>
      <c r="X469" s="14"/>
      <c r="Y469" s="14"/>
      <c r="Z469" s="102"/>
      <c r="AA469" s="14"/>
      <c r="AB469" s="14"/>
      <c r="AC469" s="102"/>
      <c r="AD469" s="14"/>
      <c r="AE469" s="14"/>
      <c r="AF469" s="40"/>
      <c r="AM469" s="19"/>
      <c r="AN469" s="19"/>
      <c r="AO469" s="19"/>
      <c r="AP469" s="19"/>
      <c r="AQ469" s="19"/>
      <c r="AR469" s="19"/>
      <c r="AS469" s="19"/>
    </row>
    <row r="470" spans="1:45" x14ac:dyDescent="0.3">
      <c r="A470" s="50"/>
      <c r="B470" s="102"/>
      <c r="C470" s="14"/>
      <c r="D470" s="14"/>
      <c r="E470" s="102"/>
      <c r="F470" s="14"/>
      <c r="G470" s="14"/>
      <c r="H470" s="102"/>
      <c r="I470" s="14"/>
      <c r="J470" s="14"/>
      <c r="K470" s="102"/>
      <c r="L470" s="14"/>
      <c r="M470" s="14"/>
      <c r="N470" s="102"/>
      <c r="O470" s="14"/>
      <c r="P470" s="14"/>
      <c r="Q470" s="149"/>
      <c r="R470" s="148"/>
      <c r="S470" s="148"/>
      <c r="T470" s="102"/>
      <c r="U470" s="14"/>
      <c r="V470" s="14"/>
      <c r="W470" s="102"/>
      <c r="X470" s="14"/>
      <c r="Y470" s="14"/>
      <c r="Z470" s="102"/>
      <c r="AA470" s="14"/>
      <c r="AB470" s="14"/>
      <c r="AC470" s="102"/>
      <c r="AD470" s="14"/>
      <c r="AE470" s="14"/>
      <c r="AF470" s="40"/>
      <c r="AM470" s="19"/>
      <c r="AN470" s="19"/>
      <c r="AO470" s="19"/>
      <c r="AP470" s="19"/>
      <c r="AQ470" s="19"/>
      <c r="AR470" s="19"/>
      <c r="AS470" s="19"/>
    </row>
    <row r="471" spans="1:45" x14ac:dyDescent="0.3">
      <c r="A471" s="50"/>
      <c r="B471" s="102"/>
      <c r="C471" s="14"/>
      <c r="D471" s="14"/>
      <c r="E471" s="102"/>
      <c r="F471" s="14"/>
      <c r="G471" s="14"/>
      <c r="H471" s="102"/>
      <c r="I471" s="14"/>
      <c r="J471" s="14"/>
      <c r="K471" s="102"/>
      <c r="L471" s="14"/>
      <c r="M471" s="14"/>
      <c r="N471" s="102"/>
      <c r="O471" s="14"/>
      <c r="P471" s="14"/>
      <c r="Q471" s="149"/>
      <c r="R471" s="148"/>
      <c r="S471" s="148"/>
      <c r="T471" s="102"/>
      <c r="U471" s="14"/>
      <c r="V471" s="14"/>
      <c r="W471" s="102"/>
      <c r="X471" s="14"/>
      <c r="Y471" s="14"/>
      <c r="Z471" s="102"/>
      <c r="AA471" s="14"/>
      <c r="AB471" s="14"/>
      <c r="AC471" s="102"/>
      <c r="AD471" s="14"/>
      <c r="AE471" s="14"/>
      <c r="AF471" s="40"/>
      <c r="AM471" s="19"/>
      <c r="AN471" s="19"/>
      <c r="AO471" s="19"/>
      <c r="AP471" s="19"/>
      <c r="AQ471" s="19"/>
      <c r="AR471" s="19"/>
      <c r="AS471" s="19"/>
    </row>
    <row r="472" spans="1:45" x14ac:dyDescent="0.3">
      <c r="A472" s="50"/>
      <c r="B472" s="102"/>
      <c r="C472" s="14"/>
      <c r="D472" s="14"/>
      <c r="E472" s="102"/>
      <c r="F472" s="14"/>
      <c r="G472" s="14"/>
      <c r="H472" s="102"/>
      <c r="I472" s="14"/>
      <c r="J472" s="14"/>
      <c r="K472" s="102"/>
      <c r="L472" s="14"/>
      <c r="M472" s="14"/>
      <c r="N472" s="102"/>
      <c r="O472" s="14"/>
      <c r="P472" s="14"/>
      <c r="Q472" s="149"/>
      <c r="R472" s="148"/>
      <c r="S472" s="148"/>
      <c r="T472" s="102"/>
      <c r="U472" s="14"/>
      <c r="V472" s="14"/>
      <c r="W472" s="102"/>
      <c r="X472" s="14"/>
      <c r="Y472" s="14"/>
      <c r="Z472" s="102"/>
      <c r="AA472" s="14"/>
      <c r="AB472" s="14"/>
      <c r="AC472" s="102"/>
      <c r="AD472" s="14"/>
      <c r="AE472" s="14"/>
      <c r="AF472" s="40"/>
      <c r="AM472" s="19"/>
      <c r="AN472" s="19"/>
      <c r="AO472" s="19"/>
      <c r="AP472" s="19"/>
      <c r="AQ472" s="19"/>
      <c r="AR472" s="19"/>
      <c r="AS472" s="19"/>
    </row>
    <row r="473" spans="1:45" x14ac:dyDescent="0.3">
      <c r="A473" s="50"/>
      <c r="B473" s="102"/>
      <c r="C473" s="14"/>
      <c r="D473" s="14"/>
      <c r="E473" s="102"/>
      <c r="F473" s="14"/>
      <c r="G473" s="14"/>
      <c r="H473" s="102"/>
      <c r="I473" s="14"/>
      <c r="J473" s="14"/>
      <c r="K473" s="102"/>
      <c r="L473" s="14"/>
      <c r="M473" s="14"/>
      <c r="N473" s="102"/>
      <c r="O473" s="14"/>
      <c r="P473" s="14"/>
      <c r="Q473" s="149"/>
      <c r="R473" s="148"/>
      <c r="S473" s="148"/>
      <c r="T473" s="102"/>
      <c r="U473" s="14"/>
      <c r="V473" s="14"/>
      <c r="W473" s="102"/>
      <c r="X473" s="14"/>
      <c r="Y473" s="14"/>
      <c r="Z473" s="102"/>
      <c r="AA473" s="14"/>
      <c r="AB473" s="14"/>
      <c r="AC473" s="102"/>
      <c r="AD473" s="14"/>
      <c r="AE473" s="14"/>
      <c r="AF473" s="40"/>
      <c r="AM473" s="19"/>
      <c r="AN473" s="19"/>
      <c r="AO473" s="19"/>
      <c r="AP473" s="19"/>
      <c r="AQ473" s="19"/>
      <c r="AR473" s="19"/>
      <c r="AS473" s="19"/>
    </row>
    <row r="474" spans="1:45" x14ac:dyDescent="0.3">
      <c r="A474" s="50"/>
      <c r="B474" s="102"/>
      <c r="C474" s="14"/>
      <c r="D474" s="14"/>
      <c r="E474" s="102"/>
      <c r="F474" s="14"/>
      <c r="G474" s="14"/>
      <c r="H474" s="102"/>
      <c r="I474" s="14"/>
      <c r="J474" s="14"/>
      <c r="K474" s="102"/>
      <c r="L474" s="14"/>
      <c r="M474" s="14"/>
      <c r="N474" s="102"/>
      <c r="O474" s="14"/>
      <c r="P474" s="14"/>
      <c r="Q474" s="149"/>
      <c r="R474" s="148"/>
      <c r="S474" s="148"/>
      <c r="T474" s="102"/>
      <c r="U474" s="14"/>
      <c r="V474" s="14"/>
      <c r="W474" s="102"/>
      <c r="X474" s="14"/>
      <c r="Y474" s="14"/>
      <c r="Z474" s="102"/>
      <c r="AA474" s="14"/>
      <c r="AB474" s="14"/>
      <c r="AC474" s="102"/>
      <c r="AD474" s="14"/>
      <c r="AE474" s="14"/>
      <c r="AF474" s="40"/>
      <c r="AM474" s="19"/>
      <c r="AN474" s="19"/>
      <c r="AO474" s="19"/>
      <c r="AP474" s="19"/>
      <c r="AQ474" s="19"/>
      <c r="AR474" s="19"/>
      <c r="AS474" s="19"/>
    </row>
    <row r="475" spans="1:45" x14ac:dyDescent="0.3">
      <c r="A475" s="50"/>
      <c r="B475" s="102"/>
      <c r="C475" s="14"/>
      <c r="D475" s="14"/>
      <c r="E475" s="102"/>
      <c r="F475" s="14"/>
      <c r="G475" s="14"/>
      <c r="H475" s="102"/>
      <c r="I475" s="14"/>
      <c r="J475" s="14"/>
      <c r="K475" s="102"/>
      <c r="L475" s="14"/>
      <c r="M475" s="14"/>
      <c r="N475" s="102"/>
      <c r="O475" s="14"/>
      <c r="P475" s="14"/>
      <c r="Q475" s="149"/>
      <c r="R475" s="148"/>
      <c r="S475" s="148"/>
      <c r="T475" s="102"/>
      <c r="U475" s="14"/>
      <c r="V475" s="14"/>
      <c r="W475" s="102"/>
      <c r="X475" s="14"/>
      <c r="Y475" s="14"/>
      <c r="Z475" s="102"/>
      <c r="AA475" s="14"/>
      <c r="AB475" s="14"/>
      <c r="AC475" s="102"/>
      <c r="AD475" s="14"/>
      <c r="AE475" s="14"/>
      <c r="AF475" s="40"/>
      <c r="AM475" s="19"/>
      <c r="AN475" s="19"/>
      <c r="AO475" s="19"/>
      <c r="AP475" s="19"/>
      <c r="AQ475" s="19"/>
      <c r="AR475" s="19"/>
      <c r="AS475" s="19"/>
    </row>
    <row r="476" spans="1:45" x14ac:dyDescent="0.3">
      <c r="A476" s="50"/>
      <c r="B476" s="102"/>
      <c r="C476" s="14"/>
      <c r="D476" s="14"/>
      <c r="E476" s="102"/>
      <c r="F476" s="14"/>
      <c r="G476" s="14"/>
      <c r="H476" s="102"/>
      <c r="I476" s="14"/>
      <c r="J476" s="14"/>
      <c r="K476" s="102"/>
      <c r="L476" s="14"/>
      <c r="M476" s="14"/>
      <c r="N476" s="102"/>
      <c r="O476" s="14"/>
      <c r="P476" s="14"/>
      <c r="Q476" s="149"/>
      <c r="R476" s="148"/>
      <c r="S476" s="148"/>
      <c r="T476" s="102"/>
      <c r="U476" s="14"/>
      <c r="V476" s="14"/>
      <c r="W476" s="102"/>
      <c r="X476" s="14"/>
      <c r="Y476" s="14"/>
      <c r="Z476" s="102"/>
      <c r="AA476" s="14"/>
      <c r="AB476" s="14"/>
      <c r="AC476" s="102"/>
      <c r="AD476" s="14"/>
      <c r="AE476" s="14"/>
      <c r="AF476" s="40"/>
      <c r="AM476" s="19"/>
      <c r="AN476" s="19"/>
      <c r="AO476" s="19"/>
      <c r="AP476" s="19"/>
      <c r="AQ476" s="19"/>
      <c r="AR476" s="19"/>
      <c r="AS476" s="19"/>
    </row>
    <row r="477" spans="1:45" x14ac:dyDescent="0.3">
      <c r="A477" s="50"/>
      <c r="B477" s="102"/>
      <c r="C477" s="14"/>
      <c r="D477" s="14"/>
      <c r="E477" s="102"/>
      <c r="F477" s="14"/>
      <c r="G477" s="14"/>
      <c r="H477" s="102"/>
      <c r="I477" s="14"/>
      <c r="J477" s="14"/>
      <c r="K477" s="102"/>
      <c r="L477" s="14"/>
      <c r="M477" s="14"/>
      <c r="N477" s="102"/>
      <c r="O477" s="14"/>
      <c r="P477" s="14"/>
      <c r="Q477" s="149"/>
      <c r="R477" s="148"/>
      <c r="S477" s="148"/>
      <c r="T477" s="102"/>
      <c r="U477" s="14"/>
      <c r="V477" s="14"/>
      <c r="W477" s="102"/>
      <c r="X477" s="14"/>
      <c r="Y477" s="14"/>
      <c r="Z477" s="102"/>
      <c r="AA477" s="14"/>
      <c r="AB477" s="14"/>
      <c r="AC477" s="102"/>
      <c r="AD477" s="14"/>
      <c r="AE477" s="14"/>
      <c r="AF477" s="40"/>
      <c r="AM477" s="19"/>
      <c r="AN477" s="19"/>
      <c r="AO477" s="19"/>
      <c r="AP477" s="19"/>
      <c r="AQ477" s="19"/>
      <c r="AR477" s="19"/>
      <c r="AS477" s="19"/>
    </row>
    <row r="478" spans="1:45" x14ac:dyDescent="0.3">
      <c r="A478" s="50"/>
      <c r="B478" s="102"/>
      <c r="C478" s="14"/>
      <c r="D478" s="14"/>
      <c r="E478" s="102"/>
      <c r="F478" s="14"/>
      <c r="G478" s="14"/>
      <c r="H478" s="102"/>
      <c r="I478" s="14"/>
      <c r="J478" s="14"/>
      <c r="K478" s="102"/>
      <c r="L478" s="14"/>
      <c r="M478" s="14"/>
      <c r="N478" s="102"/>
      <c r="O478" s="14"/>
      <c r="P478" s="14"/>
      <c r="Q478" s="149"/>
      <c r="R478" s="148"/>
      <c r="S478" s="148"/>
      <c r="T478" s="102"/>
      <c r="U478" s="14"/>
      <c r="V478" s="14"/>
      <c r="W478" s="102"/>
      <c r="X478" s="14"/>
      <c r="Y478" s="14"/>
      <c r="Z478" s="102"/>
      <c r="AA478" s="14"/>
      <c r="AB478" s="14"/>
      <c r="AC478" s="102"/>
      <c r="AD478" s="14"/>
      <c r="AE478" s="14"/>
      <c r="AF478" s="40"/>
      <c r="AM478" s="19"/>
      <c r="AN478" s="19"/>
      <c r="AO478" s="19"/>
      <c r="AP478" s="19"/>
      <c r="AQ478" s="19"/>
      <c r="AR478" s="19"/>
      <c r="AS478" s="19"/>
    </row>
    <row r="479" spans="1:45" x14ac:dyDescent="0.3">
      <c r="A479" s="50"/>
      <c r="B479" s="102"/>
      <c r="C479" s="14"/>
      <c r="D479" s="14"/>
      <c r="E479" s="102"/>
      <c r="F479" s="14"/>
      <c r="G479" s="14"/>
      <c r="H479" s="102"/>
      <c r="I479" s="14"/>
      <c r="J479" s="14"/>
      <c r="K479" s="102"/>
      <c r="L479" s="14"/>
      <c r="M479" s="14"/>
      <c r="N479" s="102"/>
      <c r="O479" s="14"/>
      <c r="P479" s="14"/>
      <c r="Q479" s="149"/>
      <c r="R479" s="148"/>
      <c r="S479" s="148"/>
      <c r="T479" s="102"/>
      <c r="U479" s="14"/>
      <c r="V479" s="14"/>
      <c r="W479" s="102"/>
      <c r="X479" s="14"/>
      <c r="Y479" s="14"/>
      <c r="Z479" s="102"/>
      <c r="AA479" s="14"/>
      <c r="AB479" s="14"/>
      <c r="AC479" s="102"/>
      <c r="AD479" s="14"/>
      <c r="AE479" s="14"/>
      <c r="AF479" s="40"/>
      <c r="AM479" s="19"/>
      <c r="AN479" s="19"/>
      <c r="AO479" s="19"/>
      <c r="AP479" s="19"/>
      <c r="AQ479" s="19"/>
      <c r="AR479" s="19"/>
      <c r="AS479" s="19"/>
    </row>
    <row r="480" spans="1:45" x14ac:dyDescent="0.3">
      <c r="A480" s="50"/>
      <c r="B480" s="102"/>
      <c r="C480" s="14"/>
      <c r="D480" s="14"/>
      <c r="E480" s="102"/>
      <c r="F480" s="14"/>
      <c r="G480" s="14"/>
      <c r="H480" s="102"/>
      <c r="I480" s="14"/>
      <c r="J480" s="14"/>
      <c r="K480" s="102"/>
      <c r="L480" s="14"/>
      <c r="M480" s="14"/>
      <c r="N480" s="102"/>
      <c r="O480" s="14"/>
      <c r="P480" s="14"/>
      <c r="Q480" s="149"/>
      <c r="R480" s="148"/>
      <c r="S480" s="148"/>
      <c r="T480" s="102"/>
      <c r="U480" s="14"/>
      <c r="V480" s="14"/>
      <c r="W480" s="102"/>
      <c r="X480" s="14"/>
      <c r="Y480" s="14"/>
      <c r="Z480" s="102"/>
      <c r="AA480" s="14"/>
      <c r="AB480" s="14"/>
      <c r="AC480" s="102"/>
      <c r="AD480" s="14"/>
      <c r="AE480" s="14"/>
      <c r="AF480" s="40"/>
      <c r="AM480" s="19"/>
      <c r="AN480" s="19"/>
      <c r="AO480" s="19"/>
      <c r="AP480" s="19"/>
      <c r="AQ480" s="19"/>
      <c r="AR480" s="19"/>
      <c r="AS480" s="19"/>
    </row>
    <row r="481" spans="1:45" x14ac:dyDescent="0.3">
      <c r="A481" s="50"/>
      <c r="B481" s="102"/>
      <c r="C481" s="14"/>
      <c r="D481" s="14"/>
      <c r="E481" s="102"/>
      <c r="F481" s="14"/>
      <c r="G481" s="14"/>
      <c r="H481" s="102"/>
      <c r="I481" s="14"/>
      <c r="J481" s="14"/>
      <c r="K481" s="102"/>
      <c r="L481" s="14"/>
      <c r="M481" s="14"/>
      <c r="N481" s="102"/>
      <c r="O481" s="14"/>
      <c r="P481" s="14"/>
      <c r="Q481" s="149"/>
      <c r="R481" s="148"/>
      <c r="S481" s="148"/>
      <c r="T481" s="102"/>
      <c r="U481" s="14"/>
      <c r="V481" s="14"/>
      <c r="W481" s="102"/>
      <c r="X481" s="14"/>
      <c r="Y481" s="14"/>
      <c r="Z481" s="102"/>
      <c r="AA481" s="14"/>
      <c r="AB481" s="14"/>
      <c r="AC481" s="102"/>
      <c r="AD481" s="14"/>
      <c r="AE481" s="14"/>
      <c r="AF481" s="40"/>
      <c r="AM481" s="19"/>
      <c r="AN481" s="19"/>
      <c r="AO481" s="19"/>
      <c r="AP481" s="19"/>
      <c r="AQ481" s="19"/>
      <c r="AR481" s="19"/>
      <c r="AS481" s="19"/>
    </row>
    <row r="482" spans="1:45" x14ac:dyDescent="0.3">
      <c r="A482" s="50"/>
      <c r="B482" s="102"/>
      <c r="C482" s="14"/>
      <c r="D482" s="14"/>
      <c r="E482" s="102"/>
      <c r="F482" s="14"/>
      <c r="G482" s="14"/>
      <c r="H482" s="102"/>
      <c r="I482" s="14"/>
      <c r="J482" s="14"/>
      <c r="K482" s="102"/>
      <c r="L482" s="14"/>
      <c r="M482" s="14"/>
      <c r="N482" s="102"/>
      <c r="O482" s="14"/>
      <c r="P482" s="14"/>
      <c r="Q482" s="149"/>
      <c r="R482" s="148"/>
      <c r="S482" s="148"/>
      <c r="T482" s="102"/>
      <c r="U482" s="14"/>
      <c r="V482" s="14"/>
      <c r="W482" s="102"/>
      <c r="X482" s="14"/>
      <c r="Y482" s="14"/>
      <c r="Z482" s="102"/>
      <c r="AA482" s="14"/>
      <c r="AB482" s="14"/>
      <c r="AC482" s="102"/>
      <c r="AD482" s="14"/>
      <c r="AE482" s="14"/>
      <c r="AF482" s="40"/>
      <c r="AM482" s="19"/>
      <c r="AN482" s="19"/>
      <c r="AO482" s="19"/>
      <c r="AP482" s="19"/>
      <c r="AQ482" s="19"/>
      <c r="AR482" s="19"/>
      <c r="AS482" s="19"/>
    </row>
    <row r="483" spans="1:45" x14ac:dyDescent="0.3">
      <c r="A483" s="50"/>
      <c r="B483" s="102"/>
      <c r="C483" s="14"/>
      <c r="D483" s="14"/>
      <c r="E483" s="102"/>
      <c r="F483" s="14"/>
      <c r="G483" s="14"/>
      <c r="H483" s="102"/>
      <c r="I483" s="14"/>
      <c r="J483" s="14"/>
      <c r="K483" s="102"/>
      <c r="L483" s="14"/>
      <c r="M483" s="14"/>
      <c r="N483" s="102"/>
      <c r="O483" s="14"/>
      <c r="P483" s="14"/>
      <c r="Q483" s="149"/>
      <c r="R483" s="148"/>
      <c r="S483" s="148"/>
      <c r="T483" s="102"/>
      <c r="U483" s="14"/>
      <c r="V483" s="14"/>
      <c r="W483" s="102"/>
      <c r="X483" s="14"/>
      <c r="Y483" s="14"/>
      <c r="Z483" s="102"/>
      <c r="AA483" s="14"/>
      <c r="AB483" s="14"/>
      <c r="AC483" s="102"/>
      <c r="AD483" s="14"/>
      <c r="AE483" s="14"/>
      <c r="AF483" s="40"/>
      <c r="AM483" s="19"/>
      <c r="AN483" s="19"/>
      <c r="AO483" s="19"/>
      <c r="AP483" s="19"/>
      <c r="AQ483" s="19"/>
      <c r="AR483" s="19"/>
      <c r="AS483" s="19"/>
    </row>
    <row r="484" spans="1:45" x14ac:dyDescent="0.3">
      <c r="A484" s="50"/>
      <c r="B484" s="102"/>
      <c r="C484" s="14"/>
      <c r="D484" s="14"/>
      <c r="E484" s="102"/>
      <c r="F484" s="14"/>
      <c r="G484" s="14"/>
      <c r="H484" s="102"/>
      <c r="I484" s="14"/>
      <c r="J484" s="14"/>
      <c r="K484" s="102"/>
      <c r="L484" s="14"/>
      <c r="M484" s="14"/>
      <c r="N484" s="102"/>
      <c r="O484" s="14"/>
      <c r="P484" s="14"/>
      <c r="Q484" s="149"/>
      <c r="R484" s="148"/>
      <c r="S484" s="148"/>
      <c r="T484" s="102"/>
      <c r="U484" s="14"/>
      <c r="V484" s="14"/>
      <c r="W484" s="102"/>
      <c r="X484" s="14"/>
      <c r="Y484" s="14"/>
      <c r="Z484" s="102"/>
      <c r="AA484" s="14"/>
      <c r="AB484" s="14"/>
      <c r="AC484" s="102"/>
      <c r="AD484" s="14"/>
      <c r="AE484" s="14"/>
      <c r="AF484" s="40"/>
      <c r="AM484" s="19"/>
      <c r="AN484" s="19"/>
      <c r="AO484" s="19"/>
      <c r="AP484" s="19"/>
      <c r="AQ484" s="19"/>
      <c r="AR484" s="19"/>
      <c r="AS484" s="19"/>
    </row>
    <row r="485" spans="1:45" x14ac:dyDescent="0.3">
      <c r="A485" s="50"/>
      <c r="B485" s="102"/>
      <c r="C485" s="14"/>
      <c r="D485" s="14"/>
      <c r="E485" s="102"/>
      <c r="F485" s="14"/>
      <c r="G485" s="14"/>
      <c r="H485" s="102"/>
      <c r="I485" s="14"/>
      <c r="J485" s="14"/>
      <c r="K485" s="102"/>
      <c r="L485" s="14"/>
      <c r="M485" s="14"/>
      <c r="N485" s="102"/>
      <c r="O485" s="14"/>
      <c r="P485" s="14"/>
      <c r="Q485" s="149"/>
      <c r="R485" s="148"/>
      <c r="S485" s="148"/>
      <c r="T485" s="102"/>
      <c r="U485" s="14"/>
      <c r="V485" s="14"/>
      <c r="W485" s="102"/>
      <c r="X485" s="14"/>
      <c r="Y485" s="14"/>
      <c r="Z485" s="102"/>
      <c r="AA485" s="14"/>
      <c r="AB485" s="14"/>
      <c r="AC485" s="102"/>
      <c r="AD485" s="14"/>
      <c r="AE485" s="14"/>
      <c r="AF485" s="40"/>
      <c r="AM485" s="19"/>
      <c r="AN485" s="19"/>
      <c r="AO485" s="19"/>
      <c r="AP485" s="19"/>
      <c r="AQ485" s="19"/>
      <c r="AR485" s="19"/>
      <c r="AS485" s="19"/>
    </row>
    <row r="486" spans="1:45" x14ac:dyDescent="0.3">
      <c r="A486" s="50"/>
      <c r="B486" s="102"/>
      <c r="C486" s="14"/>
      <c r="D486" s="14"/>
      <c r="E486" s="102"/>
      <c r="F486" s="14"/>
      <c r="G486" s="14"/>
      <c r="H486" s="102"/>
      <c r="I486" s="14"/>
      <c r="J486" s="14"/>
      <c r="K486" s="102"/>
      <c r="L486" s="14"/>
      <c r="M486" s="14"/>
      <c r="N486" s="102"/>
      <c r="O486" s="14"/>
      <c r="P486" s="14"/>
      <c r="Q486" s="149"/>
      <c r="R486" s="148"/>
      <c r="S486" s="148"/>
      <c r="T486" s="102"/>
      <c r="U486" s="14"/>
      <c r="V486" s="14"/>
      <c r="W486" s="102"/>
      <c r="X486" s="14"/>
      <c r="Y486" s="14"/>
      <c r="Z486" s="102"/>
      <c r="AA486" s="14"/>
      <c r="AB486" s="14"/>
      <c r="AC486" s="102"/>
      <c r="AD486" s="14"/>
      <c r="AE486" s="14"/>
      <c r="AF486" s="40"/>
      <c r="AM486" s="19"/>
      <c r="AN486" s="19"/>
      <c r="AO486" s="19"/>
      <c r="AP486" s="19"/>
      <c r="AQ486" s="19"/>
      <c r="AR486" s="19"/>
      <c r="AS486" s="19"/>
    </row>
    <row r="487" spans="1:45" x14ac:dyDescent="0.3">
      <c r="A487" s="50"/>
      <c r="B487" s="102"/>
      <c r="C487" s="14"/>
      <c r="D487" s="14"/>
      <c r="E487" s="102"/>
      <c r="F487" s="14"/>
      <c r="G487" s="14"/>
      <c r="H487" s="102"/>
      <c r="I487" s="14"/>
      <c r="J487" s="14"/>
      <c r="K487" s="102"/>
      <c r="L487" s="14"/>
      <c r="M487" s="14"/>
      <c r="N487" s="102"/>
      <c r="O487" s="14"/>
      <c r="P487" s="14"/>
      <c r="Q487" s="149"/>
      <c r="R487" s="148"/>
      <c r="S487" s="148"/>
      <c r="T487" s="102"/>
      <c r="U487" s="14"/>
      <c r="V487" s="14"/>
      <c r="W487" s="102"/>
      <c r="X487" s="14"/>
      <c r="Y487" s="14"/>
      <c r="Z487" s="102"/>
      <c r="AA487" s="14"/>
      <c r="AB487" s="14"/>
      <c r="AC487" s="102"/>
      <c r="AD487" s="14"/>
      <c r="AE487" s="14"/>
      <c r="AF487" s="40"/>
      <c r="AM487" s="19"/>
      <c r="AN487" s="19"/>
      <c r="AO487" s="19"/>
      <c r="AP487" s="19"/>
      <c r="AQ487" s="19"/>
      <c r="AR487" s="19"/>
      <c r="AS487" s="19"/>
    </row>
    <row r="488" spans="1:45" x14ac:dyDescent="0.3">
      <c r="A488" s="50"/>
      <c r="B488" s="102"/>
      <c r="C488" s="14"/>
      <c r="D488" s="14"/>
      <c r="E488" s="102"/>
      <c r="F488" s="14"/>
      <c r="G488" s="14"/>
      <c r="H488" s="102"/>
      <c r="I488" s="14"/>
      <c r="J488" s="14"/>
      <c r="K488" s="102"/>
      <c r="L488" s="14"/>
      <c r="M488" s="14"/>
      <c r="N488" s="102"/>
      <c r="O488" s="14"/>
      <c r="P488" s="14"/>
      <c r="Q488" s="149"/>
      <c r="R488" s="148"/>
      <c r="S488" s="148"/>
      <c r="T488" s="102"/>
      <c r="U488" s="14"/>
      <c r="V488" s="14"/>
      <c r="W488" s="102"/>
      <c r="X488" s="14"/>
      <c r="Y488" s="14"/>
      <c r="Z488" s="102"/>
      <c r="AA488" s="14"/>
      <c r="AB488" s="14"/>
      <c r="AC488" s="102"/>
      <c r="AD488" s="14"/>
      <c r="AE488" s="14"/>
      <c r="AF488" s="40"/>
      <c r="AM488" s="19"/>
      <c r="AN488" s="19"/>
      <c r="AO488" s="19"/>
      <c r="AP488" s="19"/>
      <c r="AQ488" s="19"/>
      <c r="AR488" s="19"/>
      <c r="AS488" s="19"/>
    </row>
    <row r="489" spans="1:45" x14ac:dyDescent="0.3">
      <c r="A489" s="50"/>
      <c r="B489" s="102"/>
      <c r="C489" s="14"/>
      <c r="D489" s="14"/>
      <c r="E489" s="102"/>
      <c r="F489" s="14"/>
      <c r="G489" s="14"/>
      <c r="H489" s="102"/>
      <c r="I489" s="14"/>
      <c r="J489" s="14"/>
      <c r="K489" s="102"/>
      <c r="L489" s="14"/>
      <c r="M489" s="14"/>
      <c r="N489" s="102"/>
      <c r="O489" s="14"/>
      <c r="P489" s="14"/>
      <c r="Q489" s="149"/>
      <c r="R489" s="148"/>
      <c r="S489" s="148"/>
      <c r="T489" s="102"/>
      <c r="U489" s="14"/>
      <c r="V489" s="14"/>
      <c r="W489" s="102"/>
      <c r="X489" s="14"/>
      <c r="Y489" s="14"/>
      <c r="Z489" s="102"/>
      <c r="AA489" s="14"/>
      <c r="AB489" s="14"/>
      <c r="AC489" s="102"/>
      <c r="AD489" s="14"/>
      <c r="AE489" s="14"/>
      <c r="AF489" s="40"/>
      <c r="AM489" s="19"/>
      <c r="AN489" s="19"/>
      <c r="AO489" s="19"/>
      <c r="AP489" s="19"/>
      <c r="AQ489" s="19"/>
      <c r="AR489" s="19"/>
      <c r="AS489" s="19"/>
    </row>
    <row r="490" spans="1:45" x14ac:dyDescent="0.3">
      <c r="A490" s="50"/>
      <c r="B490" s="102"/>
      <c r="C490" s="14"/>
      <c r="D490" s="14"/>
      <c r="E490" s="102"/>
      <c r="F490" s="14"/>
      <c r="G490" s="14"/>
      <c r="H490" s="102"/>
      <c r="I490" s="14"/>
      <c r="J490" s="14"/>
      <c r="K490" s="102"/>
      <c r="L490" s="14"/>
      <c r="M490" s="14"/>
      <c r="N490" s="102"/>
      <c r="O490" s="14"/>
      <c r="P490" s="14"/>
      <c r="Q490" s="149"/>
      <c r="R490" s="148"/>
      <c r="S490" s="148"/>
      <c r="T490" s="102"/>
      <c r="U490" s="14"/>
      <c r="V490" s="14"/>
      <c r="W490" s="102"/>
      <c r="X490" s="14"/>
      <c r="Y490" s="14"/>
      <c r="Z490" s="102"/>
      <c r="AA490" s="14"/>
      <c r="AB490" s="14"/>
      <c r="AC490" s="102"/>
      <c r="AD490" s="14"/>
      <c r="AE490" s="14"/>
      <c r="AF490" s="40"/>
      <c r="AM490" s="19"/>
      <c r="AN490" s="19"/>
      <c r="AO490" s="19"/>
      <c r="AP490" s="19"/>
      <c r="AQ490" s="19"/>
      <c r="AR490" s="19"/>
      <c r="AS490" s="19"/>
    </row>
    <row r="491" spans="1:45" x14ac:dyDescent="0.3">
      <c r="A491" s="50"/>
      <c r="B491" s="102"/>
      <c r="C491" s="14"/>
      <c r="D491" s="14"/>
      <c r="E491" s="102"/>
      <c r="F491" s="14"/>
      <c r="G491" s="14"/>
      <c r="H491" s="102"/>
      <c r="I491" s="14"/>
      <c r="J491" s="14"/>
      <c r="K491" s="102"/>
      <c r="L491" s="14"/>
      <c r="M491" s="14"/>
      <c r="N491" s="102"/>
      <c r="O491" s="14"/>
      <c r="P491" s="14"/>
      <c r="Q491" s="149"/>
      <c r="R491" s="148"/>
      <c r="S491" s="148"/>
      <c r="T491" s="102"/>
      <c r="U491" s="14"/>
      <c r="V491" s="14"/>
      <c r="W491" s="102"/>
      <c r="X491" s="14"/>
      <c r="Y491" s="14"/>
      <c r="Z491" s="102"/>
      <c r="AA491" s="14"/>
      <c r="AB491" s="14"/>
      <c r="AC491" s="102"/>
      <c r="AD491" s="14"/>
      <c r="AE491" s="14"/>
      <c r="AF491" s="40"/>
      <c r="AM491" s="19"/>
      <c r="AN491" s="19"/>
      <c r="AO491" s="19"/>
      <c r="AP491" s="19"/>
      <c r="AQ491" s="19"/>
      <c r="AR491" s="19"/>
      <c r="AS491" s="19"/>
    </row>
    <row r="492" spans="1:45" x14ac:dyDescent="0.3">
      <c r="A492" s="50"/>
      <c r="B492" s="102"/>
      <c r="C492" s="14"/>
      <c r="D492" s="14"/>
      <c r="E492" s="102"/>
      <c r="F492" s="14"/>
      <c r="G492" s="14"/>
      <c r="H492" s="102"/>
      <c r="I492" s="14"/>
      <c r="J492" s="14"/>
      <c r="K492" s="102"/>
      <c r="L492" s="14"/>
      <c r="M492" s="14"/>
      <c r="N492" s="102"/>
      <c r="O492" s="14"/>
      <c r="P492" s="14"/>
      <c r="Q492" s="149"/>
      <c r="R492" s="148"/>
      <c r="S492" s="148"/>
      <c r="T492" s="102"/>
      <c r="U492" s="14"/>
      <c r="V492" s="14"/>
      <c r="W492" s="102"/>
      <c r="X492" s="14"/>
      <c r="Y492" s="14"/>
      <c r="Z492" s="102"/>
      <c r="AA492" s="14"/>
      <c r="AB492" s="14"/>
      <c r="AC492" s="102"/>
      <c r="AD492" s="14"/>
      <c r="AE492" s="14"/>
      <c r="AF492" s="40"/>
      <c r="AM492" s="19"/>
      <c r="AN492" s="19"/>
      <c r="AO492" s="19"/>
      <c r="AP492" s="19"/>
      <c r="AQ492" s="19"/>
      <c r="AR492" s="19"/>
      <c r="AS492" s="19"/>
    </row>
    <row r="493" spans="1:45" x14ac:dyDescent="0.3">
      <c r="A493" s="50"/>
      <c r="B493" s="102"/>
      <c r="C493" s="14"/>
      <c r="D493" s="14"/>
      <c r="E493" s="102"/>
      <c r="F493" s="14"/>
      <c r="G493" s="14"/>
      <c r="H493" s="102"/>
      <c r="I493" s="14"/>
      <c r="J493" s="14"/>
      <c r="K493" s="102"/>
      <c r="L493" s="14"/>
      <c r="M493" s="14"/>
      <c r="N493" s="102"/>
      <c r="O493" s="14"/>
      <c r="P493" s="14"/>
      <c r="Q493" s="149"/>
      <c r="R493" s="148"/>
      <c r="S493" s="148"/>
      <c r="T493" s="102"/>
      <c r="U493" s="14"/>
      <c r="V493" s="14"/>
      <c r="W493" s="102"/>
      <c r="X493" s="14"/>
      <c r="Y493" s="14"/>
      <c r="Z493" s="102"/>
      <c r="AA493" s="14"/>
      <c r="AB493" s="14"/>
      <c r="AC493" s="102"/>
      <c r="AD493" s="14"/>
      <c r="AE493" s="14"/>
      <c r="AF493" s="40"/>
      <c r="AM493" s="19"/>
      <c r="AN493" s="19"/>
      <c r="AO493" s="19"/>
      <c r="AP493" s="19"/>
      <c r="AQ493" s="19"/>
      <c r="AR493" s="19"/>
      <c r="AS493" s="19"/>
    </row>
    <row r="494" spans="1:45" x14ac:dyDescent="0.3">
      <c r="A494" s="50"/>
      <c r="B494" s="102"/>
      <c r="C494" s="14"/>
      <c r="D494" s="14"/>
      <c r="E494" s="102"/>
      <c r="F494" s="14"/>
      <c r="G494" s="14"/>
      <c r="H494" s="102"/>
      <c r="I494" s="14"/>
      <c r="J494" s="14"/>
      <c r="K494" s="102"/>
      <c r="L494" s="14"/>
      <c r="M494" s="14"/>
      <c r="N494" s="102"/>
      <c r="O494" s="14"/>
      <c r="P494" s="14"/>
      <c r="Q494" s="149"/>
      <c r="R494" s="148"/>
      <c r="S494" s="148"/>
      <c r="T494" s="102"/>
      <c r="U494" s="14"/>
      <c r="V494" s="14"/>
      <c r="W494" s="102"/>
      <c r="X494" s="14"/>
      <c r="Y494" s="14"/>
      <c r="Z494" s="102"/>
      <c r="AA494" s="14"/>
      <c r="AB494" s="14"/>
      <c r="AC494" s="102"/>
      <c r="AD494" s="14"/>
      <c r="AE494" s="14"/>
      <c r="AF494" s="40"/>
      <c r="AM494" s="19"/>
      <c r="AN494" s="19"/>
      <c r="AO494" s="19"/>
      <c r="AP494" s="19"/>
      <c r="AQ494" s="19"/>
      <c r="AR494" s="19"/>
      <c r="AS494" s="19"/>
    </row>
    <row r="495" spans="1:45" x14ac:dyDescent="0.3">
      <c r="A495" s="50"/>
      <c r="B495" s="102"/>
      <c r="C495" s="14"/>
      <c r="D495" s="14"/>
      <c r="E495" s="102"/>
      <c r="F495" s="14"/>
      <c r="G495" s="14"/>
      <c r="H495" s="102"/>
      <c r="I495" s="14"/>
      <c r="J495" s="14"/>
      <c r="K495" s="102"/>
      <c r="L495" s="14"/>
      <c r="M495" s="14"/>
      <c r="N495" s="102"/>
      <c r="O495" s="14"/>
      <c r="P495" s="14"/>
      <c r="Q495" s="149"/>
      <c r="R495" s="148"/>
      <c r="S495" s="148"/>
      <c r="T495" s="102"/>
      <c r="U495" s="14"/>
      <c r="V495" s="14"/>
      <c r="W495" s="102"/>
      <c r="X495" s="14"/>
      <c r="Y495" s="14"/>
      <c r="Z495" s="102"/>
      <c r="AA495" s="14"/>
      <c r="AB495" s="14"/>
      <c r="AC495" s="102"/>
      <c r="AD495" s="14"/>
      <c r="AE495" s="14"/>
      <c r="AF495" s="40"/>
      <c r="AM495" s="19"/>
      <c r="AN495" s="19"/>
      <c r="AO495" s="19"/>
      <c r="AP495" s="19"/>
      <c r="AQ495" s="19"/>
      <c r="AR495" s="19"/>
      <c r="AS495" s="19"/>
    </row>
    <row r="496" spans="1:45" x14ac:dyDescent="0.3">
      <c r="A496" s="50"/>
      <c r="B496" s="102"/>
      <c r="C496" s="14"/>
      <c r="D496" s="14"/>
      <c r="E496" s="102"/>
      <c r="F496" s="14"/>
      <c r="G496" s="14"/>
      <c r="H496" s="102"/>
      <c r="I496" s="14"/>
      <c r="J496" s="14"/>
      <c r="K496" s="102"/>
      <c r="L496" s="14"/>
      <c r="M496" s="14"/>
      <c r="N496" s="102"/>
      <c r="O496" s="14"/>
      <c r="P496" s="14"/>
      <c r="Q496" s="149"/>
      <c r="R496" s="148"/>
      <c r="S496" s="148"/>
      <c r="T496" s="102"/>
      <c r="U496" s="14"/>
      <c r="V496" s="14"/>
      <c r="W496" s="102"/>
      <c r="X496" s="14"/>
      <c r="Y496" s="14"/>
      <c r="Z496" s="102"/>
      <c r="AA496" s="14"/>
      <c r="AB496" s="14"/>
      <c r="AC496" s="102"/>
      <c r="AD496" s="14"/>
      <c r="AE496" s="14"/>
      <c r="AF496" s="40"/>
      <c r="AM496" s="19"/>
      <c r="AN496" s="19"/>
      <c r="AO496" s="19"/>
      <c r="AP496" s="19"/>
      <c r="AQ496" s="19"/>
      <c r="AR496" s="19"/>
      <c r="AS496" s="19"/>
    </row>
    <row r="497" spans="1:45" x14ac:dyDescent="0.3">
      <c r="A497" s="50"/>
      <c r="B497" s="102"/>
      <c r="C497" s="14"/>
      <c r="D497" s="14"/>
      <c r="E497" s="102"/>
      <c r="F497" s="14"/>
      <c r="G497" s="14"/>
      <c r="H497" s="102"/>
      <c r="I497" s="14"/>
      <c r="J497" s="14"/>
      <c r="K497" s="102"/>
      <c r="L497" s="14"/>
      <c r="M497" s="14"/>
      <c r="N497" s="102"/>
      <c r="O497" s="14"/>
      <c r="P497" s="14"/>
      <c r="Q497" s="149"/>
      <c r="R497" s="148"/>
      <c r="S497" s="148"/>
      <c r="T497" s="102"/>
      <c r="U497" s="14"/>
      <c r="V497" s="14"/>
      <c r="W497" s="102"/>
      <c r="X497" s="14"/>
      <c r="Y497" s="14"/>
      <c r="Z497" s="102"/>
      <c r="AA497" s="14"/>
      <c r="AB497" s="14"/>
      <c r="AC497" s="102"/>
      <c r="AD497" s="14"/>
      <c r="AE497" s="14"/>
      <c r="AF497" s="40"/>
      <c r="AM497" s="19"/>
      <c r="AN497" s="19"/>
      <c r="AO497" s="19"/>
      <c r="AP497" s="19"/>
      <c r="AQ497" s="19"/>
      <c r="AR497" s="19"/>
      <c r="AS497" s="19"/>
    </row>
    <row r="498" spans="1:45" x14ac:dyDescent="0.3">
      <c r="A498" s="50"/>
      <c r="B498" s="102"/>
      <c r="C498" s="14"/>
      <c r="D498" s="14"/>
      <c r="E498" s="102"/>
      <c r="F498" s="14"/>
      <c r="G498" s="14"/>
      <c r="H498" s="102"/>
      <c r="I498" s="14"/>
      <c r="J498" s="14"/>
      <c r="K498" s="102"/>
      <c r="L498" s="14"/>
      <c r="M498" s="14"/>
      <c r="N498" s="102"/>
      <c r="O498" s="14"/>
      <c r="P498" s="14"/>
      <c r="Q498" s="149"/>
      <c r="R498" s="148"/>
      <c r="S498" s="148"/>
      <c r="T498" s="102"/>
      <c r="U498" s="14"/>
      <c r="V498" s="14"/>
      <c r="W498" s="102"/>
      <c r="X498" s="14"/>
      <c r="Y498" s="14"/>
      <c r="Z498" s="102"/>
      <c r="AA498" s="14"/>
      <c r="AB498" s="14"/>
      <c r="AC498" s="102"/>
      <c r="AD498" s="14"/>
      <c r="AE498" s="14"/>
      <c r="AF498" s="40"/>
      <c r="AM498" s="19"/>
      <c r="AN498" s="19"/>
      <c r="AO498" s="19"/>
      <c r="AP498" s="19"/>
      <c r="AQ498" s="19"/>
      <c r="AR498" s="19"/>
      <c r="AS498" s="19"/>
    </row>
    <row r="499" spans="1:45" x14ac:dyDescent="0.3">
      <c r="A499" s="50"/>
      <c r="B499" s="102"/>
      <c r="C499" s="14"/>
      <c r="D499" s="14"/>
      <c r="E499" s="102"/>
      <c r="F499" s="14"/>
      <c r="G499" s="14"/>
      <c r="H499" s="102"/>
      <c r="I499" s="14"/>
      <c r="J499" s="14"/>
      <c r="K499" s="102"/>
      <c r="L499" s="14"/>
      <c r="M499" s="14"/>
      <c r="N499" s="102"/>
      <c r="O499" s="14"/>
      <c r="P499" s="14"/>
      <c r="Q499" s="149"/>
      <c r="R499" s="148"/>
      <c r="S499" s="148"/>
      <c r="T499" s="102"/>
      <c r="U499" s="14"/>
      <c r="V499" s="14"/>
      <c r="W499" s="102"/>
      <c r="X499" s="14"/>
      <c r="Y499" s="14"/>
      <c r="Z499" s="102"/>
      <c r="AA499" s="14"/>
      <c r="AB499" s="14"/>
      <c r="AC499" s="102"/>
      <c r="AD499" s="14"/>
      <c r="AE499" s="14"/>
      <c r="AF499" s="40"/>
      <c r="AM499" s="19"/>
      <c r="AN499" s="19"/>
      <c r="AO499" s="19"/>
      <c r="AP499" s="19"/>
      <c r="AQ499" s="19"/>
      <c r="AR499" s="19"/>
      <c r="AS499" s="19"/>
    </row>
    <row r="500" spans="1:45" x14ac:dyDescent="0.3">
      <c r="A500" s="50"/>
      <c r="B500" s="102"/>
      <c r="C500" s="14"/>
      <c r="D500" s="14"/>
      <c r="E500" s="102"/>
      <c r="F500" s="14"/>
      <c r="G500" s="14"/>
      <c r="H500" s="102"/>
      <c r="I500" s="14"/>
      <c r="J500" s="14"/>
      <c r="K500" s="102"/>
      <c r="L500" s="14"/>
      <c r="M500" s="14"/>
      <c r="N500" s="102"/>
      <c r="O500" s="14"/>
      <c r="P500" s="14"/>
      <c r="Q500" s="149"/>
      <c r="R500" s="148"/>
      <c r="S500" s="148"/>
      <c r="T500" s="102"/>
      <c r="U500" s="14"/>
      <c r="V500" s="14"/>
      <c r="W500" s="102"/>
      <c r="X500" s="14"/>
      <c r="Y500" s="14"/>
      <c r="Z500" s="102"/>
      <c r="AA500" s="14"/>
      <c r="AB500" s="14"/>
      <c r="AC500" s="102"/>
      <c r="AD500" s="14"/>
      <c r="AE500" s="14"/>
      <c r="AF500" s="40"/>
      <c r="AM500" s="19"/>
      <c r="AN500" s="19"/>
      <c r="AO500" s="19"/>
      <c r="AP500" s="19"/>
      <c r="AQ500" s="19"/>
      <c r="AR500" s="19"/>
      <c r="AS500" s="19"/>
    </row>
    <row r="501" spans="1:45" x14ac:dyDescent="0.3">
      <c r="A501" s="50"/>
      <c r="B501" s="102"/>
      <c r="C501" s="14"/>
      <c r="D501" s="14"/>
      <c r="E501" s="102"/>
      <c r="F501" s="14"/>
      <c r="G501" s="14"/>
      <c r="H501" s="102"/>
      <c r="I501" s="14"/>
      <c r="J501" s="14"/>
      <c r="K501" s="102"/>
      <c r="L501" s="14"/>
      <c r="M501" s="14"/>
      <c r="N501" s="102"/>
      <c r="O501" s="14"/>
      <c r="P501" s="14"/>
      <c r="Q501" s="149"/>
      <c r="R501" s="148"/>
      <c r="S501" s="148"/>
      <c r="T501" s="102"/>
      <c r="U501" s="14"/>
      <c r="V501" s="14"/>
      <c r="W501" s="102"/>
      <c r="X501" s="14"/>
      <c r="Y501" s="14"/>
      <c r="Z501" s="102"/>
      <c r="AA501" s="14"/>
      <c r="AB501" s="14"/>
      <c r="AC501" s="102"/>
      <c r="AD501" s="14"/>
      <c r="AE501" s="14"/>
      <c r="AF501" s="40"/>
      <c r="AM501" s="19"/>
      <c r="AN501" s="19"/>
      <c r="AO501" s="19"/>
      <c r="AP501" s="19"/>
      <c r="AQ501" s="19"/>
      <c r="AR501" s="19"/>
      <c r="AS501" s="19"/>
    </row>
    <row r="502" spans="1:45" x14ac:dyDescent="0.3">
      <c r="A502" s="50"/>
      <c r="B502" s="102"/>
      <c r="C502" s="14"/>
      <c r="D502" s="14"/>
      <c r="E502" s="102"/>
      <c r="F502" s="14"/>
      <c r="G502" s="14"/>
      <c r="H502" s="102"/>
      <c r="I502" s="14"/>
      <c r="J502" s="14"/>
      <c r="K502" s="102"/>
      <c r="L502" s="14"/>
      <c r="M502" s="14"/>
      <c r="N502" s="102"/>
      <c r="O502" s="14"/>
      <c r="P502" s="14"/>
      <c r="Q502" s="149"/>
      <c r="R502" s="148"/>
      <c r="S502" s="148"/>
      <c r="T502" s="102"/>
      <c r="U502" s="14"/>
      <c r="V502" s="14"/>
      <c r="W502" s="102"/>
      <c r="X502" s="14"/>
      <c r="Y502" s="14"/>
      <c r="Z502" s="102"/>
      <c r="AA502" s="14"/>
      <c r="AB502" s="14"/>
      <c r="AC502" s="102"/>
      <c r="AD502" s="14"/>
      <c r="AE502" s="14"/>
      <c r="AF502" s="40"/>
      <c r="AM502" s="19"/>
      <c r="AN502" s="19"/>
      <c r="AO502" s="19"/>
      <c r="AP502" s="19"/>
      <c r="AQ502" s="19"/>
      <c r="AR502" s="19"/>
      <c r="AS502" s="19"/>
    </row>
    <row r="503" spans="1:45" x14ac:dyDescent="0.3">
      <c r="A503" s="50"/>
      <c r="B503" s="102"/>
      <c r="C503" s="14"/>
      <c r="D503" s="14"/>
      <c r="E503" s="102"/>
      <c r="F503" s="14"/>
      <c r="G503" s="14"/>
      <c r="H503" s="102"/>
      <c r="I503" s="14"/>
      <c r="J503" s="14"/>
      <c r="K503" s="102"/>
      <c r="L503" s="14"/>
      <c r="M503" s="14"/>
      <c r="N503" s="102"/>
      <c r="O503" s="14"/>
      <c r="P503" s="14"/>
      <c r="Q503" s="149"/>
      <c r="R503" s="148"/>
      <c r="S503" s="148"/>
      <c r="T503" s="102"/>
      <c r="U503" s="14"/>
      <c r="V503" s="14"/>
      <c r="W503" s="102"/>
      <c r="X503" s="14"/>
      <c r="Y503" s="14"/>
      <c r="Z503" s="102"/>
      <c r="AA503" s="14"/>
      <c r="AB503" s="14"/>
      <c r="AC503" s="102"/>
      <c r="AD503" s="14"/>
      <c r="AE503" s="14"/>
      <c r="AF503" s="40"/>
      <c r="AM503" s="19"/>
      <c r="AN503" s="19"/>
      <c r="AO503" s="19"/>
      <c r="AP503" s="19"/>
      <c r="AQ503" s="19"/>
      <c r="AR503" s="19"/>
      <c r="AS503" s="19"/>
    </row>
    <row r="504" spans="1:45" x14ac:dyDescent="0.3">
      <c r="A504" s="50"/>
      <c r="B504" s="102"/>
      <c r="C504" s="14"/>
      <c r="D504" s="14"/>
      <c r="E504" s="102"/>
      <c r="F504" s="14"/>
      <c r="G504" s="14"/>
      <c r="H504" s="102"/>
      <c r="I504" s="14"/>
      <c r="J504" s="14"/>
      <c r="K504" s="102"/>
      <c r="L504" s="14"/>
      <c r="M504" s="14"/>
      <c r="N504" s="102"/>
      <c r="O504" s="14"/>
      <c r="P504" s="14"/>
      <c r="Q504" s="149"/>
      <c r="R504" s="148"/>
      <c r="S504" s="148"/>
      <c r="T504" s="102"/>
      <c r="U504" s="14"/>
      <c r="V504" s="14"/>
      <c r="W504" s="102"/>
      <c r="X504" s="14"/>
      <c r="Y504" s="14"/>
      <c r="Z504" s="102"/>
      <c r="AA504" s="14"/>
      <c r="AB504" s="14"/>
      <c r="AC504" s="102"/>
      <c r="AD504" s="14"/>
      <c r="AE504" s="14"/>
      <c r="AF504" s="40"/>
      <c r="AM504" s="19"/>
      <c r="AN504" s="19"/>
      <c r="AO504" s="19"/>
      <c r="AP504" s="19"/>
      <c r="AQ504" s="19"/>
      <c r="AR504" s="19"/>
      <c r="AS504" s="19"/>
    </row>
    <row r="505" spans="1:45" x14ac:dyDescent="0.3">
      <c r="A505" s="50"/>
      <c r="B505" s="102"/>
      <c r="C505" s="14"/>
      <c r="D505" s="14"/>
      <c r="E505" s="102"/>
      <c r="F505" s="14"/>
      <c r="G505" s="14"/>
      <c r="H505" s="102"/>
      <c r="I505" s="14"/>
      <c r="J505" s="14"/>
      <c r="K505" s="102"/>
      <c r="L505" s="14"/>
      <c r="M505" s="14"/>
      <c r="N505" s="102"/>
      <c r="O505" s="14"/>
      <c r="P505" s="14"/>
      <c r="Q505" s="149"/>
      <c r="R505" s="148"/>
      <c r="S505" s="148"/>
      <c r="T505" s="102"/>
      <c r="U505" s="14"/>
      <c r="V505" s="14"/>
      <c r="W505" s="102"/>
      <c r="X505" s="14"/>
      <c r="Y505" s="14"/>
      <c r="Z505" s="102"/>
      <c r="AA505" s="14"/>
      <c r="AB505" s="14"/>
      <c r="AC505" s="102"/>
      <c r="AD505" s="14"/>
      <c r="AE505" s="14"/>
      <c r="AF505" s="40"/>
      <c r="AM505" s="19"/>
      <c r="AN505" s="19"/>
      <c r="AO505" s="19"/>
      <c r="AP505" s="19"/>
      <c r="AQ505" s="19"/>
      <c r="AR505" s="19"/>
      <c r="AS505" s="19"/>
    </row>
    <row r="506" spans="1:45" x14ac:dyDescent="0.3">
      <c r="A506" s="50"/>
      <c r="B506" s="102"/>
      <c r="C506" s="14"/>
      <c r="D506" s="14"/>
      <c r="E506" s="102"/>
      <c r="F506" s="14"/>
      <c r="G506" s="14"/>
      <c r="H506" s="102"/>
      <c r="I506" s="14"/>
      <c r="J506" s="14"/>
      <c r="K506" s="102"/>
      <c r="L506" s="14"/>
      <c r="M506" s="14"/>
      <c r="N506" s="102"/>
      <c r="O506" s="14"/>
      <c r="P506" s="14"/>
      <c r="Q506" s="149"/>
      <c r="R506" s="148"/>
      <c r="S506" s="148"/>
      <c r="T506" s="102"/>
      <c r="U506" s="14"/>
      <c r="V506" s="14"/>
      <c r="W506" s="102"/>
      <c r="X506" s="14"/>
      <c r="Y506" s="14"/>
      <c r="Z506" s="102"/>
      <c r="AA506" s="14"/>
      <c r="AB506" s="14"/>
      <c r="AC506" s="102"/>
      <c r="AD506" s="14"/>
      <c r="AE506" s="14"/>
      <c r="AF506" s="40"/>
      <c r="AM506" s="19"/>
      <c r="AN506" s="19"/>
      <c r="AO506" s="19"/>
      <c r="AP506" s="19"/>
      <c r="AQ506" s="19"/>
      <c r="AR506" s="19"/>
      <c r="AS506" s="19"/>
    </row>
    <row r="507" spans="1:45" x14ac:dyDescent="0.3">
      <c r="A507" s="50"/>
      <c r="B507" s="102"/>
      <c r="C507" s="14"/>
      <c r="D507" s="14"/>
      <c r="E507" s="102"/>
      <c r="F507" s="14"/>
      <c r="G507" s="14"/>
      <c r="H507" s="102"/>
      <c r="I507" s="14"/>
      <c r="J507" s="14"/>
      <c r="K507" s="102"/>
      <c r="L507" s="14"/>
      <c r="M507" s="14"/>
      <c r="N507" s="102"/>
      <c r="O507" s="14"/>
      <c r="P507" s="14"/>
      <c r="Q507" s="149"/>
      <c r="R507" s="148"/>
      <c r="S507" s="148"/>
      <c r="T507" s="102"/>
      <c r="U507" s="14"/>
      <c r="V507" s="14"/>
      <c r="W507" s="102"/>
      <c r="X507" s="14"/>
      <c r="Y507" s="14"/>
      <c r="Z507" s="102"/>
      <c r="AA507" s="14"/>
      <c r="AB507" s="14"/>
      <c r="AC507" s="102"/>
      <c r="AD507" s="14"/>
      <c r="AE507" s="14"/>
      <c r="AF507" s="40"/>
      <c r="AM507" s="19"/>
      <c r="AN507" s="19"/>
      <c r="AO507" s="19"/>
      <c r="AP507" s="19"/>
      <c r="AQ507" s="19"/>
      <c r="AR507" s="19"/>
      <c r="AS507" s="19"/>
    </row>
    <row r="508" spans="1:45" x14ac:dyDescent="0.3">
      <c r="A508" s="50"/>
      <c r="B508" s="102"/>
      <c r="C508" s="14"/>
      <c r="D508" s="14"/>
      <c r="E508" s="102"/>
      <c r="F508" s="14"/>
      <c r="G508" s="14"/>
      <c r="H508" s="102"/>
      <c r="I508" s="14"/>
      <c r="J508" s="14"/>
      <c r="K508" s="102"/>
      <c r="L508" s="14"/>
      <c r="M508" s="14"/>
      <c r="N508" s="102"/>
      <c r="O508" s="14"/>
      <c r="P508" s="14"/>
      <c r="Q508" s="149"/>
      <c r="R508" s="148"/>
      <c r="S508" s="148"/>
      <c r="T508" s="102"/>
      <c r="U508" s="14"/>
      <c r="V508" s="14"/>
      <c r="W508" s="102"/>
      <c r="X508" s="14"/>
      <c r="Y508" s="14"/>
      <c r="Z508" s="102"/>
      <c r="AA508" s="14"/>
      <c r="AB508" s="14"/>
      <c r="AC508" s="102"/>
      <c r="AD508" s="14"/>
      <c r="AE508" s="14"/>
      <c r="AF508" s="40"/>
      <c r="AM508" s="19"/>
      <c r="AN508" s="19"/>
      <c r="AO508" s="19"/>
      <c r="AP508" s="19"/>
      <c r="AQ508" s="19"/>
      <c r="AR508" s="19"/>
      <c r="AS508" s="19"/>
    </row>
    <row r="509" spans="1:45" x14ac:dyDescent="0.3">
      <c r="A509" s="50"/>
      <c r="B509" s="102"/>
      <c r="C509" s="14"/>
      <c r="D509" s="14"/>
      <c r="E509" s="102"/>
      <c r="F509" s="14"/>
      <c r="G509" s="14"/>
      <c r="H509" s="102"/>
      <c r="I509" s="14"/>
      <c r="J509" s="14"/>
      <c r="K509" s="102"/>
      <c r="L509" s="14"/>
      <c r="M509" s="14"/>
      <c r="N509" s="102"/>
      <c r="O509" s="14"/>
      <c r="P509" s="14"/>
      <c r="Q509" s="149"/>
      <c r="R509" s="148"/>
      <c r="S509" s="148"/>
      <c r="T509" s="102"/>
      <c r="U509" s="14"/>
      <c r="V509" s="14"/>
      <c r="W509" s="102"/>
      <c r="X509" s="14"/>
      <c r="Y509" s="14"/>
      <c r="Z509" s="102"/>
      <c r="AA509" s="14"/>
      <c r="AB509" s="14"/>
      <c r="AC509" s="102"/>
      <c r="AD509" s="14"/>
      <c r="AE509" s="14"/>
      <c r="AF509" s="40"/>
      <c r="AM509" s="19"/>
      <c r="AN509" s="19"/>
      <c r="AO509" s="19"/>
      <c r="AP509" s="19"/>
      <c r="AQ509" s="19"/>
      <c r="AR509" s="19"/>
      <c r="AS509" s="19"/>
    </row>
    <row r="510" spans="1:45" x14ac:dyDescent="0.3">
      <c r="A510" s="50"/>
      <c r="B510" s="102"/>
      <c r="C510" s="14"/>
      <c r="D510" s="14"/>
      <c r="E510" s="102"/>
      <c r="F510" s="14"/>
      <c r="G510" s="14"/>
      <c r="H510" s="102"/>
      <c r="I510" s="14"/>
      <c r="J510" s="14"/>
      <c r="K510" s="102"/>
      <c r="L510" s="14"/>
      <c r="M510" s="14"/>
      <c r="N510" s="102"/>
      <c r="O510" s="14"/>
      <c r="P510" s="14"/>
      <c r="Q510" s="149"/>
      <c r="R510" s="148"/>
      <c r="S510" s="148"/>
      <c r="T510" s="102"/>
      <c r="U510" s="14"/>
      <c r="V510" s="14"/>
      <c r="W510" s="102"/>
      <c r="X510" s="14"/>
      <c r="Y510" s="14"/>
      <c r="Z510" s="102"/>
      <c r="AA510" s="14"/>
      <c r="AB510" s="14"/>
      <c r="AC510" s="102"/>
      <c r="AD510" s="14"/>
      <c r="AE510" s="14"/>
      <c r="AF510" s="40"/>
      <c r="AM510" s="19"/>
      <c r="AN510" s="19"/>
      <c r="AO510" s="19"/>
      <c r="AP510" s="19"/>
      <c r="AQ510" s="19"/>
      <c r="AR510" s="19"/>
      <c r="AS510" s="19"/>
    </row>
    <row r="511" spans="1:45" x14ac:dyDescent="0.3">
      <c r="A511" s="50"/>
      <c r="B511" s="102"/>
      <c r="C511" s="14"/>
      <c r="D511" s="14"/>
      <c r="E511" s="102"/>
      <c r="F511" s="14"/>
      <c r="G511" s="14"/>
      <c r="H511" s="102"/>
      <c r="I511" s="14"/>
      <c r="J511" s="14"/>
      <c r="K511" s="102"/>
      <c r="L511" s="14"/>
      <c r="M511" s="14"/>
      <c r="N511" s="102"/>
      <c r="O511" s="14"/>
      <c r="P511" s="14"/>
      <c r="Q511" s="149"/>
      <c r="R511" s="148"/>
      <c r="S511" s="148"/>
      <c r="T511" s="102"/>
      <c r="U511" s="14"/>
      <c r="V511" s="14"/>
      <c r="W511" s="102"/>
      <c r="X511" s="14"/>
      <c r="Y511" s="14"/>
      <c r="Z511" s="102"/>
      <c r="AA511" s="14"/>
      <c r="AB511" s="14"/>
      <c r="AC511" s="102"/>
      <c r="AD511" s="14"/>
      <c r="AE511" s="14"/>
      <c r="AF511" s="40"/>
      <c r="AM511" s="19"/>
      <c r="AN511" s="19"/>
      <c r="AO511" s="19"/>
      <c r="AP511" s="19"/>
      <c r="AQ511" s="19"/>
      <c r="AR511" s="19"/>
      <c r="AS511" s="19"/>
    </row>
    <row r="512" spans="1:45" x14ac:dyDescent="0.3">
      <c r="A512" s="50"/>
      <c r="B512" s="102"/>
      <c r="C512" s="14"/>
      <c r="D512" s="14"/>
      <c r="E512" s="102"/>
      <c r="F512" s="14"/>
      <c r="G512" s="14"/>
      <c r="H512" s="102"/>
      <c r="I512" s="14"/>
      <c r="J512" s="14"/>
      <c r="K512" s="102"/>
      <c r="L512" s="14"/>
      <c r="M512" s="14"/>
      <c r="N512" s="102"/>
      <c r="O512" s="14"/>
      <c r="P512" s="14"/>
      <c r="Q512" s="149"/>
      <c r="R512" s="148"/>
      <c r="S512" s="148"/>
      <c r="T512" s="102"/>
      <c r="U512" s="14"/>
      <c r="V512" s="14"/>
      <c r="W512" s="102"/>
      <c r="X512" s="14"/>
      <c r="Y512" s="14"/>
      <c r="Z512" s="102"/>
      <c r="AA512" s="14"/>
      <c r="AB512" s="14"/>
      <c r="AC512" s="102"/>
      <c r="AD512" s="14"/>
      <c r="AE512" s="14"/>
      <c r="AF512" s="40"/>
      <c r="AM512" s="19"/>
      <c r="AN512" s="19"/>
      <c r="AO512" s="19"/>
      <c r="AP512" s="19"/>
      <c r="AQ512" s="19"/>
      <c r="AR512" s="19"/>
      <c r="AS512" s="19"/>
    </row>
    <row r="513" spans="1:45" x14ac:dyDescent="0.3">
      <c r="A513" s="50"/>
      <c r="B513" s="102"/>
      <c r="C513" s="14"/>
      <c r="D513" s="14"/>
      <c r="E513" s="102"/>
      <c r="F513" s="14"/>
      <c r="G513" s="14"/>
      <c r="H513" s="102"/>
      <c r="I513" s="14"/>
      <c r="J513" s="14"/>
      <c r="K513" s="102"/>
      <c r="L513" s="14"/>
      <c r="M513" s="14"/>
      <c r="N513" s="102"/>
      <c r="O513" s="14"/>
      <c r="P513" s="14"/>
      <c r="Q513" s="149"/>
      <c r="R513" s="148"/>
      <c r="S513" s="148"/>
      <c r="T513" s="102"/>
      <c r="U513" s="14"/>
      <c r="V513" s="14"/>
      <c r="W513" s="102"/>
      <c r="X513" s="14"/>
      <c r="Y513" s="14"/>
      <c r="Z513" s="102"/>
      <c r="AA513" s="14"/>
      <c r="AB513" s="14"/>
      <c r="AC513" s="102"/>
      <c r="AD513" s="14"/>
      <c r="AE513" s="14"/>
      <c r="AF513" s="40"/>
      <c r="AM513" s="19"/>
      <c r="AN513" s="19"/>
      <c r="AO513" s="19"/>
      <c r="AP513" s="19"/>
      <c r="AQ513" s="19"/>
      <c r="AR513" s="19"/>
      <c r="AS513" s="19"/>
    </row>
    <row r="514" spans="1:45" x14ac:dyDescent="0.3">
      <c r="A514" s="50"/>
      <c r="B514" s="102"/>
      <c r="C514" s="14"/>
      <c r="D514" s="14"/>
      <c r="E514" s="102"/>
      <c r="F514" s="14"/>
      <c r="G514" s="14"/>
      <c r="H514" s="102"/>
      <c r="I514" s="14"/>
      <c r="J514" s="14"/>
      <c r="K514" s="102"/>
      <c r="L514" s="14"/>
      <c r="M514" s="14"/>
      <c r="N514" s="102"/>
      <c r="O514" s="14"/>
      <c r="P514" s="14"/>
      <c r="Q514" s="149"/>
      <c r="R514" s="148"/>
      <c r="S514" s="148"/>
      <c r="T514" s="102"/>
      <c r="U514" s="14"/>
      <c r="V514" s="14"/>
      <c r="W514" s="102"/>
      <c r="X514" s="14"/>
      <c r="Y514" s="14"/>
      <c r="Z514" s="102"/>
      <c r="AA514" s="14"/>
      <c r="AB514" s="14"/>
      <c r="AC514" s="102"/>
      <c r="AD514" s="14"/>
      <c r="AE514" s="14"/>
      <c r="AF514" s="40"/>
      <c r="AM514" s="19"/>
      <c r="AN514" s="19"/>
      <c r="AO514" s="19"/>
      <c r="AP514" s="19"/>
      <c r="AQ514" s="19"/>
      <c r="AR514" s="19"/>
      <c r="AS514" s="19"/>
    </row>
    <row r="515" spans="1:45" x14ac:dyDescent="0.3">
      <c r="A515" s="50"/>
      <c r="B515" s="102"/>
      <c r="C515" s="14"/>
      <c r="D515" s="14"/>
      <c r="E515" s="102"/>
      <c r="F515" s="14"/>
      <c r="G515" s="14"/>
      <c r="H515" s="102"/>
      <c r="I515" s="14"/>
      <c r="J515" s="14"/>
      <c r="K515" s="102"/>
      <c r="L515" s="14"/>
      <c r="M515" s="14"/>
      <c r="N515" s="102"/>
      <c r="O515" s="14"/>
      <c r="P515" s="14"/>
      <c r="Q515" s="149"/>
      <c r="R515" s="148"/>
      <c r="S515" s="148"/>
      <c r="T515" s="102"/>
      <c r="U515" s="14"/>
      <c r="V515" s="14"/>
      <c r="W515" s="102"/>
      <c r="X515" s="14"/>
      <c r="Y515" s="14"/>
      <c r="Z515" s="102"/>
      <c r="AA515" s="14"/>
      <c r="AB515" s="14"/>
      <c r="AC515" s="102"/>
      <c r="AD515" s="14"/>
      <c r="AE515" s="14"/>
      <c r="AF515" s="40"/>
      <c r="AM515" s="19"/>
      <c r="AN515" s="19"/>
      <c r="AO515" s="19"/>
      <c r="AP515" s="19"/>
      <c r="AQ515" s="19"/>
      <c r="AR515" s="19"/>
      <c r="AS515" s="19"/>
    </row>
    <row r="516" spans="1:45" x14ac:dyDescent="0.3">
      <c r="A516" s="50"/>
      <c r="B516" s="102"/>
      <c r="C516" s="14"/>
      <c r="D516" s="14"/>
      <c r="E516" s="102"/>
      <c r="F516" s="14"/>
      <c r="G516" s="14"/>
      <c r="H516" s="102"/>
      <c r="I516" s="14"/>
      <c r="J516" s="14"/>
      <c r="K516" s="102"/>
      <c r="L516" s="14"/>
      <c r="M516" s="14"/>
      <c r="N516" s="102"/>
      <c r="O516" s="14"/>
      <c r="P516" s="14"/>
      <c r="Q516" s="149"/>
      <c r="R516" s="148"/>
      <c r="S516" s="148"/>
      <c r="T516" s="102"/>
      <c r="U516" s="14"/>
      <c r="V516" s="14"/>
      <c r="W516" s="102"/>
      <c r="X516" s="14"/>
      <c r="Y516" s="14"/>
      <c r="Z516" s="102"/>
      <c r="AA516" s="14"/>
      <c r="AB516" s="14"/>
      <c r="AC516" s="102"/>
      <c r="AD516" s="14"/>
      <c r="AE516" s="14"/>
      <c r="AF516" s="40"/>
      <c r="AM516" s="19"/>
      <c r="AN516" s="19"/>
      <c r="AO516" s="19"/>
      <c r="AP516" s="19"/>
      <c r="AQ516" s="19"/>
      <c r="AR516" s="19"/>
      <c r="AS516" s="19"/>
    </row>
    <row r="517" spans="1:45" x14ac:dyDescent="0.3">
      <c r="A517" s="50"/>
      <c r="B517" s="102"/>
      <c r="C517" s="14"/>
      <c r="D517" s="14"/>
      <c r="E517" s="102"/>
      <c r="F517" s="14"/>
      <c r="G517" s="14"/>
      <c r="H517" s="102"/>
      <c r="I517" s="14"/>
      <c r="J517" s="14"/>
      <c r="K517" s="102"/>
      <c r="L517" s="14"/>
      <c r="M517" s="14"/>
      <c r="N517" s="102"/>
      <c r="O517" s="14"/>
      <c r="P517" s="14"/>
      <c r="Q517" s="149"/>
      <c r="R517" s="148"/>
      <c r="S517" s="148"/>
      <c r="T517" s="102"/>
      <c r="U517" s="14"/>
      <c r="V517" s="14"/>
      <c r="W517" s="102"/>
      <c r="X517" s="14"/>
      <c r="Y517" s="14"/>
      <c r="Z517" s="102"/>
      <c r="AA517" s="14"/>
      <c r="AB517" s="14"/>
      <c r="AC517" s="102"/>
      <c r="AD517" s="14"/>
      <c r="AE517" s="14"/>
      <c r="AF517" s="40"/>
      <c r="AM517" s="19"/>
      <c r="AN517" s="19"/>
      <c r="AO517" s="19"/>
      <c r="AP517" s="19"/>
      <c r="AQ517" s="19"/>
      <c r="AR517" s="19"/>
      <c r="AS517" s="19"/>
    </row>
    <row r="518" spans="1:45" x14ac:dyDescent="0.3">
      <c r="A518" s="50"/>
      <c r="B518" s="102"/>
      <c r="C518" s="14"/>
      <c r="D518" s="14"/>
      <c r="E518" s="102"/>
      <c r="F518" s="14"/>
      <c r="G518" s="14"/>
      <c r="H518" s="102"/>
      <c r="I518" s="14"/>
      <c r="J518" s="14"/>
      <c r="K518" s="102"/>
      <c r="L518" s="14"/>
      <c r="M518" s="14"/>
      <c r="N518" s="102"/>
      <c r="O518" s="14"/>
      <c r="P518" s="14"/>
      <c r="Q518" s="149"/>
      <c r="R518" s="148"/>
      <c r="S518" s="148"/>
      <c r="T518" s="102"/>
      <c r="U518" s="14"/>
      <c r="V518" s="14"/>
      <c r="W518" s="102"/>
      <c r="X518" s="14"/>
      <c r="Y518" s="14"/>
      <c r="Z518" s="102"/>
      <c r="AA518" s="14"/>
      <c r="AB518" s="14"/>
      <c r="AC518" s="102"/>
      <c r="AD518" s="14"/>
      <c r="AE518" s="14"/>
      <c r="AF518" s="40"/>
      <c r="AM518" s="19"/>
      <c r="AN518" s="19"/>
      <c r="AO518" s="19"/>
      <c r="AP518" s="19"/>
      <c r="AQ518" s="19"/>
      <c r="AR518" s="19"/>
      <c r="AS518" s="19"/>
    </row>
    <row r="519" spans="1:45" x14ac:dyDescent="0.3">
      <c r="A519" s="50"/>
      <c r="B519" s="102"/>
      <c r="C519" s="14"/>
      <c r="D519" s="14"/>
      <c r="E519" s="102"/>
      <c r="F519" s="14"/>
      <c r="G519" s="14"/>
      <c r="H519" s="102"/>
      <c r="I519" s="14"/>
      <c r="J519" s="14"/>
      <c r="K519" s="102"/>
      <c r="L519" s="14"/>
      <c r="M519" s="14"/>
      <c r="N519" s="102"/>
      <c r="O519" s="14"/>
      <c r="P519" s="14"/>
      <c r="Q519" s="149"/>
      <c r="R519" s="148"/>
      <c r="S519" s="148"/>
      <c r="T519" s="102"/>
      <c r="U519" s="14"/>
      <c r="V519" s="14"/>
      <c r="W519" s="102"/>
      <c r="X519" s="14"/>
      <c r="Y519" s="14"/>
      <c r="Z519" s="102"/>
      <c r="AA519" s="14"/>
      <c r="AB519" s="14"/>
      <c r="AC519" s="102"/>
      <c r="AD519" s="14"/>
      <c r="AE519" s="14"/>
      <c r="AF519" s="40"/>
      <c r="AM519" s="19"/>
      <c r="AN519" s="19"/>
      <c r="AO519" s="19"/>
      <c r="AP519" s="19"/>
      <c r="AQ519" s="19"/>
      <c r="AR519" s="19"/>
      <c r="AS519" s="19"/>
    </row>
    <row r="520" spans="1:45" x14ac:dyDescent="0.3">
      <c r="A520" s="50"/>
      <c r="B520" s="102"/>
      <c r="C520" s="14"/>
      <c r="D520" s="14"/>
      <c r="E520" s="102"/>
      <c r="F520" s="14"/>
      <c r="G520" s="14"/>
      <c r="H520" s="102"/>
      <c r="I520" s="14"/>
      <c r="J520" s="14"/>
      <c r="K520" s="102"/>
      <c r="L520" s="14"/>
      <c r="M520" s="14"/>
      <c r="N520" s="102"/>
      <c r="O520" s="14"/>
      <c r="P520" s="14"/>
      <c r="Q520" s="149"/>
      <c r="R520" s="148"/>
      <c r="S520" s="148"/>
      <c r="T520" s="102"/>
      <c r="U520" s="14"/>
      <c r="V520" s="14"/>
      <c r="W520" s="102"/>
      <c r="X520" s="14"/>
      <c r="Y520" s="14"/>
      <c r="Z520" s="102"/>
      <c r="AA520" s="14"/>
      <c r="AB520" s="14"/>
      <c r="AC520" s="102"/>
      <c r="AD520" s="14"/>
      <c r="AE520" s="14"/>
      <c r="AF520" s="40"/>
      <c r="AM520" s="19"/>
      <c r="AN520" s="19"/>
      <c r="AO520" s="19"/>
      <c r="AP520" s="19"/>
      <c r="AQ520" s="19"/>
      <c r="AR520" s="19"/>
      <c r="AS520" s="19"/>
    </row>
    <row r="521" spans="1:45" x14ac:dyDescent="0.3">
      <c r="A521" s="50"/>
      <c r="B521" s="102"/>
      <c r="C521" s="14"/>
      <c r="D521" s="14"/>
      <c r="E521" s="102"/>
      <c r="F521" s="14"/>
      <c r="G521" s="14"/>
      <c r="H521" s="102"/>
      <c r="I521" s="14"/>
      <c r="J521" s="14"/>
      <c r="K521" s="102"/>
      <c r="L521" s="14"/>
      <c r="M521" s="14"/>
      <c r="N521" s="102"/>
      <c r="O521" s="14"/>
      <c r="P521" s="14"/>
      <c r="Q521" s="149"/>
      <c r="R521" s="148"/>
      <c r="S521" s="148"/>
      <c r="T521" s="102"/>
      <c r="U521" s="14"/>
      <c r="V521" s="14"/>
      <c r="W521" s="102"/>
      <c r="X521" s="14"/>
      <c r="Y521" s="14"/>
      <c r="Z521" s="102"/>
      <c r="AA521" s="14"/>
      <c r="AB521" s="14"/>
      <c r="AC521" s="102"/>
      <c r="AD521" s="14"/>
      <c r="AE521" s="14"/>
      <c r="AF521" s="40"/>
      <c r="AM521" s="19"/>
      <c r="AN521" s="19"/>
      <c r="AO521" s="19"/>
      <c r="AP521" s="19"/>
      <c r="AQ521" s="19"/>
      <c r="AR521" s="19"/>
      <c r="AS521" s="19"/>
    </row>
    <row r="522" spans="1:45" x14ac:dyDescent="0.3">
      <c r="A522" s="50"/>
      <c r="B522" s="102"/>
      <c r="C522" s="14"/>
      <c r="D522" s="14"/>
      <c r="E522" s="102"/>
      <c r="F522" s="14"/>
      <c r="G522" s="14"/>
      <c r="H522" s="102"/>
      <c r="I522" s="14"/>
      <c r="J522" s="14"/>
      <c r="K522" s="102"/>
      <c r="L522" s="14"/>
      <c r="M522" s="14"/>
      <c r="N522" s="102"/>
      <c r="O522" s="14"/>
      <c r="P522" s="14"/>
      <c r="Q522" s="149"/>
      <c r="R522" s="148"/>
      <c r="S522" s="148"/>
      <c r="T522" s="102"/>
      <c r="U522" s="14"/>
      <c r="V522" s="14"/>
      <c r="W522" s="102"/>
      <c r="X522" s="14"/>
      <c r="Y522" s="14"/>
      <c r="Z522" s="102"/>
      <c r="AA522" s="14"/>
      <c r="AB522" s="14"/>
      <c r="AC522" s="102"/>
      <c r="AD522" s="14"/>
      <c r="AE522" s="14"/>
      <c r="AF522" s="40"/>
      <c r="AM522" s="19"/>
      <c r="AN522" s="19"/>
      <c r="AO522" s="19"/>
      <c r="AP522" s="19"/>
      <c r="AQ522" s="19"/>
      <c r="AR522" s="19"/>
      <c r="AS522" s="19"/>
    </row>
    <row r="523" spans="1:45" x14ac:dyDescent="0.3">
      <c r="A523" s="50"/>
      <c r="B523" s="102"/>
      <c r="C523" s="14"/>
      <c r="D523" s="14"/>
      <c r="E523" s="102"/>
      <c r="F523" s="14"/>
      <c r="G523" s="14"/>
      <c r="H523" s="102"/>
      <c r="I523" s="14"/>
      <c r="J523" s="14"/>
      <c r="K523" s="102"/>
      <c r="L523" s="14"/>
      <c r="M523" s="14"/>
      <c r="N523" s="102"/>
      <c r="O523" s="14"/>
      <c r="P523" s="14"/>
      <c r="Q523" s="149"/>
      <c r="R523" s="148"/>
      <c r="S523" s="148"/>
      <c r="T523" s="102"/>
      <c r="U523" s="14"/>
      <c r="V523" s="14"/>
      <c r="W523" s="102"/>
      <c r="X523" s="14"/>
      <c r="Y523" s="14"/>
      <c r="Z523" s="102"/>
      <c r="AA523" s="14"/>
      <c r="AB523" s="14"/>
      <c r="AC523" s="102"/>
      <c r="AD523" s="14"/>
      <c r="AE523" s="14"/>
      <c r="AF523" s="40"/>
      <c r="AM523" s="19"/>
      <c r="AN523" s="19"/>
      <c r="AO523" s="19"/>
      <c r="AP523" s="19"/>
      <c r="AQ523" s="19"/>
      <c r="AR523" s="19"/>
      <c r="AS523" s="19"/>
    </row>
    <row r="524" spans="1:45" x14ac:dyDescent="0.3">
      <c r="A524" s="50"/>
      <c r="B524" s="102"/>
      <c r="C524" s="14"/>
      <c r="D524" s="14"/>
      <c r="E524" s="102"/>
      <c r="F524" s="14"/>
      <c r="G524" s="14"/>
      <c r="H524" s="102"/>
      <c r="I524" s="14"/>
      <c r="J524" s="14"/>
      <c r="K524" s="102"/>
      <c r="L524" s="14"/>
      <c r="M524" s="14"/>
      <c r="N524" s="102"/>
      <c r="O524" s="14"/>
      <c r="P524" s="14"/>
      <c r="Q524" s="149"/>
      <c r="R524" s="148"/>
      <c r="S524" s="148"/>
      <c r="T524" s="102"/>
      <c r="U524" s="14"/>
      <c r="V524" s="14"/>
      <c r="W524" s="102"/>
      <c r="X524" s="14"/>
      <c r="Y524" s="14"/>
      <c r="Z524" s="102"/>
      <c r="AA524" s="14"/>
      <c r="AB524" s="14"/>
      <c r="AC524" s="102"/>
      <c r="AD524" s="14"/>
      <c r="AE524" s="14"/>
      <c r="AF524" s="40"/>
      <c r="AM524" s="19"/>
      <c r="AN524" s="19"/>
      <c r="AO524" s="19"/>
      <c r="AP524" s="19"/>
      <c r="AQ524" s="19"/>
      <c r="AR524" s="19"/>
      <c r="AS524" s="19"/>
    </row>
    <row r="525" spans="1:45" x14ac:dyDescent="0.3">
      <c r="A525" s="50"/>
      <c r="B525" s="102"/>
      <c r="C525" s="14"/>
      <c r="D525" s="14"/>
      <c r="E525" s="102"/>
      <c r="F525" s="14"/>
      <c r="G525" s="14"/>
      <c r="H525" s="102"/>
      <c r="I525" s="14"/>
      <c r="J525" s="14"/>
      <c r="K525" s="102"/>
      <c r="L525" s="14"/>
      <c r="M525" s="14"/>
      <c r="N525" s="102"/>
      <c r="O525" s="14"/>
      <c r="P525" s="14"/>
      <c r="Q525" s="149"/>
      <c r="R525" s="148"/>
      <c r="S525" s="148"/>
      <c r="T525" s="102"/>
      <c r="U525" s="14"/>
      <c r="V525" s="14"/>
      <c r="W525" s="102"/>
      <c r="X525" s="14"/>
      <c r="Y525" s="14"/>
      <c r="Z525" s="102"/>
      <c r="AA525" s="14"/>
      <c r="AB525" s="14"/>
      <c r="AC525" s="102"/>
      <c r="AD525" s="14"/>
      <c r="AE525" s="14"/>
      <c r="AF525" s="40"/>
      <c r="AM525" s="19"/>
      <c r="AN525" s="19"/>
      <c r="AO525" s="19"/>
      <c r="AP525" s="19"/>
      <c r="AQ525" s="19"/>
      <c r="AR525" s="19"/>
      <c r="AS525" s="19"/>
    </row>
    <row r="526" spans="1:45" x14ac:dyDescent="0.3">
      <c r="A526" s="50"/>
      <c r="B526" s="102"/>
      <c r="C526" s="14"/>
      <c r="D526" s="14"/>
      <c r="E526" s="102"/>
      <c r="F526" s="14"/>
      <c r="G526" s="14"/>
      <c r="H526" s="102"/>
      <c r="I526" s="14"/>
      <c r="J526" s="14"/>
      <c r="K526" s="102"/>
      <c r="L526" s="14"/>
      <c r="M526" s="14"/>
      <c r="N526" s="102"/>
      <c r="O526" s="14"/>
      <c r="P526" s="14"/>
      <c r="Q526" s="149"/>
      <c r="R526" s="148"/>
      <c r="S526" s="148"/>
      <c r="T526" s="102"/>
      <c r="U526" s="14"/>
      <c r="V526" s="14"/>
      <c r="W526" s="102"/>
      <c r="X526" s="14"/>
      <c r="Y526" s="14"/>
      <c r="Z526" s="102"/>
      <c r="AA526" s="14"/>
      <c r="AB526" s="14"/>
      <c r="AC526" s="102"/>
      <c r="AD526" s="14"/>
      <c r="AE526" s="14"/>
      <c r="AF526" s="40"/>
      <c r="AM526" s="19"/>
      <c r="AN526" s="19"/>
      <c r="AO526" s="19"/>
      <c r="AP526" s="19"/>
      <c r="AQ526" s="19"/>
      <c r="AR526" s="19"/>
      <c r="AS526" s="19"/>
    </row>
    <row r="527" spans="1:45" x14ac:dyDescent="0.3">
      <c r="A527" s="50"/>
      <c r="B527" s="102"/>
      <c r="C527" s="14"/>
      <c r="D527" s="14"/>
      <c r="E527" s="102"/>
      <c r="F527" s="14"/>
      <c r="G527" s="14"/>
      <c r="H527" s="102"/>
      <c r="I527" s="14"/>
      <c r="J527" s="14"/>
      <c r="K527" s="102"/>
      <c r="L527" s="14"/>
      <c r="M527" s="14"/>
      <c r="N527" s="102"/>
      <c r="O527" s="14"/>
      <c r="P527" s="14"/>
      <c r="Q527" s="149"/>
      <c r="R527" s="148"/>
      <c r="S527" s="148"/>
      <c r="T527" s="102"/>
      <c r="U527" s="14"/>
      <c r="V527" s="14"/>
      <c r="W527" s="102"/>
      <c r="X527" s="14"/>
      <c r="Y527" s="14"/>
      <c r="Z527" s="102"/>
      <c r="AA527" s="14"/>
      <c r="AB527" s="14"/>
      <c r="AC527" s="102"/>
      <c r="AD527" s="14"/>
      <c r="AE527" s="14"/>
      <c r="AF527" s="40"/>
      <c r="AM527" s="19"/>
      <c r="AN527" s="19"/>
      <c r="AO527" s="19"/>
      <c r="AP527" s="19"/>
      <c r="AQ527" s="19"/>
      <c r="AR527" s="19"/>
      <c r="AS527" s="19"/>
    </row>
    <row r="528" spans="1:45" x14ac:dyDescent="0.3">
      <c r="A528" s="50"/>
      <c r="B528" s="102"/>
      <c r="C528" s="14"/>
      <c r="D528" s="14"/>
      <c r="E528" s="102"/>
      <c r="F528" s="14"/>
      <c r="G528" s="14"/>
      <c r="H528" s="102"/>
      <c r="I528" s="14"/>
      <c r="J528" s="14"/>
      <c r="K528" s="102"/>
      <c r="L528" s="14"/>
      <c r="M528" s="14"/>
      <c r="N528" s="102"/>
      <c r="O528" s="14"/>
      <c r="P528" s="14"/>
      <c r="Q528" s="149"/>
      <c r="R528" s="148"/>
      <c r="S528" s="148"/>
      <c r="T528" s="102"/>
      <c r="U528" s="14"/>
      <c r="V528" s="14"/>
      <c r="W528" s="102"/>
      <c r="X528" s="14"/>
      <c r="Y528" s="14"/>
      <c r="Z528" s="102"/>
      <c r="AA528" s="14"/>
      <c r="AB528" s="14"/>
      <c r="AC528" s="102"/>
      <c r="AD528" s="14"/>
      <c r="AE528" s="14"/>
      <c r="AF528" s="40"/>
      <c r="AM528" s="19"/>
      <c r="AN528" s="19"/>
      <c r="AO528" s="19"/>
      <c r="AP528" s="19"/>
      <c r="AQ528" s="19"/>
      <c r="AR528" s="19"/>
      <c r="AS528" s="19"/>
    </row>
    <row r="529" spans="1:45" x14ac:dyDescent="0.3">
      <c r="A529" s="50"/>
      <c r="B529" s="102"/>
      <c r="C529" s="14"/>
      <c r="D529" s="14"/>
      <c r="E529" s="102"/>
      <c r="F529" s="14"/>
      <c r="G529" s="14"/>
      <c r="H529" s="102"/>
      <c r="I529" s="14"/>
      <c r="J529" s="14"/>
      <c r="K529" s="102"/>
      <c r="L529" s="14"/>
      <c r="M529" s="14"/>
      <c r="N529" s="102"/>
      <c r="O529" s="14"/>
      <c r="P529" s="14"/>
      <c r="Q529" s="149"/>
      <c r="R529" s="148"/>
      <c r="S529" s="148"/>
      <c r="T529" s="102"/>
      <c r="U529" s="14"/>
      <c r="V529" s="14"/>
      <c r="W529" s="102"/>
      <c r="X529" s="14"/>
      <c r="Y529" s="14"/>
      <c r="Z529" s="102"/>
      <c r="AA529" s="14"/>
      <c r="AB529" s="14"/>
      <c r="AC529" s="102"/>
      <c r="AD529" s="14"/>
      <c r="AE529" s="14"/>
      <c r="AF529" s="40"/>
      <c r="AM529" s="19"/>
      <c r="AN529" s="19"/>
      <c r="AO529" s="19"/>
      <c r="AP529" s="19"/>
      <c r="AQ529" s="19"/>
      <c r="AR529" s="19"/>
      <c r="AS529" s="19"/>
    </row>
    <row r="530" spans="1:45" x14ac:dyDescent="0.3">
      <c r="A530" s="50"/>
      <c r="B530" s="102"/>
      <c r="C530" s="14"/>
      <c r="D530" s="14"/>
      <c r="E530" s="102"/>
      <c r="F530" s="14"/>
      <c r="G530" s="14"/>
      <c r="H530" s="102"/>
      <c r="I530" s="14"/>
      <c r="J530" s="14"/>
      <c r="K530" s="102"/>
      <c r="L530" s="14"/>
      <c r="M530" s="14"/>
      <c r="N530" s="102"/>
      <c r="O530" s="14"/>
      <c r="P530" s="14"/>
      <c r="Q530" s="149"/>
      <c r="R530" s="148"/>
      <c r="S530" s="148"/>
      <c r="T530" s="102"/>
      <c r="U530" s="14"/>
      <c r="V530" s="14"/>
      <c r="W530" s="102"/>
      <c r="X530" s="14"/>
      <c r="Y530" s="14"/>
      <c r="Z530" s="102"/>
      <c r="AA530" s="14"/>
      <c r="AB530" s="14"/>
      <c r="AC530" s="102"/>
      <c r="AD530" s="14"/>
      <c r="AE530" s="14"/>
      <c r="AF530" s="40"/>
      <c r="AM530" s="19"/>
      <c r="AN530" s="19"/>
      <c r="AO530" s="19"/>
      <c r="AP530" s="19"/>
      <c r="AQ530" s="19"/>
      <c r="AR530" s="19"/>
      <c r="AS530" s="19"/>
    </row>
    <row r="531" spans="1:45" x14ac:dyDescent="0.3">
      <c r="A531" s="50"/>
      <c r="B531" s="102"/>
      <c r="C531" s="14"/>
      <c r="D531" s="14"/>
      <c r="E531" s="102"/>
      <c r="F531" s="14"/>
      <c r="G531" s="14"/>
      <c r="H531" s="102"/>
      <c r="I531" s="14"/>
      <c r="J531" s="14"/>
      <c r="K531" s="102"/>
      <c r="L531" s="14"/>
      <c r="M531" s="14"/>
      <c r="N531" s="102"/>
      <c r="O531" s="14"/>
      <c r="P531" s="14"/>
      <c r="Q531" s="149"/>
      <c r="R531" s="148"/>
      <c r="S531" s="148"/>
      <c r="T531" s="102"/>
      <c r="U531" s="14"/>
      <c r="V531" s="14"/>
      <c r="W531" s="102"/>
      <c r="X531" s="14"/>
      <c r="Y531" s="14"/>
      <c r="Z531" s="102"/>
      <c r="AA531" s="14"/>
      <c r="AB531" s="14"/>
      <c r="AC531" s="102"/>
      <c r="AD531" s="14"/>
      <c r="AE531" s="14"/>
      <c r="AF531" s="40"/>
      <c r="AM531" s="19"/>
      <c r="AN531" s="19"/>
      <c r="AO531" s="19"/>
      <c r="AP531" s="19"/>
      <c r="AQ531" s="19"/>
      <c r="AR531" s="19"/>
      <c r="AS531" s="19"/>
    </row>
    <row r="532" spans="1:45" x14ac:dyDescent="0.3">
      <c r="A532" s="50"/>
      <c r="B532" s="102"/>
      <c r="C532" s="14"/>
      <c r="D532" s="14"/>
      <c r="E532" s="102"/>
      <c r="F532" s="14"/>
      <c r="G532" s="14"/>
      <c r="H532" s="102"/>
      <c r="I532" s="14"/>
      <c r="J532" s="14"/>
      <c r="K532" s="102"/>
      <c r="L532" s="14"/>
      <c r="M532" s="14"/>
      <c r="N532" s="102"/>
      <c r="O532" s="14"/>
      <c r="P532" s="14"/>
      <c r="Q532" s="149"/>
      <c r="R532" s="148"/>
      <c r="S532" s="148"/>
      <c r="T532" s="102"/>
      <c r="U532" s="14"/>
      <c r="V532" s="14"/>
      <c r="W532" s="102"/>
      <c r="X532" s="14"/>
      <c r="Y532" s="14"/>
      <c r="Z532" s="102"/>
      <c r="AA532" s="14"/>
      <c r="AB532" s="14"/>
      <c r="AC532" s="102"/>
      <c r="AD532" s="14"/>
      <c r="AE532" s="14"/>
      <c r="AF532" s="40"/>
      <c r="AM532" s="19"/>
      <c r="AN532" s="19"/>
      <c r="AO532" s="19"/>
      <c r="AP532" s="19"/>
      <c r="AQ532" s="19"/>
      <c r="AR532" s="19"/>
      <c r="AS532" s="19"/>
    </row>
    <row r="533" spans="1:45" x14ac:dyDescent="0.3">
      <c r="A533" s="50"/>
      <c r="B533" s="102"/>
      <c r="C533" s="14"/>
      <c r="D533" s="14"/>
      <c r="E533" s="102"/>
      <c r="F533" s="14"/>
      <c r="G533" s="14"/>
      <c r="H533" s="102"/>
      <c r="I533" s="14"/>
      <c r="J533" s="14"/>
      <c r="K533" s="102"/>
      <c r="L533" s="14"/>
      <c r="M533" s="14"/>
      <c r="N533" s="102"/>
      <c r="O533" s="14"/>
      <c r="P533" s="14"/>
      <c r="Q533" s="149"/>
      <c r="R533" s="148"/>
      <c r="S533" s="148"/>
      <c r="T533" s="102"/>
      <c r="U533" s="14"/>
      <c r="V533" s="14"/>
      <c r="W533" s="102"/>
      <c r="X533" s="14"/>
      <c r="Y533" s="14"/>
      <c r="Z533" s="102"/>
      <c r="AA533" s="14"/>
      <c r="AB533" s="14"/>
      <c r="AC533" s="102"/>
      <c r="AD533" s="14"/>
      <c r="AE533" s="14"/>
      <c r="AF533" s="40"/>
      <c r="AM533" s="19"/>
      <c r="AN533" s="19"/>
      <c r="AO533" s="19"/>
      <c r="AP533" s="19"/>
      <c r="AQ533" s="19"/>
      <c r="AR533" s="19"/>
      <c r="AS533" s="19"/>
    </row>
    <row r="534" spans="1:45" x14ac:dyDescent="0.3">
      <c r="A534" s="50"/>
      <c r="B534" s="102"/>
      <c r="C534" s="14"/>
      <c r="D534" s="14"/>
      <c r="E534" s="102"/>
      <c r="F534" s="14"/>
      <c r="G534" s="14"/>
      <c r="H534" s="102"/>
      <c r="I534" s="14"/>
      <c r="J534" s="14"/>
      <c r="K534" s="102"/>
      <c r="L534" s="14"/>
      <c r="M534" s="14"/>
      <c r="N534" s="102"/>
      <c r="O534" s="14"/>
      <c r="P534" s="14"/>
      <c r="Q534" s="149"/>
      <c r="R534" s="148"/>
      <c r="S534" s="148"/>
      <c r="T534" s="102"/>
      <c r="U534" s="14"/>
      <c r="V534" s="14"/>
      <c r="W534" s="102"/>
      <c r="X534" s="14"/>
      <c r="Y534" s="14"/>
      <c r="Z534" s="102"/>
      <c r="AA534" s="14"/>
      <c r="AB534" s="14"/>
      <c r="AC534" s="102"/>
      <c r="AD534" s="14"/>
      <c r="AE534" s="14"/>
      <c r="AF534" s="40"/>
      <c r="AM534" s="19"/>
      <c r="AN534" s="19"/>
      <c r="AO534" s="19"/>
      <c r="AP534" s="19"/>
      <c r="AQ534" s="19"/>
      <c r="AR534" s="19"/>
      <c r="AS534" s="19"/>
    </row>
    <row r="535" spans="1:45" x14ac:dyDescent="0.3">
      <c r="A535" s="50"/>
      <c r="B535" s="102"/>
      <c r="C535" s="14"/>
      <c r="D535" s="14"/>
      <c r="E535" s="102"/>
      <c r="F535" s="14"/>
      <c r="G535" s="14"/>
      <c r="H535" s="102"/>
      <c r="I535" s="14"/>
      <c r="J535" s="14"/>
      <c r="K535" s="102"/>
      <c r="L535" s="14"/>
      <c r="M535" s="14"/>
      <c r="N535" s="102"/>
      <c r="O535" s="14"/>
      <c r="P535" s="14"/>
      <c r="Q535" s="149"/>
      <c r="R535" s="148"/>
      <c r="S535" s="148"/>
      <c r="T535" s="102"/>
      <c r="U535" s="14"/>
      <c r="V535" s="14"/>
      <c r="W535" s="102"/>
      <c r="X535" s="14"/>
      <c r="Y535" s="14"/>
      <c r="Z535" s="102"/>
      <c r="AA535" s="14"/>
      <c r="AB535" s="14"/>
      <c r="AC535" s="102"/>
      <c r="AD535" s="14"/>
      <c r="AE535" s="14"/>
      <c r="AF535" s="40"/>
      <c r="AM535" s="19"/>
      <c r="AN535" s="19"/>
      <c r="AO535" s="19"/>
      <c r="AP535" s="19"/>
      <c r="AQ535" s="19"/>
      <c r="AR535" s="19"/>
      <c r="AS535" s="19"/>
    </row>
    <row r="536" spans="1:45" x14ac:dyDescent="0.3">
      <c r="A536" s="50"/>
      <c r="B536" s="102"/>
      <c r="C536" s="14"/>
      <c r="D536" s="14"/>
      <c r="E536" s="102"/>
      <c r="F536" s="14"/>
      <c r="G536" s="14"/>
      <c r="H536" s="102"/>
      <c r="I536" s="14"/>
      <c r="J536" s="14"/>
      <c r="K536" s="102"/>
      <c r="L536" s="14"/>
      <c r="M536" s="14"/>
      <c r="N536" s="102"/>
      <c r="O536" s="14"/>
      <c r="P536" s="14"/>
      <c r="Q536" s="149"/>
      <c r="R536" s="148"/>
      <c r="S536" s="148"/>
      <c r="T536" s="102"/>
      <c r="U536" s="14"/>
      <c r="V536" s="14"/>
      <c r="W536" s="102"/>
      <c r="X536" s="14"/>
      <c r="Y536" s="14"/>
      <c r="Z536" s="102"/>
      <c r="AA536" s="14"/>
      <c r="AB536" s="14"/>
      <c r="AC536" s="102"/>
      <c r="AD536" s="14"/>
      <c r="AE536" s="14"/>
      <c r="AF536" s="40"/>
      <c r="AM536" s="19"/>
      <c r="AN536" s="19"/>
      <c r="AO536" s="19"/>
      <c r="AP536" s="19"/>
      <c r="AQ536" s="19"/>
      <c r="AR536" s="19"/>
      <c r="AS536" s="19"/>
    </row>
    <row r="537" spans="1:45" x14ac:dyDescent="0.3">
      <c r="A537" s="50"/>
      <c r="B537" s="102"/>
      <c r="C537" s="14"/>
      <c r="D537" s="14"/>
      <c r="E537" s="102"/>
      <c r="F537" s="14"/>
      <c r="G537" s="14"/>
      <c r="H537" s="102"/>
      <c r="I537" s="14"/>
      <c r="J537" s="14"/>
      <c r="K537" s="102"/>
      <c r="L537" s="14"/>
      <c r="M537" s="14"/>
      <c r="N537" s="102"/>
      <c r="O537" s="14"/>
      <c r="P537" s="14"/>
      <c r="Q537" s="149"/>
      <c r="R537" s="148"/>
      <c r="S537" s="148"/>
      <c r="T537" s="102"/>
      <c r="U537" s="14"/>
      <c r="V537" s="14"/>
      <c r="W537" s="102"/>
      <c r="X537" s="14"/>
      <c r="Y537" s="14"/>
      <c r="Z537" s="102"/>
      <c r="AA537" s="14"/>
      <c r="AB537" s="14"/>
      <c r="AC537" s="102"/>
      <c r="AD537" s="14"/>
      <c r="AE537" s="14"/>
      <c r="AF537" s="40"/>
      <c r="AM537" s="19"/>
      <c r="AN537" s="19"/>
      <c r="AO537" s="19"/>
      <c r="AP537" s="19"/>
      <c r="AQ537" s="19"/>
      <c r="AR537" s="19"/>
      <c r="AS537" s="19"/>
    </row>
    <row r="538" spans="1:45" x14ac:dyDescent="0.3">
      <c r="A538" s="50"/>
      <c r="B538" s="102"/>
      <c r="C538" s="14"/>
      <c r="D538" s="14"/>
      <c r="E538" s="102"/>
      <c r="F538" s="14"/>
      <c r="G538" s="14"/>
      <c r="H538" s="102"/>
      <c r="I538" s="14"/>
      <c r="J538" s="14"/>
      <c r="K538" s="102"/>
      <c r="L538" s="14"/>
      <c r="M538" s="14"/>
      <c r="N538" s="102"/>
      <c r="O538" s="14"/>
      <c r="P538" s="14"/>
      <c r="Q538" s="149"/>
      <c r="R538" s="148"/>
      <c r="S538" s="148"/>
      <c r="T538" s="102"/>
      <c r="U538" s="14"/>
      <c r="V538" s="14"/>
      <c r="W538" s="102"/>
      <c r="X538" s="14"/>
      <c r="Y538" s="14"/>
      <c r="Z538" s="102"/>
      <c r="AA538" s="14"/>
      <c r="AB538" s="14"/>
      <c r="AC538" s="102"/>
      <c r="AD538" s="14"/>
      <c r="AE538" s="14"/>
      <c r="AF538" s="40"/>
      <c r="AM538" s="19"/>
      <c r="AN538" s="19"/>
      <c r="AO538" s="19"/>
      <c r="AP538" s="19"/>
      <c r="AQ538" s="19"/>
      <c r="AR538" s="19"/>
      <c r="AS538" s="19"/>
    </row>
    <row r="539" spans="1:45" x14ac:dyDescent="0.3">
      <c r="A539" s="50"/>
      <c r="B539" s="102"/>
      <c r="C539" s="14"/>
      <c r="D539" s="14"/>
      <c r="E539" s="102"/>
      <c r="F539" s="14"/>
      <c r="G539" s="14"/>
      <c r="H539" s="102"/>
      <c r="I539" s="14"/>
      <c r="J539" s="14"/>
      <c r="K539" s="102"/>
      <c r="L539" s="14"/>
      <c r="M539" s="14"/>
      <c r="N539" s="102"/>
      <c r="O539" s="14"/>
      <c r="P539" s="14"/>
      <c r="Q539" s="149"/>
      <c r="R539" s="148"/>
      <c r="S539" s="148"/>
      <c r="T539" s="102"/>
      <c r="U539" s="14"/>
      <c r="V539" s="14"/>
      <c r="W539" s="102"/>
      <c r="X539" s="14"/>
      <c r="Y539" s="14"/>
      <c r="Z539" s="102"/>
      <c r="AA539" s="14"/>
      <c r="AB539" s="14"/>
      <c r="AC539" s="102"/>
      <c r="AD539" s="14"/>
      <c r="AE539" s="14"/>
      <c r="AF539" s="40"/>
      <c r="AM539" s="19"/>
      <c r="AN539" s="19"/>
      <c r="AO539" s="19"/>
      <c r="AP539" s="19"/>
      <c r="AQ539" s="19"/>
      <c r="AR539" s="19"/>
      <c r="AS539" s="19"/>
    </row>
    <row r="540" spans="1:45" x14ac:dyDescent="0.3">
      <c r="A540" s="50"/>
      <c r="B540" s="102"/>
      <c r="C540" s="14"/>
      <c r="D540" s="14"/>
      <c r="E540" s="102"/>
      <c r="F540" s="14"/>
      <c r="G540" s="14"/>
      <c r="H540" s="102"/>
      <c r="I540" s="14"/>
      <c r="J540" s="14"/>
      <c r="K540" s="102"/>
      <c r="L540" s="14"/>
      <c r="M540" s="14"/>
      <c r="N540" s="102"/>
      <c r="O540" s="14"/>
      <c r="P540" s="14"/>
      <c r="Q540" s="149"/>
      <c r="R540" s="148"/>
      <c r="S540" s="148"/>
      <c r="T540" s="102"/>
      <c r="U540" s="14"/>
      <c r="V540" s="14"/>
      <c r="W540" s="102"/>
      <c r="X540" s="14"/>
      <c r="Y540" s="14"/>
      <c r="Z540" s="102"/>
      <c r="AA540" s="14"/>
      <c r="AB540" s="14"/>
      <c r="AC540" s="102"/>
      <c r="AD540" s="14"/>
      <c r="AE540" s="14"/>
      <c r="AF540" s="40"/>
      <c r="AM540" s="19"/>
      <c r="AN540" s="19"/>
      <c r="AO540" s="19"/>
      <c r="AP540" s="19"/>
      <c r="AQ540" s="19"/>
      <c r="AR540" s="19"/>
      <c r="AS540" s="19"/>
    </row>
    <row r="541" spans="1:45" x14ac:dyDescent="0.3">
      <c r="A541" s="50"/>
      <c r="B541" s="102"/>
      <c r="C541" s="14"/>
      <c r="D541" s="14"/>
      <c r="E541" s="102"/>
      <c r="F541" s="14"/>
      <c r="G541" s="14"/>
      <c r="H541" s="102"/>
      <c r="I541" s="14"/>
      <c r="J541" s="14"/>
      <c r="K541" s="102"/>
      <c r="L541" s="14"/>
      <c r="M541" s="14"/>
      <c r="N541" s="102"/>
      <c r="O541" s="14"/>
      <c r="P541" s="14"/>
      <c r="Q541" s="149"/>
      <c r="R541" s="148"/>
      <c r="S541" s="148"/>
      <c r="T541" s="102"/>
      <c r="U541" s="14"/>
      <c r="V541" s="14"/>
      <c r="W541" s="102"/>
      <c r="X541" s="14"/>
      <c r="Y541" s="14"/>
      <c r="Z541" s="102"/>
      <c r="AA541" s="14"/>
      <c r="AB541" s="14"/>
      <c r="AC541" s="102"/>
      <c r="AD541" s="14"/>
      <c r="AE541" s="14"/>
      <c r="AF541" s="40"/>
      <c r="AM541" s="19"/>
      <c r="AN541" s="19"/>
      <c r="AO541" s="19"/>
      <c r="AP541" s="19"/>
      <c r="AQ541" s="19"/>
      <c r="AR541" s="19"/>
      <c r="AS541" s="19"/>
    </row>
    <row r="542" spans="1:45" x14ac:dyDescent="0.3">
      <c r="A542" s="50"/>
      <c r="B542" s="102"/>
      <c r="C542" s="14"/>
      <c r="D542" s="14"/>
      <c r="E542" s="102"/>
      <c r="F542" s="14"/>
      <c r="G542" s="14"/>
      <c r="H542" s="102"/>
      <c r="I542" s="14"/>
      <c r="J542" s="14"/>
      <c r="K542" s="102"/>
      <c r="L542" s="14"/>
      <c r="M542" s="14"/>
      <c r="N542" s="102"/>
      <c r="O542" s="14"/>
      <c r="P542" s="14"/>
      <c r="Q542" s="149"/>
      <c r="R542" s="148"/>
      <c r="S542" s="148"/>
      <c r="T542" s="102"/>
      <c r="U542" s="14"/>
      <c r="V542" s="14"/>
      <c r="W542" s="102"/>
      <c r="X542" s="14"/>
      <c r="Y542" s="14"/>
      <c r="Z542" s="102"/>
      <c r="AA542" s="14"/>
      <c r="AB542" s="14"/>
      <c r="AC542" s="102"/>
      <c r="AD542" s="14"/>
      <c r="AE542" s="14"/>
      <c r="AF542" s="40"/>
      <c r="AM542" s="19"/>
      <c r="AN542" s="19"/>
      <c r="AO542" s="19"/>
      <c r="AP542" s="19"/>
      <c r="AQ542" s="19"/>
      <c r="AR542" s="19"/>
      <c r="AS542" s="19"/>
    </row>
    <row r="543" spans="1:45" x14ac:dyDescent="0.3">
      <c r="A543" s="50"/>
      <c r="B543" s="102"/>
      <c r="C543" s="14"/>
      <c r="D543" s="14"/>
      <c r="E543" s="102"/>
      <c r="F543" s="14"/>
      <c r="G543" s="14"/>
      <c r="H543" s="102"/>
      <c r="I543" s="14"/>
      <c r="J543" s="14"/>
      <c r="K543" s="102"/>
      <c r="L543" s="14"/>
      <c r="M543" s="14"/>
      <c r="N543" s="102"/>
      <c r="O543" s="14"/>
      <c r="P543" s="14"/>
      <c r="Q543" s="149"/>
      <c r="R543" s="148"/>
      <c r="S543" s="148"/>
      <c r="T543" s="102"/>
      <c r="U543" s="14"/>
      <c r="V543" s="14"/>
      <c r="W543" s="102"/>
      <c r="X543" s="14"/>
      <c r="Y543" s="14"/>
      <c r="Z543" s="102"/>
      <c r="AA543" s="14"/>
      <c r="AB543" s="14"/>
      <c r="AC543" s="102"/>
      <c r="AD543" s="14"/>
      <c r="AE543" s="14"/>
      <c r="AF543" s="40"/>
      <c r="AM543" s="19"/>
      <c r="AN543" s="19"/>
      <c r="AO543" s="19"/>
      <c r="AP543" s="19"/>
      <c r="AQ543" s="19"/>
      <c r="AR543" s="19"/>
      <c r="AS543" s="19"/>
    </row>
    <row r="544" spans="1:45" x14ac:dyDescent="0.3">
      <c r="A544" s="50"/>
      <c r="B544" s="102"/>
      <c r="C544" s="14"/>
      <c r="D544" s="14"/>
      <c r="E544" s="102"/>
      <c r="F544" s="14"/>
      <c r="G544" s="14"/>
      <c r="H544" s="102"/>
      <c r="I544" s="14"/>
      <c r="J544" s="14"/>
      <c r="K544" s="102"/>
      <c r="L544" s="14"/>
      <c r="M544" s="14"/>
      <c r="N544" s="102"/>
      <c r="O544" s="14"/>
      <c r="P544" s="14"/>
      <c r="Q544" s="149"/>
      <c r="R544" s="148"/>
      <c r="S544" s="148"/>
      <c r="T544" s="102"/>
      <c r="U544" s="14"/>
      <c r="V544" s="14"/>
      <c r="W544" s="102"/>
      <c r="X544" s="14"/>
      <c r="Y544" s="14"/>
      <c r="Z544" s="102"/>
      <c r="AA544" s="14"/>
      <c r="AB544" s="14"/>
      <c r="AC544" s="102"/>
      <c r="AD544" s="14"/>
      <c r="AE544" s="14"/>
      <c r="AF544" s="40"/>
      <c r="AM544" s="19"/>
      <c r="AN544" s="19"/>
      <c r="AO544" s="19"/>
      <c r="AP544" s="19"/>
      <c r="AQ544" s="19"/>
      <c r="AR544" s="19"/>
      <c r="AS544" s="19"/>
    </row>
    <row r="545" spans="1:45" x14ac:dyDescent="0.3">
      <c r="A545" s="50"/>
      <c r="B545" s="102"/>
      <c r="C545" s="14"/>
      <c r="D545" s="14"/>
      <c r="E545" s="102"/>
      <c r="F545" s="14"/>
      <c r="G545" s="14"/>
      <c r="H545" s="102"/>
      <c r="I545" s="14"/>
      <c r="J545" s="14"/>
      <c r="K545" s="102"/>
      <c r="L545" s="14"/>
      <c r="M545" s="14"/>
      <c r="N545" s="102"/>
      <c r="O545" s="14"/>
      <c r="P545" s="14"/>
      <c r="Q545" s="149"/>
      <c r="R545" s="148"/>
      <c r="S545" s="148"/>
      <c r="T545" s="102"/>
      <c r="U545" s="14"/>
      <c r="V545" s="14"/>
      <c r="W545" s="102"/>
      <c r="X545" s="14"/>
      <c r="Y545" s="14"/>
      <c r="Z545" s="102"/>
      <c r="AA545" s="14"/>
      <c r="AB545" s="14"/>
      <c r="AC545" s="102"/>
      <c r="AD545" s="14"/>
      <c r="AE545" s="14"/>
      <c r="AF545" s="40"/>
      <c r="AM545" s="19"/>
      <c r="AN545" s="19"/>
      <c r="AO545" s="19"/>
      <c r="AP545" s="19"/>
      <c r="AQ545" s="19"/>
      <c r="AR545" s="19"/>
      <c r="AS545" s="19"/>
    </row>
    <row r="546" spans="1:45" x14ac:dyDescent="0.3">
      <c r="A546" s="50"/>
      <c r="B546" s="102"/>
      <c r="C546" s="14"/>
      <c r="D546" s="14"/>
      <c r="E546" s="102"/>
      <c r="F546" s="14"/>
      <c r="G546" s="14"/>
      <c r="H546" s="102"/>
      <c r="I546" s="14"/>
      <c r="J546" s="14"/>
      <c r="K546" s="102"/>
      <c r="L546" s="14"/>
      <c r="M546" s="14"/>
      <c r="N546" s="102"/>
      <c r="O546" s="14"/>
      <c r="P546" s="14"/>
      <c r="Q546" s="149"/>
      <c r="R546" s="148"/>
      <c r="S546" s="148"/>
      <c r="T546" s="102"/>
      <c r="U546" s="14"/>
      <c r="V546" s="14"/>
      <c r="W546" s="102"/>
      <c r="X546" s="14"/>
      <c r="Y546" s="14"/>
      <c r="Z546" s="102"/>
      <c r="AA546" s="14"/>
      <c r="AB546" s="14"/>
      <c r="AC546" s="102"/>
      <c r="AD546" s="14"/>
      <c r="AE546" s="14"/>
      <c r="AF546" s="40"/>
      <c r="AM546" s="19"/>
      <c r="AN546" s="19"/>
      <c r="AO546" s="19"/>
      <c r="AP546" s="19"/>
      <c r="AQ546" s="19"/>
      <c r="AR546" s="19"/>
      <c r="AS546" s="19"/>
    </row>
    <row r="547" spans="1:45" x14ac:dyDescent="0.3">
      <c r="A547" s="50"/>
      <c r="B547" s="102"/>
      <c r="C547" s="14"/>
      <c r="D547" s="14"/>
      <c r="E547" s="102"/>
      <c r="F547" s="14"/>
      <c r="G547" s="14"/>
      <c r="H547" s="102"/>
      <c r="I547" s="14"/>
      <c r="J547" s="14"/>
      <c r="K547" s="102"/>
      <c r="L547" s="14"/>
      <c r="M547" s="14"/>
      <c r="N547" s="102"/>
      <c r="O547" s="14"/>
      <c r="P547" s="14"/>
      <c r="Q547" s="149"/>
      <c r="R547" s="148"/>
      <c r="S547" s="148"/>
      <c r="T547" s="102"/>
      <c r="U547" s="14"/>
      <c r="V547" s="14"/>
      <c r="W547" s="102"/>
      <c r="X547" s="14"/>
      <c r="Y547" s="14"/>
      <c r="Z547" s="102"/>
      <c r="AA547" s="14"/>
      <c r="AB547" s="14"/>
      <c r="AC547" s="102"/>
      <c r="AD547" s="14"/>
      <c r="AE547" s="14"/>
      <c r="AF547" s="40"/>
      <c r="AM547" s="19"/>
      <c r="AN547" s="19"/>
      <c r="AO547" s="19"/>
      <c r="AP547" s="19"/>
      <c r="AQ547" s="19"/>
      <c r="AR547" s="19"/>
      <c r="AS547" s="19"/>
    </row>
    <row r="548" spans="1:45" x14ac:dyDescent="0.3">
      <c r="A548" s="50"/>
      <c r="B548" s="102"/>
      <c r="C548" s="14"/>
      <c r="D548" s="14"/>
      <c r="E548" s="102"/>
      <c r="F548" s="14"/>
      <c r="G548" s="14"/>
      <c r="H548" s="102"/>
      <c r="I548" s="14"/>
      <c r="J548" s="14"/>
      <c r="K548" s="102"/>
      <c r="L548" s="14"/>
      <c r="M548" s="14"/>
      <c r="N548" s="102"/>
      <c r="O548" s="14"/>
      <c r="P548" s="14"/>
      <c r="Q548" s="149"/>
      <c r="R548" s="148"/>
      <c r="S548" s="148"/>
      <c r="T548" s="102"/>
      <c r="U548" s="14"/>
      <c r="V548" s="14"/>
      <c r="W548" s="102"/>
      <c r="X548" s="14"/>
      <c r="Y548" s="14"/>
      <c r="Z548" s="102"/>
      <c r="AA548" s="14"/>
      <c r="AB548" s="14"/>
      <c r="AC548" s="102"/>
      <c r="AD548" s="14"/>
      <c r="AE548" s="14"/>
      <c r="AF548" s="40"/>
      <c r="AM548" s="19"/>
      <c r="AN548" s="19"/>
      <c r="AO548" s="19"/>
      <c r="AP548" s="19"/>
      <c r="AQ548" s="19"/>
      <c r="AR548" s="19"/>
      <c r="AS548" s="19"/>
    </row>
    <row r="549" spans="1:45" x14ac:dyDescent="0.3">
      <c r="A549" s="50"/>
      <c r="B549" s="102"/>
      <c r="C549" s="14"/>
      <c r="D549" s="14"/>
      <c r="E549" s="102"/>
      <c r="F549" s="14"/>
      <c r="G549" s="14"/>
      <c r="H549" s="102"/>
      <c r="I549" s="14"/>
      <c r="J549" s="14"/>
      <c r="K549" s="102"/>
      <c r="L549" s="14"/>
      <c r="M549" s="14"/>
      <c r="N549" s="102"/>
      <c r="O549" s="14"/>
      <c r="P549" s="14"/>
      <c r="Q549" s="149"/>
      <c r="R549" s="148"/>
      <c r="S549" s="148"/>
      <c r="T549" s="102"/>
      <c r="U549" s="14"/>
      <c r="V549" s="14"/>
      <c r="W549" s="102"/>
      <c r="X549" s="14"/>
      <c r="Y549" s="14"/>
      <c r="Z549" s="102"/>
      <c r="AA549" s="14"/>
      <c r="AB549" s="14"/>
      <c r="AC549" s="102"/>
      <c r="AD549" s="14"/>
      <c r="AE549" s="14"/>
      <c r="AF549" s="40"/>
      <c r="AM549" s="19"/>
      <c r="AN549" s="19"/>
      <c r="AO549" s="19"/>
      <c r="AP549" s="19"/>
      <c r="AQ549" s="19"/>
      <c r="AR549" s="19"/>
      <c r="AS549" s="19"/>
    </row>
    <row r="550" spans="1:45" x14ac:dyDescent="0.3">
      <c r="A550" s="50"/>
      <c r="B550" s="102"/>
      <c r="C550" s="14"/>
      <c r="D550" s="14"/>
      <c r="E550" s="102"/>
      <c r="F550" s="14"/>
      <c r="G550" s="14"/>
      <c r="H550" s="102"/>
      <c r="I550" s="14"/>
      <c r="J550" s="14"/>
      <c r="K550" s="102"/>
      <c r="L550" s="14"/>
      <c r="M550" s="14"/>
      <c r="N550" s="102"/>
      <c r="O550" s="14"/>
      <c r="P550" s="14"/>
      <c r="Q550" s="149"/>
      <c r="R550" s="148"/>
      <c r="S550" s="148"/>
      <c r="T550" s="102"/>
      <c r="U550" s="14"/>
      <c r="V550" s="14"/>
      <c r="W550" s="102"/>
      <c r="X550" s="14"/>
      <c r="Y550" s="14"/>
      <c r="Z550" s="102"/>
      <c r="AA550" s="14"/>
      <c r="AB550" s="14"/>
      <c r="AC550" s="102"/>
      <c r="AD550" s="14"/>
      <c r="AE550" s="14"/>
      <c r="AF550" s="40"/>
      <c r="AM550" s="19"/>
      <c r="AN550" s="19"/>
      <c r="AO550" s="19"/>
      <c r="AP550" s="19"/>
      <c r="AQ550" s="19"/>
      <c r="AR550" s="19"/>
      <c r="AS550" s="19"/>
    </row>
    <row r="551" spans="1:45" x14ac:dyDescent="0.3">
      <c r="A551" s="50"/>
      <c r="B551" s="102"/>
      <c r="C551" s="14"/>
      <c r="D551" s="14"/>
      <c r="E551" s="102"/>
      <c r="F551" s="14"/>
      <c r="G551" s="14"/>
      <c r="H551" s="102"/>
      <c r="I551" s="14"/>
      <c r="J551" s="14"/>
      <c r="K551" s="102"/>
      <c r="L551" s="14"/>
      <c r="M551" s="14"/>
      <c r="N551" s="102"/>
      <c r="O551" s="14"/>
      <c r="P551" s="14"/>
      <c r="Q551" s="149"/>
      <c r="R551" s="148"/>
      <c r="S551" s="148"/>
      <c r="T551" s="102"/>
      <c r="U551" s="14"/>
      <c r="V551" s="14"/>
      <c r="W551" s="102"/>
      <c r="X551" s="14"/>
      <c r="Y551" s="14"/>
      <c r="Z551" s="102"/>
      <c r="AA551" s="14"/>
      <c r="AB551" s="14"/>
      <c r="AC551" s="102"/>
      <c r="AD551" s="14"/>
      <c r="AE551" s="14"/>
      <c r="AF551" s="40"/>
      <c r="AM551" s="19"/>
      <c r="AN551" s="19"/>
      <c r="AO551" s="19"/>
      <c r="AP551" s="19"/>
      <c r="AQ551" s="19"/>
      <c r="AR551" s="19"/>
      <c r="AS551" s="19"/>
    </row>
    <row r="552" spans="1:45" x14ac:dyDescent="0.3">
      <c r="A552" s="50"/>
      <c r="B552" s="102"/>
      <c r="C552" s="14"/>
      <c r="D552" s="14"/>
      <c r="E552" s="102"/>
      <c r="F552" s="14"/>
      <c r="G552" s="14"/>
      <c r="H552" s="102"/>
      <c r="I552" s="14"/>
      <c r="J552" s="14"/>
      <c r="K552" s="102"/>
      <c r="L552" s="14"/>
      <c r="M552" s="14"/>
      <c r="N552" s="102"/>
      <c r="O552" s="14"/>
      <c r="P552" s="14"/>
      <c r="Q552" s="149"/>
      <c r="R552" s="148"/>
      <c r="S552" s="148"/>
      <c r="T552" s="102"/>
      <c r="U552" s="14"/>
      <c r="V552" s="14"/>
      <c r="W552" s="102"/>
      <c r="X552" s="14"/>
      <c r="Y552" s="14"/>
      <c r="Z552" s="102"/>
      <c r="AA552" s="14"/>
      <c r="AB552" s="14"/>
      <c r="AC552" s="102"/>
      <c r="AD552" s="14"/>
      <c r="AE552" s="14"/>
      <c r="AF552" s="40"/>
      <c r="AM552" s="19"/>
      <c r="AN552" s="19"/>
      <c r="AO552" s="19"/>
      <c r="AP552" s="19"/>
      <c r="AQ552" s="19"/>
      <c r="AR552" s="19"/>
      <c r="AS552" s="19"/>
    </row>
    <row r="553" spans="1:45" x14ac:dyDescent="0.3">
      <c r="A553" s="50"/>
      <c r="B553" s="102"/>
      <c r="C553" s="14"/>
      <c r="D553" s="14"/>
      <c r="E553" s="102"/>
      <c r="F553" s="14"/>
      <c r="G553" s="14"/>
      <c r="H553" s="102"/>
      <c r="I553" s="14"/>
      <c r="J553" s="14"/>
      <c r="K553" s="102"/>
      <c r="L553" s="14"/>
      <c r="M553" s="14"/>
      <c r="N553" s="102"/>
      <c r="O553" s="14"/>
      <c r="P553" s="14"/>
      <c r="Q553" s="149"/>
      <c r="R553" s="148"/>
      <c r="S553" s="148"/>
      <c r="T553" s="102"/>
      <c r="U553" s="14"/>
      <c r="V553" s="14"/>
      <c r="W553" s="102"/>
      <c r="X553" s="14"/>
      <c r="Y553" s="14"/>
      <c r="Z553" s="102"/>
      <c r="AA553" s="14"/>
      <c r="AB553" s="14"/>
      <c r="AC553" s="102"/>
      <c r="AD553" s="14"/>
      <c r="AE553" s="14"/>
      <c r="AF553" s="40"/>
      <c r="AM553" s="19"/>
      <c r="AN553" s="19"/>
      <c r="AO553" s="19"/>
      <c r="AP553" s="19"/>
      <c r="AQ553" s="19"/>
      <c r="AR553" s="19"/>
      <c r="AS553" s="19"/>
    </row>
    <row r="554" spans="1:45" x14ac:dyDescent="0.3">
      <c r="A554" s="50"/>
      <c r="B554" s="102"/>
      <c r="C554" s="14"/>
      <c r="D554" s="14"/>
      <c r="E554" s="102"/>
      <c r="F554" s="14"/>
      <c r="G554" s="14"/>
      <c r="H554" s="102"/>
      <c r="I554" s="14"/>
      <c r="J554" s="14"/>
      <c r="K554" s="102"/>
      <c r="L554" s="14"/>
      <c r="M554" s="14"/>
      <c r="N554" s="102"/>
      <c r="O554" s="14"/>
      <c r="P554" s="14"/>
      <c r="Q554" s="149"/>
      <c r="R554" s="148"/>
      <c r="S554" s="148"/>
      <c r="T554" s="102"/>
      <c r="U554" s="14"/>
      <c r="V554" s="14"/>
      <c r="W554" s="102"/>
      <c r="X554" s="14"/>
      <c r="Y554" s="14"/>
      <c r="Z554" s="102"/>
      <c r="AA554" s="14"/>
      <c r="AB554" s="14"/>
      <c r="AC554" s="102"/>
      <c r="AD554" s="14"/>
      <c r="AE554" s="14"/>
      <c r="AF554" s="40"/>
      <c r="AM554" s="19"/>
      <c r="AN554" s="19"/>
      <c r="AO554" s="19"/>
      <c r="AP554" s="19"/>
      <c r="AQ554" s="19"/>
      <c r="AR554" s="19"/>
      <c r="AS554" s="19"/>
    </row>
    <row r="555" spans="1:45" x14ac:dyDescent="0.3">
      <c r="A555" s="50"/>
      <c r="B555" s="102"/>
      <c r="C555" s="14"/>
      <c r="D555" s="14"/>
      <c r="E555" s="102"/>
      <c r="F555" s="14"/>
      <c r="G555" s="14"/>
      <c r="H555" s="102"/>
      <c r="I555" s="14"/>
      <c r="J555" s="14"/>
      <c r="K555" s="102"/>
      <c r="L555" s="14"/>
      <c r="M555" s="14"/>
      <c r="N555" s="102"/>
      <c r="O555" s="14"/>
      <c r="P555" s="14"/>
      <c r="Q555" s="149"/>
      <c r="R555" s="148"/>
      <c r="S555" s="148"/>
      <c r="T555" s="102"/>
      <c r="U555" s="14"/>
      <c r="V555" s="14"/>
      <c r="W555" s="102"/>
      <c r="X555" s="14"/>
      <c r="Y555" s="14"/>
      <c r="Z555" s="102"/>
      <c r="AA555" s="14"/>
      <c r="AB555" s="14"/>
      <c r="AC555" s="102"/>
      <c r="AD555" s="14"/>
      <c r="AE555" s="14"/>
      <c r="AF555" s="40"/>
      <c r="AM555" s="19"/>
      <c r="AN555" s="19"/>
      <c r="AO555" s="19"/>
      <c r="AP555" s="19"/>
      <c r="AQ555" s="19"/>
      <c r="AR555" s="19"/>
      <c r="AS555" s="19"/>
    </row>
    <row r="556" spans="1:45" x14ac:dyDescent="0.3">
      <c r="A556" s="50"/>
      <c r="B556" s="102"/>
      <c r="C556" s="14"/>
      <c r="D556" s="14"/>
      <c r="E556" s="102"/>
      <c r="F556" s="14"/>
      <c r="G556" s="14"/>
      <c r="H556" s="102"/>
      <c r="I556" s="14"/>
      <c r="J556" s="14"/>
      <c r="K556" s="102"/>
      <c r="L556" s="14"/>
      <c r="M556" s="14"/>
      <c r="N556" s="102"/>
      <c r="O556" s="14"/>
      <c r="P556" s="14"/>
      <c r="Q556" s="149"/>
      <c r="R556" s="148"/>
      <c r="S556" s="148"/>
      <c r="T556" s="102"/>
      <c r="U556" s="14"/>
      <c r="V556" s="14"/>
      <c r="W556" s="102"/>
      <c r="X556" s="14"/>
      <c r="Y556" s="14"/>
      <c r="Z556" s="102"/>
      <c r="AA556" s="14"/>
      <c r="AB556" s="14"/>
      <c r="AC556" s="102"/>
      <c r="AD556" s="14"/>
      <c r="AE556" s="14"/>
      <c r="AF556" s="40"/>
      <c r="AM556" s="19"/>
      <c r="AN556" s="19"/>
      <c r="AO556" s="19"/>
      <c r="AP556" s="19"/>
      <c r="AQ556" s="19"/>
      <c r="AR556" s="19"/>
      <c r="AS556" s="19"/>
    </row>
    <row r="557" spans="1:45" x14ac:dyDescent="0.3">
      <c r="A557" s="50"/>
      <c r="B557" s="102"/>
      <c r="C557" s="14"/>
      <c r="D557" s="14"/>
      <c r="E557" s="102"/>
      <c r="F557" s="14"/>
      <c r="G557" s="14"/>
      <c r="H557" s="102"/>
      <c r="I557" s="14"/>
      <c r="J557" s="14"/>
      <c r="K557" s="102"/>
      <c r="L557" s="14"/>
      <c r="M557" s="14"/>
      <c r="N557" s="102"/>
      <c r="O557" s="14"/>
      <c r="P557" s="14"/>
      <c r="Q557" s="149"/>
      <c r="R557" s="148"/>
      <c r="S557" s="148"/>
      <c r="T557" s="102"/>
      <c r="U557" s="14"/>
      <c r="V557" s="14"/>
      <c r="W557" s="102"/>
      <c r="X557" s="14"/>
      <c r="Y557" s="14"/>
      <c r="Z557" s="102"/>
      <c r="AA557" s="14"/>
      <c r="AB557" s="14"/>
      <c r="AC557" s="102"/>
      <c r="AD557" s="14"/>
      <c r="AE557" s="14"/>
      <c r="AF557" s="40"/>
      <c r="AM557" s="19"/>
      <c r="AN557" s="19"/>
      <c r="AO557" s="19"/>
      <c r="AP557" s="19"/>
      <c r="AQ557" s="19"/>
      <c r="AR557" s="19"/>
      <c r="AS557" s="19"/>
    </row>
    <row r="558" spans="1:45" x14ac:dyDescent="0.3">
      <c r="A558" s="50"/>
      <c r="B558" s="102"/>
      <c r="C558" s="14"/>
      <c r="D558" s="14"/>
      <c r="E558" s="102"/>
      <c r="F558" s="14"/>
      <c r="G558" s="14"/>
      <c r="H558" s="102"/>
      <c r="I558" s="14"/>
      <c r="J558" s="14"/>
      <c r="K558" s="102"/>
      <c r="L558" s="14"/>
      <c r="M558" s="14"/>
      <c r="N558" s="102"/>
      <c r="O558" s="14"/>
      <c r="P558" s="14"/>
      <c r="Q558" s="149"/>
      <c r="R558" s="148"/>
      <c r="S558" s="148"/>
      <c r="T558" s="102"/>
      <c r="U558" s="14"/>
      <c r="V558" s="14"/>
      <c r="W558" s="102"/>
      <c r="X558" s="14"/>
      <c r="Y558" s="14"/>
      <c r="Z558" s="102"/>
      <c r="AA558" s="14"/>
      <c r="AB558" s="14"/>
      <c r="AC558" s="102"/>
      <c r="AD558" s="14"/>
      <c r="AE558" s="14"/>
      <c r="AF558" s="40"/>
      <c r="AM558" s="19"/>
      <c r="AN558" s="19"/>
      <c r="AO558" s="19"/>
      <c r="AP558" s="19"/>
      <c r="AQ558" s="19"/>
      <c r="AR558" s="19"/>
      <c r="AS558" s="19"/>
    </row>
    <row r="559" spans="1:45" x14ac:dyDescent="0.3">
      <c r="A559" s="50"/>
      <c r="B559" s="102"/>
      <c r="C559" s="14"/>
      <c r="D559" s="14"/>
      <c r="E559" s="102"/>
      <c r="F559" s="14"/>
      <c r="G559" s="14"/>
      <c r="H559" s="102"/>
      <c r="I559" s="14"/>
      <c r="J559" s="14"/>
      <c r="K559" s="102"/>
      <c r="L559" s="14"/>
      <c r="M559" s="14"/>
      <c r="N559" s="102"/>
      <c r="O559" s="14"/>
      <c r="P559" s="14"/>
      <c r="Q559" s="149"/>
      <c r="R559" s="148"/>
      <c r="S559" s="148"/>
      <c r="T559" s="102"/>
      <c r="U559" s="14"/>
      <c r="V559" s="14"/>
      <c r="W559" s="102"/>
      <c r="X559" s="14"/>
      <c r="Y559" s="14"/>
      <c r="Z559" s="102"/>
      <c r="AA559" s="14"/>
      <c r="AB559" s="14"/>
      <c r="AC559" s="102"/>
      <c r="AD559" s="14"/>
      <c r="AE559" s="14"/>
      <c r="AF559" s="40"/>
      <c r="AM559" s="19"/>
      <c r="AN559" s="19"/>
      <c r="AO559" s="19"/>
      <c r="AP559" s="19"/>
      <c r="AQ559" s="19"/>
      <c r="AR559" s="19"/>
      <c r="AS559" s="19"/>
    </row>
    <row r="560" spans="1:45" x14ac:dyDescent="0.3">
      <c r="A560" s="50"/>
      <c r="B560" s="102"/>
      <c r="C560" s="14"/>
      <c r="D560" s="14"/>
      <c r="E560" s="102"/>
      <c r="F560" s="14"/>
      <c r="G560" s="14"/>
      <c r="H560" s="102"/>
      <c r="I560" s="14"/>
      <c r="J560" s="14"/>
      <c r="K560" s="102"/>
      <c r="L560" s="14"/>
      <c r="M560" s="14"/>
      <c r="N560" s="102"/>
      <c r="O560" s="14"/>
      <c r="P560" s="14"/>
      <c r="Q560" s="149"/>
      <c r="R560" s="148"/>
      <c r="S560" s="148"/>
      <c r="T560" s="102"/>
      <c r="U560" s="14"/>
      <c r="V560" s="14"/>
      <c r="W560" s="102"/>
      <c r="X560" s="14"/>
      <c r="Y560" s="14"/>
      <c r="Z560" s="102"/>
      <c r="AA560" s="14"/>
      <c r="AB560" s="14"/>
      <c r="AC560" s="102"/>
      <c r="AD560" s="14"/>
      <c r="AE560" s="14"/>
      <c r="AF560" s="40"/>
      <c r="AM560" s="19"/>
      <c r="AN560" s="19"/>
      <c r="AO560" s="19"/>
      <c r="AP560" s="19"/>
      <c r="AQ560" s="19"/>
      <c r="AR560" s="19"/>
      <c r="AS560" s="19"/>
    </row>
    <row r="561" spans="1:45" x14ac:dyDescent="0.3">
      <c r="A561" s="50"/>
      <c r="B561" s="102"/>
      <c r="C561" s="14"/>
      <c r="D561" s="14"/>
      <c r="E561" s="102"/>
      <c r="F561" s="14"/>
      <c r="G561" s="14"/>
      <c r="H561" s="102"/>
      <c r="I561" s="14"/>
      <c r="J561" s="14"/>
      <c r="K561" s="102"/>
      <c r="L561" s="14"/>
      <c r="M561" s="14"/>
      <c r="N561" s="102"/>
      <c r="O561" s="14"/>
      <c r="P561" s="14"/>
      <c r="Q561" s="149"/>
      <c r="R561" s="148"/>
      <c r="S561" s="148"/>
      <c r="T561" s="102"/>
      <c r="U561" s="14"/>
      <c r="V561" s="14"/>
      <c r="W561" s="102"/>
      <c r="X561" s="14"/>
      <c r="Y561" s="14"/>
      <c r="Z561" s="102"/>
      <c r="AA561" s="14"/>
      <c r="AB561" s="14"/>
      <c r="AC561" s="102"/>
      <c r="AD561" s="14"/>
      <c r="AE561" s="14"/>
      <c r="AF561" s="40"/>
      <c r="AM561" s="19"/>
      <c r="AN561" s="19"/>
      <c r="AO561" s="19"/>
      <c r="AP561" s="19"/>
      <c r="AQ561" s="19"/>
      <c r="AR561" s="19"/>
      <c r="AS561" s="19"/>
    </row>
    <row r="562" spans="1:45" x14ac:dyDescent="0.3">
      <c r="A562" s="50"/>
      <c r="B562" s="102"/>
      <c r="C562" s="14"/>
      <c r="D562" s="14"/>
      <c r="E562" s="102"/>
      <c r="F562" s="14"/>
      <c r="G562" s="14"/>
      <c r="H562" s="102"/>
      <c r="I562" s="14"/>
      <c r="J562" s="14"/>
      <c r="K562" s="102"/>
      <c r="L562" s="14"/>
      <c r="M562" s="14"/>
      <c r="N562" s="102"/>
      <c r="O562" s="14"/>
      <c r="P562" s="14"/>
      <c r="Q562" s="149"/>
      <c r="R562" s="148"/>
      <c r="S562" s="148"/>
      <c r="T562" s="102"/>
      <c r="U562" s="14"/>
      <c r="V562" s="14"/>
      <c r="W562" s="102"/>
      <c r="X562" s="14"/>
      <c r="Y562" s="14"/>
      <c r="Z562" s="102"/>
      <c r="AA562" s="14"/>
      <c r="AB562" s="14"/>
      <c r="AC562" s="102"/>
      <c r="AD562" s="14"/>
      <c r="AE562" s="14"/>
      <c r="AF562" s="40"/>
      <c r="AM562" s="19"/>
      <c r="AN562" s="19"/>
      <c r="AO562" s="19"/>
      <c r="AP562" s="19"/>
      <c r="AQ562" s="19"/>
      <c r="AR562" s="19"/>
      <c r="AS562" s="19"/>
    </row>
    <row r="563" spans="1:45" x14ac:dyDescent="0.3">
      <c r="A563" s="50"/>
      <c r="B563" s="102"/>
      <c r="C563" s="14"/>
      <c r="D563" s="14"/>
      <c r="E563" s="102"/>
      <c r="F563" s="14"/>
      <c r="G563" s="14"/>
      <c r="H563" s="102"/>
      <c r="I563" s="14"/>
      <c r="J563" s="14"/>
      <c r="K563" s="102"/>
      <c r="L563" s="14"/>
      <c r="M563" s="14"/>
      <c r="N563" s="102"/>
      <c r="O563" s="14"/>
      <c r="P563" s="14"/>
      <c r="Q563" s="149"/>
      <c r="R563" s="148"/>
      <c r="S563" s="148"/>
      <c r="T563" s="102"/>
      <c r="U563" s="14"/>
      <c r="V563" s="14"/>
      <c r="W563" s="102"/>
      <c r="X563" s="14"/>
      <c r="Y563" s="14"/>
      <c r="Z563" s="102"/>
      <c r="AA563" s="14"/>
      <c r="AB563" s="14"/>
      <c r="AC563" s="102"/>
      <c r="AD563" s="14"/>
      <c r="AE563" s="14"/>
      <c r="AF563" s="40"/>
      <c r="AM563" s="19"/>
      <c r="AN563" s="19"/>
      <c r="AO563" s="19"/>
      <c r="AP563" s="19"/>
      <c r="AQ563" s="19"/>
      <c r="AR563" s="19"/>
      <c r="AS563" s="19"/>
    </row>
    <row r="564" spans="1:45" x14ac:dyDescent="0.3">
      <c r="A564" s="50"/>
      <c r="B564" s="102"/>
      <c r="C564" s="14"/>
      <c r="D564" s="14"/>
      <c r="E564" s="102"/>
      <c r="F564" s="14"/>
      <c r="G564" s="14"/>
      <c r="H564" s="102"/>
      <c r="I564" s="14"/>
      <c r="J564" s="14"/>
      <c r="K564" s="102"/>
      <c r="L564" s="14"/>
      <c r="M564" s="14"/>
      <c r="N564" s="102"/>
      <c r="O564" s="14"/>
      <c r="P564" s="14"/>
      <c r="Q564" s="149"/>
      <c r="R564" s="148"/>
      <c r="S564" s="148"/>
      <c r="T564" s="102"/>
      <c r="U564" s="14"/>
      <c r="V564" s="14"/>
      <c r="W564" s="102"/>
      <c r="X564" s="14"/>
      <c r="Y564" s="14"/>
      <c r="Z564" s="102"/>
      <c r="AA564" s="14"/>
      <c r="AB564" s="14"/>
      <c r="AC564" s="102"/>
      <c r="AD564" s="14"/>
      <c r="AE564" s="14"/>
      <c r="AF564" s="40"/>
      <c r="AM564" s="19"/>
      <c r="AN564" s="19"/>
      <c r="AO564" s="19"/>
      <c r="AP564" s="19"/>
      <c r="AQ564" s="19"/>
      <c r="AR564" s="19"/>
      <c r="AS564" s="19"/>
    </row>
    <row r="565" spans="1:45" x14ac:dyDescent="0.3">
      <c r="A565" s="50"/>
      <c r="B565" s="102"/>
      <c r="C565" s="14"/>
      <c r="D565" s="14"/>
      <c r="E565" s="102"/>
      <c r="F565" s="14"/>
      <c r="G565" s="14"/>
      <c r="H565" s="102"/>
      <c r="I565" s="14"/>
      <c r="J565" s="14"/>
      <c r="K565" s="102"/>
      <c r="L565" s="14"/>
      <c r="M565" s="14"/>
      <c r="N565" s="102"/>
      <c r="O565" s="14"/>
      <c r="P565" s="14"/>
      <c r="Q565" s="149"/>
      <c r="R565" s="148"/>
      <c r="S565" s="148"/>
      <c r="T565" s="102"/>
      <c r="U565" s="14"/>
      <c r="V565" s="14"/>
      <c r="W565" s="102"/>
      <c r="X565" s="14"/>
      <c r="Y565" s="14"/>
      <c r="Z565" s="102"/>
      <c r="AA565" s="14"/>
      <c r="AB565" s="14"/>
      <c r="AC565" s="102"/>
      <c r="AD565" s="14"/>
      <c r="AE565" s="14"/>
      <c r="AF565" s="40"/>
      <c r="AM565" s="19"/>
      <c r="AN565" s="19"/>
      <c r="AO565" s="19"/>
      <c r="AP565" s="19"/>
      <c r="AQ565" s="19"/>
      <c r="AR565" s="19"/>
      <c r="AS565" s="19"/>
    </row>
    <row r="566" spans="1:45" x14ac:dyDescent="0.3">
      <c r="A566" s="50"/>
      <c r="B566" s="102"/>
      <c r="C566" s="14"/>
      <c r="D566" s="14"/>
      <c r="E566" s="102"/>
      <c r="F566" s="14"/>
      <c r="G566" s="14"/>
      <c r="H566" s="102"/>
      <c r="I566" s="14"/>
      <c r="J566" s="14"/>
      <c r="K566" s="102"/>
      <c r="L566" s="14"/>
      <c r="M566" s="14"/>
      <c r="N566" s="102"/>
      <c r="O566" s="14"/>
      <c r="P566" s="14"/>
      <c r="Q566" s="149"/>
      <c r="R566" s="148"/>
      <c r="S566" s="148"/>
      <c r="T566" s="102"/>
      <c r="U566" s="14"/>
      <c r="V566" s="14"/>
      <c r="W566" s="102"/>
      <c r="X566" s="14"/>
      <c r="Y566" s="14"/>
      <c r="Z566" s="102"/>
      <c r="AA566" s="14"/>
      <c r="AB566" s="14"/>
      <c r="AC566" s="102"/>
      <c r="AD566" s="14"/>
      <c r="AE566" s="14"/>
      <c r="AF566" s="40"/>
      <c r="AM566" s="19"/>
      <c r="AN566" s="19"/>
      <c r="AO566" s="19"/>
      <c r="AP566" s="19"/>
      <c r="AQ566" s="19"/>
      <c r="AR566" s="19"/>
      <c r="AS566" s="19"/>
    </row>
    <row r="567" spans="1:45" x14ac:dyDescent="0.3">
      <c r="A567" s="50"/>
      <c r="B567" s="102"/>
      <c r="C567" s="14"/>
      <c r="D567" s="14"/>
      <c r="E567" s="102"/>
      <c r="F567" s="14"/>
      <c r="G567" s="14"/>
      <c r="H567" s="102"/>
      <c r="I567" s="14"/>
      <c r="J567" s="14"/>
      <c r="K567" s="102"/>
      <c r="L567" s="14"/>
      <c r="M567" s="14"/>
      <c r="N567" s="102"/>
      <c r="O567" s="14"/>
      <c r="P567" s="14"/>
      <c r="Q567" s="149"/>
      <c r="R567" s="148"/>
      <c r="S567" s="148"/>
      <c r="T567" s="102"/>
      <c r="U567" s="14"/>
      <c r="V567" s="14"/>
      <c r="W567" s="102"/>
      <c r="X567" s="14"/>
      <c r="Y567" s="14"/>
      <c r="Z567" s="102"/>
      <c r="AA567" s="14"/>
      <c r="AB567" s="14"/>
      <c r="AC567" s="102"/>
      <c r="AD567" s="14"/>
      <c r="AE567" s="14"/>
      <c r="AF567" s="40"/>
      <c r="AM567" s="19"/>
      <c r="AN567" s="19"/>
      <c r="AO567" s="19"/>
      <c r="AP567" s="19"/>
      <c r="AQ567" s="19"/>
      <c r="AR567" s="19"/>
      <c r="AS567" s="19"/>
    </row>
    <row r="568" spans="1:45" x14ac:dyDescent="0.3">
      <c r="A568" s="50"/>
      <c r="B568" s="102"/>
      <c r="C568" s="14"/>
      <c r="D568" s="14"/>
      <c r="E568" s="102"/>
      <c r="F568" s="14"/>
      <c r="G568" s="14"/>
      <c r="H568" s="102"/>
      <c r="I568" s="14"/>
      <c r="J568" s="14"/>
      <c r="K568" s="102"/>
      <c r="L568" s="14"/>
      <c r="M568" s="14"/>
      <c r="N568" s="102"/>
      <c r="O568" s="14"/>
      <c r="P568" s="14"/>
      <c r="Q568" s="149"/>
      <c r="R568" s="148"/>
      <c r="S568" s="148"/>
      <c r="T568" s="102"/>
      <c r="U568" s="14"/>
      <c r="V568" s="14"/>
      <c r="W568" s="102"/>
      <c r="X568" s="14"/>
      <c r="Y568" s="14"/>
      <c r="Z568" s="102"/>
      <c r="AA568" s="14"/>
      <c r="AB568" s="14"/>
      <c r="AC568" s="102"/>
      <c r="AD568" s="14"/>
      <c r="AE568" s="14"/>
      <c r="AF568" s="40"/>
      <c r="AM568" s="19"/>
      <c r="AN568" s="19"/>
      <c r="AO568" s="19"/>
      <c r="AP568" s="19"/>
      <c r="AQ568" s="19"/>
      <c r="AR568" s="19"/>
      <c r="AS568" s="19"/>
    </row>
    <row r="569" spans="1:45" x14ac:dyDescent="0.3">
      <c r="A569" s="50"/>
      <c r="B569" s="102"/>
      <c r="C569" s="14"/>
      <c r="D569" s="14"/>
      <c r="E569" s="102"/>
      <c r="F569" s="14"/>
      <c r="G569" s="14"/>
      <c r="H569" s="102"/>
      <c r="I569" s="14"/>
      <c r="J569" s="14"/>
      <c r="K569" s="102"/>
      <c r="L569" s="14"/>
      <c r="M569" s="14"/>
      <c r="N569" s="102"/>
      <c r="O569" s="14"/>
      <c r="P569" s="14"/>
      <c r="Q569" s="149"/>
      <c r="R569" s="148"/>
      <c r="S569" s="148"/>
      <c r="T569" s="102"/>
      <c r="U569" s="14"/>
      <c r="V569" s="14"/>
      <c r="W569" s="102"/>
      <c r="X569" s="14"/>
      <c r="Y569" s="14"/>
      <c r="Z569" s="102"/>
      <c r="AA569" s="14"/>
      <c r="AB569" s="14"/>
      <c r="AC569" s="102"/>
      <c r="AD569" s="14"/>
      <c r="AE569" s="14"/>
      <c r="AF569" s="40"/>
      <c r="AM569" s="19"/>
      <c r="AN569" s="19"/>
      <c r="AO569" s="19"/>
      <c r="AP569" s="19"/>
      <c r="AQ569" s="19"/>
      <c r="AR569" s="19"/>
      <c r="AS569" s="19"/>
    </row>
    <row r="570" spans="1:45" x14ac:dyDescent="0.3">
      <c r="A570" s="50"/>
      <c r="B570" s="102"/>
      <c r="C570" s="14"/>
      <c r="D570" s="14"/>
      <c r="E570" s="102"/>
      <c r="F570" s="14"/>
      <c r="G570" s="14"/>
      <c r="H570" s="102"/>
      <c r="I570" s="14"/>
      <c r="J570" s="14"/>
      <c r="K570" s="102"/>
      <c r="L570" s="14"/>
      <c r="M570" s="14"/>
      <c r="N570" s="102"/>
      <c r="O570" s="14"/>
      <c r="P570" s="14"/>
      <c r="Q570" s="149"/>
      <c r="R570" s="148"/>
      <c r="S570" s="148"/>
      <c r="T570" s="102"/>
      <c r="U570" s="14"/>
      <c r="V570" s="14"/>
      <c r="W570" s="102"/>
      <c r="X570" s="14"/>
      <c r="Y570" s="14"/>
      <c r="Z570" s="102"/>
      <c r="AA570" s="14"/>
      <c r="AB570" s="14"/>
      <c r="AC570" s="102"/>
      <c r="AD570" s="14"/>
      <c r="AE570" s="14"/>
      <c r="AF570" s="40"/>
      <c r="AM570" s="19"/>
      <c r="AN570" s="19"/>
      <c r="AO570" s="19"/>
      <c r="AP570" s="19"/>
      <c r="AQ570" s="19"/>
      <c r="AR570" s="19"/>
      <c r="AS570" s="19"/>
    </row>
    <row r="571" spans="1:45" x14ac:dyDescent="0.3">
      <c r="A571" s="50"/>
      <c r="B571" s="102"/>
      <c r="C571" s="14"/>
      <c r="D571" s="14"/>
      <c r="E571" s="102"/>
      <c r="F571" s="14"/>
      <c r="G571" s="14"/>
      <c r="H571" s="102"/>
      <c r="I571" s="14"/>
      <c r="J571" s="14"/>
      <c r="K571" s="102"/>
      <c r="L571" s="14"/>
      <c r="M571" s="14"/>
      <c r="N571" s="102"/>
      <c r="O571" s="14"/>
      <c r="P571" s="14"/>
      <c r="Q571" s="149"/>
      <c r="R571" s="148"/>
      <c r="S571" s="148"/>
      <c r="T571" s="102"/>
      <c r="U571" s="14"/>
      <c r="V571" s="14"/>
      <c r="W571" s="102"/>
      <c r="X571" s="14"/>
      <c r="Y571" s="14"/>
      <c r="Z571" s="102"/>
      <c r="AA571" s="14"/>
      <c r="AB571" s="14"/>
      <c r="AC571" s="102"/>
      <c r="AD571" s="14"/>
      <c r="AE571" s="14"/>
      <c r="AF571" s="40"/>
      <c r="AM571" s="19"/>
      <c r="AN571" s="19"/>
      <c r="AO571" s="19"/>
      <c r="AP571" s="19"/>
      <c r="AQ571" s="19"/>
      <c r="AR571" s="19"/>
      <c r="AS571" s="19"/>
    </row>
    <row r="572" spans="1:45" x14ac:dyDescent="0.3">
      <c r="A572" s="50"/>
      <c r="B572" s="102"/>
      <c r="C572" s="14"/>
      <c r="D572" s="14"/>
      <c r="E572" s="102"/>
      <c r="F572" s="14"/>
      <c r="G572" s="14"/>
      <c r="H572" s="102"/>
      <c r="I572" s="14"/>
      <c r="J572" s="14"/>
      <c r="K572" s="102"/>
      <c r="L572" s="14"/>
      <c r="M572" s="14"/>
      <c r="N572" s="102"/>
      <c r="O572" s="14"/>
      <c r="P572" s="14"/>
      <c r="Q572" s="149"/>
      <c r="R572" s="148"/>
      <c r="S572" s="148"/>
      <c r="T572" s="102"/>
      <c r="U572" s="14"/>
      <c r="V572" s="14"/>
      <c r="W572" s="102"/>
      <c r="X572" s="14"/>
      <c r="Y572" s="14"/>
      <c r="Z572" s="102"/>
      <c r="AA572" s="14"/>
      <c r="AB572" s="14"/>
      <c r="AC572" s="102"/>
      <c r="AD572" s="14"/>
      <c r="AE572" s="14"/>
      <c r="AF572" s="40"/>
      <c r="AM572" s="19"/>
      <c r="AN572" s="19"/>
      <c r="AO572" s="19"/>
      <c r="AP572" s="19"/>
      <c r="AQ572" s="19"/>
      <c r="AR572" s="19"/>
      <c r="AS572" s="19"/>
    </row>
    <row r="573" spans="1:45" x14ac:dyDescent="0.3">
      <c r="A573" s="50"/>
      <c r="B573" s="102"/>
      <c r="C573" s="14"/>
      <c r="D573" s="14"/>
      <c r="E573" s="102"/>
      <c r="F573" s="14"/>
      <c r="G573" s="14"/>
      <c r="H573" s="102"/>
      <c r="I573" s="14"/>
      <c r="J573" s="14"/>
      <c r="K573" s="102"/>
      <c r="L573" s="14"/>
      <c r="M573" s="14"/>
      <c r="N573" s="102"/>
      <c r="O573" s="14"/>
      <c r="P573" s="14"/>
      <c r="Q573" s="149"/>
      <c r="R573" s="148"/>
      <c r="S573" s="148"/>
      <c r="T573" s="102"/>
      <c r="U573" s="14"/>
      <c r="V573" s="14"/>
      <c r="W573" s="102"/>
      <c r="X573" s="14"/>
      <c r="Y573" s="14"/>
      <c r="Z573" s="102"/>
      <c r="AA573" s="14"/>
      <c r="AB573" s="14"/>
      <c r="AC573" s="102"/>
      <c r="AD573" s="14"/>
      <c r="AE573" s="14"/>
      <c r="AF573" s="40"/>
      <c r="AM573" s="19"/>
      <c r="AN573" s="19"/>
      <c r="AO573" s="19"/>
      <c r="AP573" s="19"/>
      <c r="AQ573" s="19"/>
      <c r="AR573" s="19"/>
      <c r="AS573" s="19"/>
    </row>
    <row r="574" spans="1:45" x14ac:dyDescent="0.3">
      <c r="A574" s="50"/>
      <c r="B574" s="102"/>
      <c r="C574" s="14"/>
      <c r="D574" s="14"/>
      <c r="E574" s="102"/>
      <c r="F574" s="14"/>
      <c r="G574" s="14"/>
      <c r="H574" s="102"/>
      <c r="I574" s="14"/>
      <c r="J574" s="14"/>
      <c r="K574" s="102"/>
      <c r="L574" s="14"/>
      <c r="M574" s="14"/>
      <c r="N574" s="102"/>
      <c r="O574" s="14"/>
      <c r="P574" s="14"/>
      <c r="Q574" s="149"/>
      <c r="R574" s="148"/>
      <c r="S574" s="148"/>
      <c r="T574" s="102"/>
      <c r="U574" s="14"/>
      <c r="V574" s="14"/>
      <c r="W574" s="102"/>
      <c r="X574" s="14"/>
      <c r="Y574" s="14"/>
      <c r="Z574" s="102"/>
      <c r="AA574" s="14"/>
      <c r="AB574" s="14"/>
      <c r="AC574" s="102"/>
      <c r="AD574" s="14"/>
      <c r="AE574" s="14"/>
      <c r="AF574" s="40"/>
      <c r="AM574" s="19"/>
      <c r="AN574" s="19"/>
      <c r="AO574" s="19"/>
      <c r="AP574" s="19"/>
      <c r="AQ574" s="19"/>
      <c r="AR574" s="19"/>
      <c r="AS574" s="19"/>
    </row>
    <row r="575" spans="1:45" x14ac:dyDescent="0.3">
      <c r="A575" s="50"/>
      <c r="B575" s="102"/>
      <c r="C575" s="14"/>
      <c r="D575" s="14"/>
      <c r="E575" s="102"/>
      <c r="F575" s="14"/>
      <c r="G575" s="14"/>
      <c r="H575" s="102"/>
      <c r="I575" s="14"/>
      <c r="J575" s="14"/>
      <c r="K575" s="102"/>
      <c r="L575" s="14"/>
      <c r="M575" s="14"/>
      <c r="N575" s="102"/>
      <c r="O575" s="14"/>
      <c r="P575" s="14"/>
      <c r="Q575" s="149"/>
      <c r="R575" s="148"/>
      <c r="S575" s="148"/>
      <c r="T575" s="102"/>
      <c r="U575" s="14"/>
      <c r="V575" s="14"/>
      <c r="W575" s="102"/>
      <c r="X575" s="14"/>
      <c r="Y575" s="14"/>
      <c r="Z575" s="102"/>
      <c r="AA575" s="14"/>
      <c r="AB575" s="14"/>
      <c r="AC575" s="102"/>
      <c r="AD575" s="14"/>
      <c r="AE575" s="14"/>
      <c r="AF575" s="40"/>
      <c r="AM575" s="19"/>
      <c r="AN575" s="19"/>
      <c r="AO575" s="19"/>
      <c r="AP575" s="19"/>
      <c r="AQ575" s="19"/>
      <c r="AR575" s="19"/>
      <c r="AS575" s="19"/>
    </row>
    <row r="576" spans="1:45" x14ac:dyDescent="0.3">
      <c r="A576" s="50"/>
      <c r="B576" s="102"/>
      <c r="C576" s="14"/>
      <c r="D576" s="14"/>
      <c r="E576" s="102"/>
      <c r="F576" s="14"/>
      <c r="G576" s="14"/>
      <c r="H576" s="102"/>
      <c r="I576" s="14"/>
      <c r="J576" s="14"/>
      <c r="K576" s="102"/>
      <c r="L576" s="14"/>
      <c r="M576" s="14"/>
      <c r="N576" s="102"/>
      <c r="O576" s="14"/>
      <c r="P576" s="14"/>
      <c r="Q576" s="149"/>
      <c r="R576" s="148"/>
      <c r="S576" s="148"/>
      <c r="T576" s="102"/>
      <c r="U576" s="14"/>
      <c r="V576" s="14"/>
      <c r="W576" s="102"/>
      <c r="X576" s="14"/>
      <c r="Y576" s="14"/>
      <c r="Z576" s="102"/>
      <c r="AA576" s="14"/>
      <c r="AB576" s="14"/>
      <c r="AC576" s="102"/>
      <c r="AD576" s="14"/>
      <c r="AE576" s="14"/>
      <c r="AF576" s="40"/>
      <c r="AM576" s="19"/>
      <c r="AN576" s="19"/>
      <c r="AO576" s="19"/>
      <c r="AP576" s="19"/>
      <c r="AQ576" s="19"/>
      <c r="AR576" s="19"/>
      <c r="AS576" s="19"/>
    </row>
    <row r="577" spans="1:45" x14ac:dyDescent="0.3">
      <c r="A577" s="50"/>
      <c r="B577" s="102"/>
      <c r="C577" s="14"/>
      <c r="D577" s="14"/>
      <c r="E577" s="102"/>
      <c r="F577" s="14"/>
      <c r="G577" s="14"/>
      <c r="H577" s="102"/>
      <c r="I577" s="14"/>
      <c r="J577" s="14"/>
      <c r="K577" s="102"/>
      <c r="L577" s="14"/>
      <c r="M577" s="14"/>
      <c r="N577" s="102"/>
      <c r="O577" s="14"/>
      <c r="P577" s="14"/>
      <c r="Q577" s="149"/>
      <c r="R577" s="148"/>
      <c r="S577" s="148"/>
      <c r="T577" s="102"/>
      <c r="U577" s="14"/>
      <c r="V577" s="14"/>
      <c r="W577" s="102"/>
      <c r="X577" s="14"/>
      <c r="Y577" s="14"/>
      <c r="Z577" s="102"/>
      <c r="AA577" s="14"/>
      <c r="AB577" s="14"/>
      <c r="AC577" s="102"/>
      <c r="AD577" s="14"/>
      <c r="AE577" s="14"/>
      <c r="AF577" s="40"/>
      <c r="AM577" s="19"/>
      <c r="AN577" s="19"/>
      <c r="AO577" s="19"/>
      <c r="AP577" s="19"/>
      <c r="AQ577" s="19"/>
      <c r="AR577" s="19"/>
      <c r="AS577" s="19"/>
    </row>
    <row r="578" spans="1:45" x14ac:dyDescent="0.3">
      <c r="A578" s="50"/>
      <c r="B578" s="102"/>
      <c r="C578" s="14"/>
      <c r="D578" s="14"/>
      <c r="E578" s="102"/>
      <c r="F578" s="14"/>
      <c r="G578" s="14"/>
      <c r="H578" s="102"/>
      <c r="I578" s="14"/>
      <c r="J578" s="14"/>
      <c r="K578" s="102"/>
      <c r="L578" s="14"/>
      <c r="M578" s="14"/>
      <c r="N578" s="102"/>
      <c r="O578" s="14"/>
      <c r="P578" s="14"/>
      <c r="Q578" s="149"/>
      <c r="R578" s="148"/>
      <c r="S578" s="148"/>
      <c r="T578" s="102"/>
      <c r="U578" s="14"/>
      <c r="V578" s="14"/>
      <c r="W578" s="102"/>
      <c r="X578" s="14"/>
      <c r="Y578" s="14"/>
      <c r="Z578" s="102"/>
      <c r="AA578" s="14"/>
      <c r="AB578" s="14"/>
      <c r="AC578" s="102"/>
      <c r="AD578" s="14"/>
      <c r="AE578" s="14"/>
      <c r="AF578" s="40"/>
      <c r="AM578" s="19"/>
      <c r="AN578" s="19"/>
      <c r="AO578" s="19"/>
      <c r="AP578" s="19"/>
      <c r="AQ578" s="19"/>
      <c r="AR578" s="19"/>
      <c r="AS578" s="19"/>
    </row>
    <row r="579" spans="1:45" x14ac:dyDescent="0.3">
      <c r="A579" s="50"/>
      <c r="B579" s="102"/>
      <c r="C579" s="14"/>
      <c r="D579" s="14"/>
      <c r="E579" s="102"/>
      <c r="F579" s="14"/>
      <c r="G579" s="14"/>
      <c r="H579" s="102"/>
      <c r="I579" s="14"/>
      <c r="J579" s="14"/>
      <c r="K579" s="102"/>
      <c r="L579" s="14"/>
      <c r="M579" s="14"/>
      <c r="N579" s="102"/>
      <c r="O579" s="14"/>
      <c r="P579" s="14"/>
      <c r="Q579" s="149"/>
      <c r="R579" s="148"/>
      <c r="S579" s="148"/>
      <c r="T579" s="102"/>
      <c r="U579" s="14"/>
      <c r="V579" s="14"/>
      <c r="W579" s="102"/>
      <c r="X579" s="14"/>
      <c r="Y579" s="14"/>
      <c r="Z579" s="102"/>
      <c r="AA579" s="14"/>
      <c r="AB579" s="14"/>
      <c r="AC579" s="102"/>
      <c r="AD579" s="14"/>
      <c r="AE579" s="14"/>
      <c r="AF579" s="40"/>
      <c r="AM579" s="19"/>
      <c r="AN579" s="19"/>
      <c r="AO579" s="19"/>
      <c r="AP579" s="19"/>
      <c r="AQ579" s="19"/>
      <c r="AR579" s="19"/>
      <c r="AS579" s="19"/>
    </row>
    <row r="580" spans="1:45" x14ac:dyDescent="0.3">
      <c r="A580" s="50"/>
      <c r="B580" s="102"/>
      <c r="C580" s="14"/>
      <c r="D580" s="14"/>
      <c r="E580" s="102"/>
      <c r="F580" s="14"/>
      <c r="G580" s="14"/>
      <c r="H580" s="102"/>
      <c r="I580" s="14"/>
      <c r="J580" s="14"/>
      <c r="K580" s="102"/>
      <c r="L580" s="14"/>
      <c r="M580" s="14"/>
      <c r="N580" s="102"/>
      <c r="O580" s="14"/>
      <c r="P580" s="14"/>
      <c r="Q580" s="149"/>
      <c r="R580" s="148"/>
      <c r="S580" s="148"/>
      <c r="T580" s="102"/>
      <c r="U580" s="14"/>
      <c r="V580" s="14"/>
      <c r="W580" s="102"/>
      <c r="X580" s="14"/>
      <c r="Y580" s="14"/>
      <c r="Z580" s="102"/>
      <c r="AA580" s="14"/>
      <c r="AB580" s="14"/>
      <c r="AC580" s="102"/>
      <c r="AD580" s="14"/>
      <c r="AE580" s="14"/>
      <c r="AF580" s="40"/>
      <c r="AM580" s="19"/>
      <c r="AN580" s="19"/>
      <c r="AO580" s="19"/>
      <c r="AP580" s="19"/>
      <c r="AQ580" s="19"/>
      <c r="AR580" s="19"/>
      <c r="AS580" s="19"/>
    </row>
    <row r="581" spans="1:45" x14ac:dyDescent="0.3">
      <c r="A581" s="50"/>
      <c r="B581" s="102"/>
      <c r="C581" s="14"/>
      <c r="D581" s="14"/>
      <c r="E581" s="102"/>
      <c r="F581" s="14"/>
      <c r="G581" s="14"/>
      <c r="H581" s="102"/>
      <c r="I581" s="14"/>
      <c r="J581" s="14"/>
      <c r="K581" s="102"/>
      <c r="L581" s="14"/>
      <c r="M581" s="14"/>
      <c r="N581" s="102"/>
      <c r="O581" s="14"/>
      <c r="P581" s="14"/>
      <c r="Q581" s="149"/>
      <c r="R581" s="148"/>
      <c r="S581" s="148"/>
      <c r="T581" s="102"/>
      <c r="U581" s="14"/>
      <c r="V581" s="14"/>
      <c r="W581" s="102"/>
      <c r="X581" s="14"/>
      <c r="Y581" s="14"/>
      <c r="Z581" s="102"/>
      <c r="AA581" s="14"/>
      <c r="AB581" s="14"/>
      <c r="AC581" s="102"/>
      <c r="AD581" s="14"/>
      <c r="AE581" s="14"/>
      <c r="AF581" s="40"/>
      <c r="AM581" s="19"/>
      <c r="AN581" s="19"/>
      <c r="AO581" s="19"/>
      <c r="AP581" s="19"/>
      <c r="AQ581" s="19"/>
      <c r="AR581" s="19"/>
      <c r="AS581" s="19"/>
    </row>
    <row r="582" spans="1:45" x14ac:dyDescent="0.3">
      <c r="A582" s="50"/>
      <c r="B582" s="102"/>
      <c r="C582" s="14"/>
      <c r="D582" s="14"/>
      <c r="E582" s="102"/>
      <c r="F582" s="14"/>
      <c r="G582" s="14"/>
      <c r="H582" s="102"/>
      <c r="I582" s="14"/>
      <c r="J582" s="14"/>
      <c r="K582" s="102"/>
      <c r="L582" s="14"/>
      <c r="M582" s="14"/>
      <c r="N582" s="102"/>
      <c r="O582" s="14"/>
      <c r="P582" s="14"/>
      <c r="Q582" s="149"/>
      <c r="R582" s="148"/>
      <c r="S582" s="148"/>
      <c r="T582" s="102"/>
      <c r="U582" s="14"/>
      <c r="V582" s="14"/>
      <c r="W582" s="102"/>
      <c r="X582" s="14"/>
      <c r="Y582" s="14"/>
      <c r="Z582" s="102"/>
      <c r="AA582" s="14"/>
      <c r="AB582" s="14"/>
      <c r="AC582" s="102"/>
      <c r="AD582" s="14"/>
      <c r="AE582" s="14"/>
      <c r="AF582" s="40"/>
      <c r="AM582" s="19"/>
      <c r="AN582" s="19"/>
      <c r="AO582" s="19"/>
      <c r="AP582" s="19"/>
      <c r="AQ582" s="19"/>
      <c r="AR582" s="19"/>
      <c r="AS582" s="19"/>
    </row>
    <row r="583" spans="1:45" x14ac:dyDescent="0.3">
      <c r="A583" s="50"/>
      <c r="B583" s="102"/>
      <c r="C583" s="14"/>
      <c r="D583" s="14"/>
      <c r="E583" s="102"/>
      <c r="F583" s="14"/>
      <c r="G583" s="14"/>
      <c r="H583" s="102"/>
      <c r="I583" s="14"/>
      <c r="J583" s="14"/>
      <c r="K583" s="102"/>
      <c r="L583" s="14"/>
      <c r="M583" s="14"/>
      <c r="N583" s="102"/>
      <c r="O583" s="14"/>
      <c r="P583" s="14"/>
      <c r="Q583" s="149"/>
      <c r="R583" s="148"/>
      <c r="S583" s="148"/>
      <c r="T583" s="102"/>
      <c r="U583" s="14"/>
      <c r="V583" s="14"/>
      <c r="W583" s="102"/>
      <c r="X583" s="14"/>
      <c r="Y583" s="14"/>
      <c r="Z583" s="102"/>
      <c r="AA583" s="14"/>
      <c r="AB583" s="14"/>
      <c r="AC583" s="102"/>
      <c r="AD583" s="14"/>
      <c r="AE583" s="14"/>
      <c r="AF583" s="40"/>
      <c r="AM583" s="19"/>
      <c r="AN583" s="19"/>
      <c r="AO583" s="19"/>
      <c r="AP583" s="19"/>
      <c r="AQ583" s="19"/>
      <c r="AR583" s="19"/>
      <c r="AS583" s="19"/>
    </row>
    <row r="584" spans="1:45" x14ac:dyDescent="0.3">
      <c r="A584" s="50"/>
      <c r="B584" s="102"/>
      <c r="C584" s="14"/>
      <c r="D584" s="14"/>
      <c r="E584" s="102"/>
      <c r="F584" s="14"/>
      <c r="G584" s="14"/>
      <c r="H584" s="102"/>
      <c r="I584" s="14"/>
      <c r="J584" s="14"/>
      <c r="K584" s="102"/>
      <c r="L584" s="14"/>
      <c r="M584" s="14"/>
      <c r="N584" s="102"/>
      <c r="O584" s="14"/>
      <c r="P584" s="14"/>
      <c r="Q584" s="149"/>
      <c r="R584" s="148"/>
      <c r="S584" s="148"/>
      <c r="T584" s="102"/>
      <c r="U584" s="14"/>
      <c r="V584" s="14"/>
      <c r="W584" s="102"/>
      <c r="X584" s="14"/>
      <c r="Y584" s="14"/>
      <c r="Z584" s="102"/>
      <c r="AA584" s="14"/>
      <c r="AB584" s="14"/>
      <c r="AC584" s="102"/>
      <c r="AD584" s="14"/>
      <c r="AE584" s="14"/>
      <c r="AF584" s="40"/>
      <c r="AM584" s="19"/>
      <c r="AN584" s="19"/>
      <c r="AO584" s="19"/>
      <c r="AP584" s="19"/>
      <c r="AQ584" s="19"/>
      <c r="AR584" s="19"/>
      <c r="AS584" s="19"/>
    </row>
    <row r="585" spans="1:45" x14ac:dyDescent="0.3">
      <c r="A585" s="50"/>
      <c r="B585" s="102"/>
      <c r="C585" s="14"/>
      <c r="D585" s="14"/>
      <c r="E585" s="102"/>
      <c r="F585" s="14"/>
      <c r="G585" s="14"/>
      <c r="H585" s="102"/>
      <c r="I585" s="14"/>
      <c r="J585" s="14"/>
      <c r="K585" s="102"/>
      <c r="L585" s="14"/>
      <c r="M585" s="14"/>
      <c r="N585" s="102"/>
      <c r="O585" s="14"/>
      <c r="P585" s="14"/>
      <c r="Q585" s="149"/>
      <c r="R585" s="148"/>
      <c r="S585" s="148"/>
      <c r="T585" s="102"/>
      <c r="U585" s="14"/>
      <c r="V585" s="14"/>
      <c r="W585" s="102"/>
      <c r="X585" s="14"/>
      <c r="Y585" s="14"/>
      <c r="Z585" s="102"/>
      <c r="AA585" s="14"/>
      <c r="AB585" s="14"/>
      <c r="AC585" s="102"/>
      <c r="AD585" s="14"/>
      <c r="AE585" s="14"/>
      <c r="AF585" s="40"/>
      <c r="AM585" s="19"/>
      <c r="AN585" s="19"/>
      <c r="AO585" s="19"/>
      <c r="AP585" s="19"/>
      <c r="AQ585" s="19"/>
      <c r="AR585" s="19"/>
      <c r="AS585" s="19"/>
    </row>
    <row r="586" spans="1:45" x14ac:dyDescent="0.3">
      <c r="A586" s="50"/>
      <c r="B586" s="102"/>
      <c r="C586" s="14"/>
      <c r="D586" s="14"/>
      <c r="E586" s="102"/>
      <c r="F586" s="14"/>
      <c r="G586" s="14"/>
      <c r="H586" s="102"/>
      <c r="I586" s="14"/>
      <c r="J586" s="14"/>
      <c r="K586" s="102"/>
      <c r="L586" s="14"/>
      <c r="M586" s="14"/>
      <c r="N586" s="102"/>
      <c r="O586" s="14"/>
      <c r="P586" s="14"/>
      <c r="Q586" s="149"/>
      <c r="R586" s="148"/>
      <c r="S586" s="148"/>
      <c r="T586" s="102"/>
      <c r="U586" s="14"/>
      <c r="V586" s="14"/>
      <c r="W586" s="102"/>
      <c r="X586" s="14"/>
      <c r="Y586" s="14"/>
      <c r="Z586" s="102"/>
      <c r="AA586" s="14"/>
      <c r="AB586" s="14"/>
      <c r="AC586" s="102"/>
      <c r="AD586" s="14"/>
      <c r="AE586" s="14"/>
      <c r="AF586" s="40"/>
      <c r="AM586" s="19"/>
      <c r="AN586" s="19"/>
      <c r="AO586" s="19"/>
      <c r="AP586" s="19"/>
      <c r="AQ586" s="19"/>
      <c r="AR586" s="19"/>
      <c r="AS586" s="19"/>
    </row>
    <row r="587" spans="1:45" x14ac:dyDescent="0.3">
      <c r="A587" s="50"/>
      <c r="B587" s="102"/>
      <c r="C587" s="14"/>
      <c r="D587" s="14"/>
      <c r="E587" s="102"/>
      <c r="F587" s="14"/>
      <c r="G587" s="14"/>
      <c r="H587" s="102"/>
      <c r="I587" s="14"/>
      <c r="J587" s="14"/>
      <c r="K587" s="102"/>
      <c r="L587" s="14"/>
      <c r="M587" s="14"/>
      <c r="N587" s="102"/>
      <c r="O587" s="14"/>
      <c r="P587" s="14"/>
      <c r="Q587" s="149"/>
      <c r="R587" s="148"/>
      <c r="S587" s="148"/>
      <c r="T587" s="102"/>
      <c r="U587" s="14"/>
      <c r="V587" s="14"/>
      <c r="W587" s="102"/>
      <c r="X587" s="14"/>
      <c r="Y587" s="14"/>
      <c r="Z587" s="102"/>
      <c r="AA587" s="14"/>
      <c r="AB587" s="14"/>
      <c r="AC587" s="102"/>
      <c r="AD587" s="14"/>
      <c r="AE587" s="14"/>
      <c r="AF587" s="40"/>
      <c r="AM587" s="19"/>
      <c r="AN587" s="19"/>
      <c r="AO587" s="19"/>
      <c r="AP587" s="19"/>
      <c r="AQ587" s="19"/>
      <c r="AR587" s="19"/>
      <c r="AS587" s="19"/>
    </row>
    <row r="588" spans="1:45" x14ac:dyDescent="0.3">
      <c r="A588" s="50"/>
      <c r="B588" s="102"/>
      <c r="C588" s="14"/>
      <c r="D588" s="14"/>
      <c r="E588" s="102"/>
      <c r="F588" s="14"/>
      <c r="G588" s="14"/>
      <c r="H588" s="102"/>
      <c r="I588" s="14"/>
      <c r="J588" s="14"/>
      <c r="K588" s="102"/>
      <c r="L588" s="14"/>
      <c r="M588" s="14"/>
      <c r="N588" s="102"/>
      <c r="O588" s="14"/>
      <c r="P588" s="14"/>
      <c r="Q588" s="149"/>
      <c r="R588" s="148"/>
      <c r="S588" s="148"/>
      <c r="T588" s="102"/>
      <c r="U588" s="14"/>
      <c r="V588" s="14"/>
      <c r="W588" s="102"/>
      <c r="X588" s="14"/>
      <c r="Y588" s="14"/>
      <c r="Z588" s="102"/>
      <c r="AA588" s="14"/>
      <c r="AB588" s="14"/>
      <c r="AC588" s="102"/>
      <c r="AD588" s="14"/>
      <c r="AE588" s="14"/>
      <c r="AF588" s="40"/>
      <c r="AM588" s="19"/>
      <c r="AN588" s="19"/>
      <c r="AO588" s="19"/>
      <c r="AP588" s="19"/>
      <c r="AQ588" s="19"/>
      <c r="AR588" s="19"/>
      <c r="AS588" s="19"/>
    </row>
    <row r="589" spans="1:45" x14ac:dyDescent="0.3">
      <c r="A589" s="50"/>
      <c r="B589" s="102"/>
      <c r="C589" s="14"/>
      <c r="D589" s="14"/>
      <c r="E589" s="102"/>
      <c r="F589" s="14"/>
      <c r="G589" s="14"/>
      <c r="H589" s="102"/>
      <c r="I589" s="14"/>
      <c r="J589" s="14"/>
      <c r="K589" s="102"/>
      <c r="L589" s="14"/>
      <c r="M589" s="14"/>
      <c r="N589" s="102"/>
      <c r="O589" s="14"/>
      <c r="P589" s="14"/>
      <c r="Q589" s="149"/>
      <c r="R589" s="148"/>
      <c r="S589" s="148"/>
      <c r="T589" s="102"/>
      <c r="U589" s="14"/>
      <c r="V589" s="14"/>
      <c r="W589" s="102"/>
      <c r="X589" s="14"/>
      <c r="Y589" s="14"/>
      <c r="Z589" s="102"/>
      <c r="AA589" s="14"/>
      <c r="AB589" s="14"/>
      <c r="AC589" s="102"/>
      <c r="AD589" s="14"/>
      <c r="AE589" s="14"/>
      <c r="AF589" s="40"/>
      <c r="AM589" s="19"/>
      <c r="AN589" s="19"/>
      <c r="AO589" s="19"/>
      <c r="AP589" s="19"/>
      <c r="AQ589" s="19"/>
      <c r="AR589" s="19"/>
      <c r="AS589" s="19"/>
    </row>
    <row r="590" spans="1:45" x14ac:dyDescent="0.3">
      <c r="A590" s="50"/>
      <c r="B590" s="102"/>
      <c r="C590" s="14"/>
      <c r="D590" s="14"/>
      <c r="E590" s="102"/>
      <c r="F590" s="14"/>
      <c r="G590" s="14"/>
      <c r="H590" s="102"/>
      <c r="I590" s="14"/>
      <c r="J590" s="14"/>
      <c r="K590" s="102"/>
      <c r="L590" s="14"/>
      <c r="M590" s="14"/>
      <c r="N590" s="102"/>
      <c r="O590" s="14"/>
      <c r="P590" s="14"/>
      <c r="Q590" s="149"/>
      <c r="R590" s="148"/>
      <c r="S590" s="148"/>
      <c r="T590" s="102"/>
      <c r="U590" s="14"/>
      <c r="V590" s="14"/>
      <c r="W590" s="102"/>
      <c r="X590" s="14"/>
      <c r="Y590" s="14"/>
      <c r="Z590" s="102"/>
      <c r="AA590" s="14"/>
      <c r="AB590" s="14"/>
      <c r="AC590" s="102"/>
      <c r="AD590" s="14"/>
      <c r="AE590" s="14"/>
      <c r="AF590" s="40"/>
      <c r="AM590" s="19"/>
      <c r="AN590" s="19"/>
      <c r="AO590" s="19"/>
      <c r="AP590" s="19"/>
      <c r="AQ590" s="19"/>
      <c r="AR590" s="19"/>
      <c r="AS590" s="19"/>
    </row>
    <row r="591" spans="1:45" x14ac:dyDescent="0.3">
      <c r="A591" s="50"/>
      <c r="B591" s="102"/>
      <c r="C591" s="14"/>
      <c r="D591" s="14"/>
      <c r="E591" s="102"/>
      <c r="F591" s="14"/>
      <c r="G591" s="14"/>
      <c r="H591" s="102"/>
      <c r="I591" s="14"/>
      <c r="J591" s="14"/>
      <c r="K591" s="102"/>
      <c r="L591" s="14"/>
      <c r="M591" s="14"/>
      <c r="N591" s="102"/>
      <c r="O591" s="14"/>
      <c r="P591" s="14"/>
      <c r="Q591" s="149"/>
      <c r="R591" s="148"/>
      <c r="S591" s="148"/>
      <c r="T591" s="102"/>
      <c r="U591" s="14"/>
      <c r="V591" s="14"/>
      <c r="W591" s="102"/>
      <c r="X591" s="14"/>
      <c r="Y591" s="14"/>
      <c r="Z591" s="102"/>
      <c r="AA591" s="14"/>
      <c r="AB591" s="14"/>
      <c r="AC591" s="102"/>
      <c r="AD591" s="14"/>
      <c r="AE591" s="14"/>
      <c r="AF591" s="40"/>
      <c r="AM591" s="19"/>
      <c r="AN591" s="19"/>
      <c r="AO591" s="19"/>
      <c r="AP591" s="19"/>
      <c r="AQ591" s="19"/>
      <c r="AR591" s="19"/>
      <c r="AS591" s="19"/>
    </row>
    <row r="592" spans="1:45" x14ac:dyDescent="0.3">
      <c r="A592" s="50"/>
      <c r="B592" s="102"/>
      <c r="C592" s="14"/>
      <c r="D592" s="14"/>
      <c r="E592" s="102"/>
      <c r="F592" s="14"/>
      <c r="G592" s="14"/>
      <c r="H592" s="102"/>
      <c r="I592" s="14"/>
      <c r="J592" s="14"/>
      <c r="K592" s="102"/>
      <c r="L592" s="14"/>
      <c r="M592" s="14"/>
      <c r="N592" s="102"/>
      <c r="O592" s="14"/>
      <c r="P592" s="14"/>
      <c r="Q592" s="149"/>
      <c r="R592" s="148"/>
      <c r="S592" s="148"/>
      <c r="T592" s="102"/>
      <c r="U592" s="14"/>
      <c r="V592" s="14"/>
      <c r="W592" s="102"/>
      <c r="X592" s="14"/>
      <c r="Y592" s="14"/>
      <c r="Z592" s="102"/>
      <c r="AA592" s="14"/>
      <c r="AB592" s="14"/>
      <c r="AC592" s="102"/>
      <c r="AD592" s="14"/>
      <c r="AE592" s="14"/>
      <c r="AF592" s="40"/>
      <c r="AM592" s="19"/>
      <c r="AN592" s="19"/>
      <c r="AO592" s="19"/>
      <c r="AP592" s="19"/>
      <c r="AQ592" s="19"/>
      <c r="AR592" s="19"/>
      <c r="AS592" s="19"/>
    </row>
    <row r="593" spans="1:45" x14ac:dyDescent="0.3">
      <c r="A593" s="50"/>
      <c r="B593" s="102"/>
      <c r="C593" s="14"/>
      <c r="D593" s="14"/>
      <c r="E593" s="102"/>
      <c r="F593" s="14"/>
      <c r="G593" s="14"/>
      <c r="H593" s="102"/>
      <c r="I593" s="14"/>
      <c r="J593" s="14"/>
      <c r="K593" s="102"/>
      <c r="L593" s="14"/>
      <c r="M593" s="14"/>
      <c r="N593" s="102"/>
      <c r="O593" s="14"/>
      <c r="P593" s="14"/>
      <c r="Q593" s="149"/>
      <c r="R593" s="148"/>
      <c r="S593" s="148"/>
      <c r="T593" s="102"/>
      <c r="U593" s="14"/>
      <c r="V593" s="14"/>
      <c r="W593" s="102"/>
      <c r="X593" s="14"/>
      <c r="Y593" s="14"/>
      <c r="Z593" s="102"/>
      <c r="AA593" s="14"/>
      <c r="AB593" s="14"/>
      <c r="AC593" s="102"/>
      <c r="AD593" s="14"/>
      <c r="AE593" s="14"/>
      <c r="AF593" s="40"/>
      <c r="AM593" s="19"/>
      <c r="AN593" s="19"/>
      <c r="AO593" s="19"/>
      <c r="AP593" s="19"/>
      <c r="AQ593" s="19"/>
      <c r="AR593" s="19"/>
      <c r="AS593" s="19"/>
    </row>
    <row r="594" spans="1:45" x14ac:dyDescent="0.3">
      <c r="A594" s="50"/>
      <c r="B594" s="102"/>
      <c r="C594" s="14"/>
      <c r="D594" s="14"/>
      <c r="E594" s="102"/>
      <c r="F594" s="14"/>
      <c r="G594" s="14"/>
      <c r="H594" s="102"/>
      <c r="I594" s="14"/>
      <c r="J594" s="14"/>
      <c r="K594" s="102"/>
      <c r="L594" s="14"/>
      <c r="M594" s="14"/>
      <c r="N594" s="102"/>
      <c r="O594" s="14"/>
      <c r="P594" s="14"/>
      <c r="Q594" s="149"/>
      <c r="R594" s="148"/>
      <c r="S594" s="148"/>
      <c r="T594" s="102"/>
      <c r="U594" s="14"/>
      <c r="V594" s="14"/>
      <c r="W594" s="102"/>
      <c r="X594" s="14"/>
      <c r="Y594" s="14"/>
      <c r="Z594" s="102"/>
      <c r="AA594" s="14"/>
      <c r="AB594" s="14"/>
      <c r="AC594" s="102"/>
      <c r="AD594" s="14"/>
      <c r="AE594" s="14"/>
      <c r="AF594" s="40"/>
      <c r="AM594" s="19"/>
      <c r="AN594" s="19"/>
      <c r="AO594" s="19"/>
      <c r="AP594" s="19"/>
      <c r="AQ594" s="19"/>
      <c r="AR594" s="19"/>
      <c r="AS594" s="19"/>
    </row>
    <row r="595" spans="1:45" x14ac:dyDescent="0.3">
      <c r="A595" s="50"/>
      <c r="B595" s="102"/>
      <c r="C595" s="14"/>
      <c r="D595" s="14"/>
      <c r="E595" s="102"/>
      <c r="F595" s="14"/>
      <c r="G595" s="14"/>
      <c r="H595" s="102"/>
      <c r="I595" s="14"/>
      <c r="J595" s="14"/>
      <c r="K595" s="102"/>
      <c r="L595" s="14"/>
      <c r="M595" s="14"/>
      <c r="N595" s="102"/>
      <c r="O595" s="14"/>
      <c r="P595" s="14"/>
      <c r="Q595" s="149"/>
      <c r="R595" s="148"/>
      <c r="S595" s="148"/>
      <c r="T595" s="102"/>
      <c r="U595" s="14"/>
      <c r="V595" s="14"/>
      <c r="W595" s="102"/>
      <c r="X595" s="14"/>
      <c r="Y595" s="14"/>
      <c r="Z595" s="102"/>
      <c r="AA595" s="14"/>
      <c r="AB595" s="14"/>
      <c r="AC595" s="102"/>
      <c r="AD595" s="14"/>
      <c r="AE595" s="14"/>
      <c r="AF595" s="40"/>
      <c r="AM595" s="19"/>
      <c r="AN595" s="19"/>
      <c r="AO595" s="19"/>
      <c r="AP595" s="19"/>
      <c r="AQ595" s="19"/>
      <c r="AR595" s="19"/>
      <c r="AS595" s="19"/>
    </row>
    <row r="596" spans="1:45" x14ac:dyDescent="0.3">
      <c r="A596" s="50"/>
      <c r="B596" s="102"/>
      <c r="C596" s="14"/>
      <c r="D596" s="14"/>
      <c r="E596" s="102"/>
      <c r="F596" s="14"/>
      <c r="G596" s="14"/>
      <c r="H596" s="102"/>
      <c r="I596" s="14"/>
      <c r="J596" s="14"/>
      <c r="K596" s="102"/>
      <c r="L596" s="14"/>
      <c r="M596" s="14"/>
      <c r="N596" s="102"/>
      <c r="O596" s="14"/>
      <c r="P596" s="14"/>
      <c r="Q596" s="149"/>
      <c r="R596" s="148"/>
      <c r="S596" s="148"/>
      <c r="T596" s="102"/>
      <c r="U596" s="14"/>
      <c r="V596" s="14"/>
      <c r="W596" s="102"/>
      <c r="X596" s="14"/>
      <c r="Y596" s="14"/>
      <c r="Z596" s="102"/>
      <c r="AA596" s="14"/>
      <c r="AB596" s="14"/>
      <c r="AC596" s="102"/>
      <c r="AD596" s="14"/>
      <c r="AE596" s="14"/>
      <c r="AF596" s="40"/>
      <c r="AM596" s="19"/>
      <c r="AN596" s="19"/>
      <c r="AO596" s="19"/>
      <c r="AP596" s="19"/>
      <c r="AQ596" s="19"/>
      <c r="AR596" s="19"/>
      <c r="AS596" s="19"/>
    </row>
    <row r="597" spans="1:45" x14ac:dyDescent="0.3">
      <c r="A597" s="50"/>
      <c r="B597" s="102"/>
      <c r="C597" s="14"/>
      <c r="D597" s="14"/>
      <c r="E597" s="102"/>
      <c r="F597" s="14"/>
      <c r="G597" s="14"/>
      <c r="H597" s="102"/>
      <c r="I597" s="14"/>
      <c r="J597" s="14"/>
      <c r="K597" s="102"/>
      <c r="L597" s="14"/>
      <c r="M597" s="14"/>
      <c r="N597" s="102"/>
      <c r="O597" s="14"/>
      <c r="P597" s="14"/>
      <c r="Q597" s="149"/>
      <c r="R597" s="148"/>
      <c r="S597" s="148"/>
      <c r="T597" s="102"/>
      <c r="U597" s="14"/>
      <c r="V597" s="14"/>
      <c r="W597" s="102"/>
      <c r="X597" s="14"/>
      <c r="Y597" s="14"/>
      <c r="Z597" s="102"/>
      <c r="AA597" s="14"/>
      <c r="AB597" s="14"/>
      <c r="AC597" s="102"/>
      <c r="AD597" s="14"/>
      <c r="AE597" s="14"/>
      <c r="AF597" s="40"/>
      <c r="AM597" s="19"/>
      <c r="AN597" s="19"/>
      <c r="AO597" s="19"/>
      <c r="AP597" s="19"/>
      <c r="AQ597" s="19"/>
      <c r="AR597" s="19"/>
      <c r="AS597" s="19"/>
    </row>
    <row r="598" spans="1:45" x14ac:dyDescent="0.3">
      <c r="A598" s="50"/>
      <c r="B598" s="102"/>
      <c r="C598" s="14"/>
      <c r="D598" s="14"/>
      <c r="E598" s="102"/>
      <c r="F598" s="14"/>
      <c r="G598" s="14"/>
      <c r="H598" s="102"/>
      <c r="I598" s="14"/>
      <c r="J598" s="14"/>
      <c r="K598" s="102"/>
      <c r="L598" s="14"/>
      <c r="M598" s="14"/>
      <c r="N598" s="102"/>
      <c r="O598" s="14"/>
      <c r="P598" s="14"/>
      <c r="Q598" s="149"/>
      <c r="R598" s="148"/>
      <c r="S598" s="148"/>
      <c r="T598" s="102"/>
      <c r="U598" s="14"/>
      <c r="V598" s="14"/>
      <c r="W598" s="102"/>
      <c r="X598" s="14"/>
      <c r="Y598" s="14"/>
      <c r="Z598" s="102"/>
      <c r="AA598" s="14"/>
      <c r="AB598" s="14"/>
      <c r="AC598" s="102"/>
      <c r="AD598" s="14"/>
      <c r="AE598" s="14"/>
      <c r="AF598" s="40"/>
      <c r="AM598" s="19"/>
      <c r="AN598" s="19"/>
      <c r="AO598" s="19"/>
      <c r="AP598" s="19"/>
      <c r="AQ598" s="19"/>
      <c r="AR598" s="19"/>
      <c r="AS598" s="19"/>
    </row>
    <row r="599" spans="1:45" x14ac:dyDescent="0.3">
      <c r="A599" s="50"/>
      <c r="B599" s="102"/>
      <c r="C599" s="14"/>
      <c r="D599" s="14"/>
      <c r="E599" s="102"/>
      <c r="F599" s="14"/>
      <c r="G599" s="14"/>
      <c r="H599" s="102"/>
      <c r="I599" s="14"/>
      <c r="J599" s="14"/>
      <c r="K599" s="102"/>
      <c r="L599" s="14"/>
      <c r="M599" s="14"/>
      <c r="N599" s="102"/>
      <c r="O599" s="14"/>
      <c r="P599" s="14"/>
      <c r="Q599" s="149"/>
      <c r="R599" s="148"/>
      <c r="S599" s="148"/>
      <c r="T599" s="102"/>
      <c r="U599" s="14"/>
      <c r="V599" s="14"/>
      <c r="W599" s="102"/>
      <c r="X599" s="14"/>
      <c r="Y599" s="14"/>
      <c r="Z599" s="102"/>
      <c r="AA599" s="14"/>
      <c r="AB599" s="14"/>
      <c r="AC599" s="102"/>
      <c r="AD599" s="14"/>
      <c r="AE599" s="14"/>
      <c r="AF599" s="40"/>
      <c r="AM599" s="19"/>
      <c r="AN599" s="19"/>
      <c r="AO599" s="19"/>
      <c r="AP599" s="19"/>
      <c r="AQ599" s="19"/>
      <c r="AR599" s="19"/>
      <c r="AS599" s="19"/>
    </row>
    <row r="600" spans="1:45" x14ac:dyDescent="0.3">
      <c r="A600" s="50"/>
      <c r="B600" s="102"/>
      <c r="C600" s="14"/>
      <c r="D600" s="14"/>
      <c r="E600" s="102"/>
      <c r="F600" s="14"/>
      <c r="G600" s="14"/>
      <c r="H600" s="102"/>
      <c r="I600" s="14"/>
      <c r="J600" s="14"/>
      <c r="K600" s="102"/>
      <c r="L600" s="14"/>
      <c r="M600" s="14"/>
      <c r="N600" s="102"/>
      <c r="O600" s="14"/>
      <c r="P600" s="14"/>
      <c r="Q600" s="149"/>
      <c r="R600" s="148"/>
      <c r="S600" s="148"/>
      <c r="T600" s="102"/>
      <c r="U600" s="14"/>
      <c r="V600" s="14"/>
      <c r="W600" s="102"/>
      <c r="X600" s="14"/>
      <c r="Y600" s="14"/>
      <c r="Z600" s="102"/>
      <c r="AA600" s="14"/>
      <c r="AB600" s="14"/>
      <c r="AC600" s="102"/>
      <c r="AD600" s="14"/>
      <c r="AE600" s="14"/>
      <c r="AF600" s="40"/>
      <c r="AM600" s="19"/>
      <c r="AN600" s="19"/>
      <c r="AO600" s="19"/>
      <c r="AP600" s="19"/>
      <c r="AQ600" s="19"/>
      <c r="AR600" s="19"/>
      <c r="AS600" s="19"/>
    </row>
    <row r="601" spans="1:45" x14ac:dyDescent="0.3">
      <c r="A601" s="50"/>
      <c r="B601" s="102"/>
      <c r="C601" s="14"/>
      <c r="D601" s="14"/>
      <c r="E601" s="102"/>
      <c r="F601" s="14"/>
      <c r="G601" s="14"/>
      <c r="H601" s="102"/>
      <c r="I601" s="14"/>
      <c r="J601" s="14"/>
      <c r="K601" s="102"/>
      <c r="L601" s="14"/>
      <c r="M601" s="14"/>
      <c r="N601" s="102"/>
      <c r="O601" s="14"/>
      <c r="P601" s="14"/>
      <c r="Q601" s="149"/>
      <c r="R601" s="148"/>
      <c r="S601" s="148"/>
      <c r="T601" s="102"/>
      <c r="U601" s="14"/>
      <c r="V601" s="14"/>
      <c r="W601" s="102"/>
      <c r="X601" s="14"/>
      <c r="Y601" s="14"/>
      <c r="Z601" s="102"/>
      <c r="AA601" s="14"/>
      <c r="AB601" s="14"/>
      <c r="AC601" s="102"/>
      <c r="AD601" s="14"/>
      <c r="AE601" s="14"/>
      <c r="AF601" s="40"/>
      <c r="AM601" s="19"/>
      <c r="AN601" s="19"/>
      <c r="AO601" s="19"/>
      <c r="AP601" s="19"/>
      <c r="AQ601" s="19"/>
      <c r="AR601" s="19"/>
      <c r="AS601" s="19"/>
    </row>
    <row r="602" spans="1:45" x14ac:dyDescent="0.3">
      <c r="A602" s="50"/>
      <c r="B602" s="102"/>
      <c r="C602" s="14"/>
      <c r="D602" s="14"/>
      <c r="E602" s="102"/>
      <c r="F602" s="14"/>
      <c r="G602" s="14"/>
      <c r="H602" s="102"/>
      <c r="I602" s="14"/>
      <c r="J602" s="14"/>
      <c r="K602" s="102"/>
      <c r="L602" s="14"/>
      <c r="M602" s="14"/>
      <c r="N602" s="102"/>
      <c r="O602" s="14"/>
      <c r="P602" s="14"/>
      <c r="Q602" s="149"/>
      <c r="R602" s="148"/>
      <c r="S602" s="148"/>
      <c r="T602" s="102"/>
      <c r="U602" s="14"/>
      <c r="V602" s="14"/>
      <c r="W602" s="102"/>
      <c r="X602" s="14"/>
      <c r="Y602" s="14"/>
      <c r="Z602" s="102"/>
      <c r="AA602" s="14"/>
      <c r="AB602" s="14"/>
      <c r="AC602" s="102"/>
      <c r="AD602" s="14"/>
      <c r="AE602" s="14"/>
      <c r="AF602" s="40"/>
      <c r="AM602" s="19"/>
      <c r="AN602" s="19"/>
      <c r="AO602" s="19"/>
      <c r="AP602" s="19"/>
      <c r="AQ602" s="19"/>
      <c r="AR602" s="19"/>
      <c r="AS602" s="19"/>
    </row>
    <row r="603" spans="1:45" x14ac:dyDescent="0.3">
      <c r="A603" s="50"/>
      <c r="B603" s="102"/>
      <c r="C603" s="14"/>
      <c r="D603" s="14"/>
      <c r="E603" s="102"/>
      <c r="F603" s="14"/>
      <c r="G603" s="14"/>
      <c r="H603" s="102"/>
      <c r="I603" s="14"/>
      <c r="J603" s="14"/>
      <c r="K603" s="102"/>
      <c r="L603" s="14"/>
      <c r="M603" s="14"/>
      <c r="N603" s="102"/>
      <c r="O603" s="14"/>
      <c r="P603" s="14"/>
      <c r="Q603" s="149"/>
      <c r="R603" s="148"/>
      <c r="S603" s="148"/>
      <c r="T603" s="102"/>
      <c r="U603" s="14"/>
      <c r="V603" s="14"/>
      <c r="W603" s="102"/>
      <c r="X603" s="14"/>
      <c r="Y603" s="14"/>
      <c r="Z603" s="102"/>
      <c r="AA603" s="14"/>
      <c r="AB603" s="14"/>
      <c r="AC603" s="102"/>
      <c r="AD603" s="14"/>
      <c r="AE603" s="14"/>
      <c r="AF603" s="40"/>
      <c r="AM603" s="19"/>
      <c r="AN603" s="19"/>
      <c r="AO603" s="19"/>
      <c r="AP603" s="19"/>
      <c r="AQ603" s="19"/>
      <c r="AR603" s="19"/>
      <c r="AS603" s="19"/>
    </row>
    <row r="604" spans="1:45" x14ac:dyDescent="0.3">
      <c r="A604" s="50"/>
      <c r="B604" s="102"/>
      <c r="C604" s="14"/>
      <c r="D604" s="14"/>
      <c r="E604" s="102"/>
      <c r="F604" s="14"/>
      <c r="G604" s="14"/>
      <c r="H604" s="102"/>
      <c r="I604" s="14"/>
      <c r="J604" s="14"/>
      <c r="K604" s="102"/>
      <c r="L604" s="14"/>
      <c r="M604" s="14"/>
      <c r="N604" s="102"/>
      <c r="O604" s="14"/>
      <c r="P604" s="14"/>
      <c r="Q604" s="149"/>
      <c r="R604" s="148"/>
      <c r="S604" s="148"/>
      <c r="T604" s="102"/>
      <c r="U604" s="14"/>
      <c r="V604" s="14"/>
      <c r="W604" s="102"/>
      <c r="X604" s="14"/>
      <c r="Y604" s="14"/>
      <c r="Z604" s="102"/>
      <c r="AA604" s="14"/>
      <c r="AB604" s="14"/>
      <c r="AC604" s="102"/>
      <c r="AD604" s="14"/>
      <c r="AE604" s="14"/>
      <c r="AF604" s="40"/>
      <c r="AM604" s="19"/>
      <c r="AN604" s="19"/>
      <c r="AO604" s="19"/>
      <c r="AP604" s="19"/>
      <c r="AQ604" s="19"/>
      <c r="AR604" s="19"/>
      <c r="AS604" s="19"/>
    </row>
    <row r="605" spans="1:45" x14ac:dyDescent="0.3">
      <c r="A605" s="50"/>
      <c r="B605" s="102"/>
      <c r="C605" s="14"/>
      <c r="D605" s="14"/>
      <c r="E605" s="102"/>
      <c r="F605" s="14"/>
      <c r="G605" s="14"/>
      <c r="H605" s="102"/>
      <c r="I605" s="14"/>
      <c r="J605" s="14"/>
      <c r="K605" s="102"/>
      <c r="L605" s="14"/>
      <c r="M605" s="14"/>
      <c r="N605" s="102"/>
      <c r="O605" s="14"/>
      <c r="P605" s="14"/>
      <c r="Q605" s="149"/>
      <c r="R605" s="148"/>
      <c r="S605" s="148"/>
      <c r="T605" s="102"/>
      <c r="U605" s="14"/>
      <c r="V605" s="14"/>
      <c r="W605" s="102"/>
      <c r="X605" s="14"/>
      <c r="Y605" s="14"/>
      <c r="Z605" s="102"/>
      <c r="AA605" s="14"/>
      <c r="AB605" s="14"/>
      <c r="AC605" s="102"/>
      <c r="AD605" s="14"/>
      <c r="AE605" s="14"/>
      <c r="AF605" s="40"/>
      <c r="AM605" s="19"/>
      <c r="AN605" s="19"/>
      <c r="AO605" s="19"/>
      <c r="AP605" s="19"/>
      <c r="AQ605" s="19"/>
      <c r="AR605" s="19"/>
      <c r="AS605" s="19"/>
    </row>
    <row r="606" spans="1:45" x14ac:dyDescent="0.3">
      <c r="A606" s="50"/>
      <c r="B606" s="102"/>
      <c r="C606" s="14"/>
      <c r="D606" s="14"/>
      <c r="E606" s="102"/>
      <c r="F606" s="14"/>
      <c r="G606" s="14"/>
      <c r="H606" s="102"/>
      <c r="I606" s="14"/>
      <c r="J606" s="14"/>
      <c r="K606" s="102"/>
      <c r="L606" s="14"/>
      <c r="M606" s="14"/>
      <c r="N606" s="102"/>
      <c r="O606" s="14"/>
      <c r="P606" s="14"/>
      <c r="Q606" s="149"/>
      <c r="R606" s="148"/>
      <c r="S606" s="148"/>
      <c r="T606" s="102"/>
      <c r="U606" s="14"/>
      <c r="V606" s="14"/>
      <c r="W606" s="102"/>
      <c r="X606" s="14"/>
      <c r="Y606" s="14"/>
      <c r="Z606" s="102"/>
      <c r="AA606" s="14"/>
      <c r="AB606" s="14"/>
      <c r="AC606" s="102"/>
      <c r="AD606" s="14"/>
      <c r="AE606" s="14"/>
      <c r="AF606" s="40"/>
      <c r="AM606" s="19"/>
      <c r="AN606" s="19"/>
      <c r="AO606" s="19"/>
      <c r="AP606" s="19"/>
      <c r="AQ606" s="19"/>
      <c r="AR606" s="19"/>
      <c r="AS606" s="19"/>
    </row>
    <row r="607" spans="1:45" x14ac:dyDescent="0.3">
      <c r="A607" s="50"/>
      <c r="B607" s="102"/>
      <c r="C607" s="14"/>
      <c r="D607" s="14"/>
      <c r="E607" s="102"/>
      <c r="F607" s="14"/>
      <c r="G607" s="14"/>
      <c r="H607" s="102"/>
      <c r="I607" s="14"/>
      <c r="J607" s="14"/>
      <c r="K607" s="102"/>
      <c r="L607" s="14"/>
      <c r="M607" s="14"/>
      <c r="N607" s="102"/>
      <c r="O607" s="14"/>
      <c r="P607" s="14"/>
      <c r="Q607" s="149"/>
      <c r="R607" s="148"/>
      <c r="S607" s="148"/>
      <c r="T607" s="102"/>
      <c r="U607" s="14"/>
      <c r="V607" s="14"/>
      <c r="W607" s="102"/>
      <c r="X607" s="14"/>
      <c r="Y607" s="14"/>
      <c r="Z607" s="102"/>
      <c r="AA607" s="14"/>
      <c r="AB607" s="14"/>
      <c r="AC607" s="102"/>
      <c r="AD607" s="14"/>
      <c r="AE607" s="14"/>
      <c r="AF607" s="40"/>
      <c r="AM607" s="19"/>
      <c r="AN607" s="19"/>
      <c r="AO607" s="19"/>
      <c r="AP607" s="19"/>
      <c r="AQ607" s="19"/>
      <c r="AR607" s="19"/>
      <c r="AS607" s="19"/>
    </row>
    <row r="608" spans="1:45" x14ac:dyDescent="0.3">
      <c r="A608" s="50"/>
      <c r="B608" s="102"/>
      <c r="C608" s="14"/>
      <c r="D608" s="14"/>
      <c r="E608" s="102"/>
      <c r="F608" s="14"/>
      <c r="G608" s="14"/>
      <c r="H608" s="102"/>
      <c r="I608" s="14"/>
      <c r="J608" s="14"/>
      <c r="K608" s="102"/>
      <c r="L608" s="14"/>
      <c r="M608" s="14"/>
      <c r="N608" s="102"/>
      <c r="O608" s="14"/>
      <c r="P608" s="14"/>
      <c r="Q608" s="149"/>
      <c r="R608" s="148"/>
      <c r="S608" s="148"/>
      <c r="T608" s="102"/>
      <c r="U608" s="14"/>
      <c r="V608" s="14"/>
      <c r="W608" s="102"/>
      <c r="X608" s="14"/>
      <c r="Y608" s="14"/>
      <c r="Z608" s="102"/>
      <c r="AA608" s="14"/>
      <c r="AB608" s="14"/>
      <c r="AC608" s="102"/>
      <c r="AD608" s="14"/>
      <c r="AE608" s="14"/>
      <c r="AF608" s="40"/>
      <c r="AM608" s="19"/>
      <c r="AN608" s="19"/>
      <c r="AO608" s="19"/>
      <c r="AP608" s="19"/>
      <c r="AQ608" s="19"/>
      <c r="AR608" s="19"/>
      <c r="AS608" s="19"/>
    </row>
    <row r="609" spans="1:45" x14ac:dyDescent="0.3">
      <c r="A609" s="50"/>
      <c r="B609" s="102"/>
      <c r="C609" s="14"/>
      <c r="D609" s="14"/>
      <c r="E609" s="102"/>
      <c r="F609" s="14"/>
      <c r="G609" s="14"/>
      <c r="H609" s="102"/>
      <c r="I609" s="14"/>
      <c r="J609" s="14"/>
      <c r="K609" s="102"/>
      <c r="L609" s="14"/>
      <c r="M609" s="14"/>
      <c r="N609" s="102"/>
      <c r="O609" s="14"/>
      <c r="P609" s="14"/>
      <c r="Q609" s="149"/>
      <c r="R609" s="148"/>
      <c r="S609" s="148"/>
      <c r="T609" s="102"/>
      <c r="U609" s="14"/>
      <c r="V609" s="14"/>
      <c r="W609" s="102"/>
      <c r="X609" s="14"/>
      <c r="Y609" s="14"/>
      <c r="Z609" s="102"/>
      <c r="AA609" s="14"/>
      <c r="AB609" s="14"/>
      <c r="AC609" s="102"/>
      <c r="AD609" s="14"/>
      <c r="AE609" s="14"/>
      <c r="AF609" s="40"/>
      <c r="AM609" s="19"/>
      <c r="AN609" s="19"/>
      <c r="AO609" s="19"/>
      <c r="AP609" s="19"/>
      <c r="AQ609" s="19"/>
      <c r="AR609" s="19"/>
      <c r="AS609" s="19"/>
    </row>
    <row r="610" spans="1:45" x14ac:dyDescent="0.3">
      <c r="A610" s="50"/>
      <c r="B610" s="102"/>
      <c r="C610" s="14"/>
      <c r="D610" s="14"/>
      <c r="E610" s="102"/>
      <c r="F610" s="14"/>
      <c r="G610" s="14"/>
      <c r="H610" s="102"/>
      <c r="I610" s="14"/>
      <c r="J610" s="14"/>
      <c r="K610" s="102"/>
      <c r="L610" s="14"/>
      <c r="M610" s="14"/>
      <c r="N610" s="102"/>
      <c r="O610" s="14"/>
      <c r="P610" s="14"/>
      <c r="Q610" s="149"/>
      <c r="R610" s="148"/>
      <c r="S610" s="148"/>
      <c r="T610" s="102"/>
      <c r="U610" s="14"/>
      <c r="V610" s="14"/>
      <c r="W610" s="102"/>
      <c r="X610" s="14"/>
      <c r="Y610" s="14"/>
      <c r="Z610" s="102"/>
      <c r="AA610" s="14"/>
      <c r="AB610" s="14"/>
      <c r="AC610" s="102"/>
      <c r="AD610" s="14"/>
      <c r="AE610" s="14"/>
      <c r="AF610" s="40"/>
      <c r="AM610" s="19"/>
      <c r="AN610" s="19"/>
      <c r="AO610" s="19"/>
      <c r="AP610" s="19"/>
      <c r="AQ610" s="19"/>
      <c r="AR610" s="19"/>
      <c r="AS610" s="19"/>
    </row>
    <row r="611" spans="1:45" x14ac:dyDescent="0.3">
      <c r="A611" s="50"/>
      <c r="B611" s="102"/>
      <c r="C611" s="14"/>
      <c r="D611" s="14"/>
      <c r="E611" s="102"/>
      <c r="F611" s="14"/>
      <c r="G611" s="14"/>
      <c r="H611" s="102"/>
      <c r="I611" s="14"/>
      <c r="J611" s="14"/>
      <c r="K611" s="102"/>
      <c r="L611" s="14"/>
      <c r="M611" s="14"/>
      <c r="N611" s="102"/>
      <c r="O611" s="14"/>
      <c r="P611" s="14"/>
      <c r="Q611" s="149"/>
      <c r="R611" s="148"/>
      <c r="S611" s="148"/>
      <c r="T611" s="102"/>
      <c r="U611" s="14"/>
      <c r="V611" s="14"/>
      <c r="W611" s="102"/>
      <c r="X611" s="14"/>
      <c r="Y611" s="14"/>
      <c r="Z611" s="102"/>
      <c r="AA611" s="14"/>
      <c r="AB611" s="14"/>
      <c r="AC611" s="102"/>
      <c r="AD611" s="14"/>
      <c r="AE611" s="14"/>
      <c r="AF611" s="40"/>
      <c r="AM611" s="19"/>
      <c r="AN611" s="19"/>
      <c r="AO611" s="19"/>
      <c r="AP611" s="19"/>
      <c r="AQ611" s="19"/>
      <c r="AR611" s="19"/>
      <c r="AS611" s="19"/>
    </row>
    <row r="612" spans="1:45" x14ac:dyDescent="0.3">
      <c r="A612" s="50"/>
      <c r="B612" s="102"/>
      <c r="C612" s="14"/>
      <c r="D612" s="14"/>
      <c r="E612" s="102"/>
      <c r="F612" s="14"/>
      <c r="G612" s="14"/>
      <c r="H612" s="102"/>
      <c r="I612" s="14"/>
      <c r="J612" s="14"/>
      <c r="K612" s="102"/>
      <c r="L612" s="14"/>
      <c r="M612" s="14"/>
      <c r="N612" s="102"/>
      <c r="O612" s="14"/>
      <c r="P612" s="14"/>
      <c r="Q612" s="149"/>
      <c r="R612" s="148"/>
      <c r="S612" s="148"/>
      <c r="T612" s="102"/>
      <c r="U612" s="14"/>
      <c r="V612" s="14"/>
      <c r="W612" s="102"/>
      <c r="X612" s="14"/>
      <c r="Y612" s="14"/>
      <c r="Z612" s="102"/>
      <c r="AA612" s="14"/>
      <c r="AB612" s="14"/>
      <c r="AC612" s="102"/>
      <c r="AD612" s="14"/>
      <c r="AE612" s="14"/>
      <c r="AF612" s="40"/>
      <c r="AM612" s="19"/>
      <c r="AN612" s="19"/>
      <c r="AO612" s="19"/>
      <c r="AP612" s="19"/>
      <c r="AQ612" s="19"/>
      <c r="AR612" s="19"/>
      <c r="AS612" s="19"/>
    </row>
    <row r="613" spans="1:45" x14ac:dyDescent="0.3">
      <c r="A613" s="50"/>
      <c r="B613" s="102"/>
      <c r="C613" s="14"/>
      <c r="D613" s="14"/>
      <c r="E613" s="102"/>
      <c r="F613" s="14"/>
      <c r="G613" s="14"/>
      <c r="H613" s="102"/>
      <c r="I613" s="14"/>
      <c r="J613" s="14"/>
      <c r="K613" s="102"/>
      <c r="L613" s="14"/>
      <c r="M613" s="14"/>
      <c r="N613" s="102"/>
      <c r="O613" s="14"/>
      <c r="P613" s="14"/>
      <c r="Q613" s="149"/>
      <c r="R613" s="148"/>
      <c r="S613" s="148"/>
      <c r="T613" s="102"/>
      <c r="U613" s="14"/>
      <c r="V613" s="14"/>
      <c r="W613" s="102"/>
      <c r="X613" s="14"/>
      <c r="Y613" s="14"/>
      <c r="Z613" s="102"/>
      <c r="AA613" s="14"/>
      <c r="AB613" s="14"/>
      <c r="AC613" s="102"/>
      <c r="AD613" s="14"/>
      <c r="AE613" s="14"/>
      <c r="AF613" s="40"/>
      <c r="AM613" s="19"/>
      <c r="AN613" s="19"/>
      <c r="AO613" s="19"/>
      <c r="AP613" s="19"/>
      <c r="AQ613" s="19"/>
      <c r="AR613" s="19"/>
      <c r="AS613" s="19"/>
    </row>
    <row r="614" spans="1:45" x14ac:dyDescent="0.3">
      <c r="A614" s="50"/>
      <c r="B614" s="102"/>
      <c r="C614" s="14"/>
      <c r="D614" s="14"/>
      <c r="E614" s="102"/>
      <c r="F614" s="14"/>
      <c r="G614" s="14"/>
      <c r="H614" s="102"/>
      <c r="I614" s="14"/>
      <c r="J614" s="14"/>
      <c r="K614" s="102"/>
      <c r="L614" s="14"/>
      <c r="M614" s="14"/>
      <c r="N614" s="102"/>
      <c r="O614" s="14"/>
      <c r="P614" s="14"/>
      <c r="Q614" s="149"/>
      <c r="R614" s="148"/>
      <c r="S614" s="148"/>
      <c r="T614" s="102"/>
      <c r="U614" s="14"/>
      <c r="V614" s="14"/>
      <c r="W614" s="102"/>
      <c r="X614" s="14"/>
      <c r="Y614" s="14"/>
      <c r="Z614" s="102"/>
      <c r="AA614" s="14"/>
      <c r="AB614" s="14"/>
      <c r="AC614" s="102"/>
      <c r="AD614" s="14"/>
      <c r="AE614" s="14"/>
      <c r="AF614" s="40"/>
      <c r="AM614" s="19"/>
      <c r="AN614" s="19"/>
      <c r="AO614" s="19"/>
      <c r="AP614" s="19"/>
      <c r="AQ614" s="19"/>
      <c r="AR614" s="19"/>
      <c r="AS614" s="19"/>
    </row>
    <row r="615" spans="1:45" x14ac:dyDescent="0.3">
      <c r="A615" s="50"/>
      <c r="B615" s="102"/>
      <c r="C615" s="14"/>
      <c r="D615" s="14"/>
      <c r="E615" s="102"/>
      <c r="F615" s="14"/>
      <c r="G615" s="14"/>
      <c r="H615" s="102"/>
      <c r="I615" s="14"/>
      <c r="J615" s="14"/>
      <c r="K615" s="102"/>
      <c r="L615" s="14"/>
      <c r="M615" s="14"/>
      <c r="N615" s="102"/>
      <c r="O615" s="14"/>
      <c r="P615" s="14"/>
      <c r="Q615" s="149"/>
      <c r="R615" s="148"/>
      <c r="S615" s="148"/>
      <c r="T615" s="102"/>
      <c r="U615" s="14"/>
      <c r="V615" s="14"/>
      <c r="W615" s="102"/>
      <c r="X615" s="14"/>
      <c r="Y615" s="14"/>
      <c r="Z615" s="102"/>
      <c r="AA615" s="14"/>
      <c r="AB615" s="14"/>
      <c r="AC615" s="102"/>
      <c r="AD615" s="14"/>
      <c r="AE615" s="14"/>
      <c r="AF615" s="40"/>
      <c r="AM615" s="19"/>
      <c r="AN615" s="19"/>
      <c r="AO615" s="19"/>
      <c r="AP615" s="19"/>
      <c r="AQ615" s="19"/>
      <c r="AR615" s="19"/>
      <c r="AS615" s="19"/>
    </row>
    <row r="616" spans="1:45" x14ac:dyDescent="0.3">
      <c r="A616" s="50"/>
      <c r="B616" s="102"/>
      <c r="C616" s="14"/>
      <c r="D616" s="14"/>
      <c r="E616" s="102"/>
      <c r="F616" s="14"/>
      <c r="G616" s="14"/>
      <c r="H616" s="102"/>
      <c r="I616" s="14"/>
      <c r="J616" s="14"/>
      <c r="K616" s="102"/>
      <c r="L616" s="14"/>
      <c r="M616" s="14"/>
      <c r="N616" s="102"/>
      <c r="O616" s="14"/>
      <c r="P616" s="14"/>
      <c r="Q616" s="149"/>
      <c r="R616" s="148"/>
      <c r="S616" s="148"/>
      <c r="T616" s="102"/>
      <c r="U616" s="14"/>
      <c r="V616" s="14"/>
      <c r="W616" s="102"/>
      <c r="X616" s="14"/>
      <c r="Y616" s="14"/>
      <c r="Z616" s="102"/>
      <c r="AA616" s="14"/>
      <c r="AB616" s="14"/>
      <c r="AC616" s="102"/>
      <c r="AD616" s="14"/>
      <c r="AE616" s="14"/>
      <c r="AF616" s="40"/>
      <c r="AM616" s="19"/>
      <c r="AN616" s="19"/>
      <c r="AO616" s="19"/>
      <c r="AP616" s="19"/>
      <c r="AQ616" s="19"/>
      <c r="AR616" s="19"/>
      <c r="AS616" s="19"/>
    </row>
    <row r="617" spans="1:45" x14ac:dyDescent="0.3">
      <c r="A617" s="50"/>
      <c r="B617" s="102"/>
      <c r="C617" s="14"/>
      <c r="D617" s="14"/>
      <c r="E617" s="102"/>
      <c r="F617" s="14"/>
      <c r="G617" s="14"/>
      <c r="H617" s="102"/>
      <c r="I617" s="14"/>
      <c r="J617" s="14"/>
      <c r="K617" s="102"/>
      <c r="L617" s="14"/>
      <c r="M617" s="14"/>
      <c r="N617" s="102"/>
      <c r="O617" s="14"/>
      <c r="P617" s="14"/>
      <c r="Q617" s="149"/>
      <c r="R617" s="148"/>
      <c r="S617" s="148"/>
      <c r="T617" s="102"/>
      <c r="U617" s="14"/>
      <c r="V617" s="14"/>
      <c r="W617" s="102"/>
      <c r="X617" s="14"/>
      <c r="Y617" s="14"/>
      <c r="Z617" s="102"/>
      <c r="AA617" s="14"/>
      <c r="AB617" s="14"/>
      <c r="AC617" s="102"/>
      <c r="AD617" s="14"/>
      <c r="AE617" s="14"/>
      <c r="AF617" s="40"/>
      <c r="AM617" s="19"/>
      <c r="AN617" s="19"/>
      <c r="AO617" s="19"/>
      <c r="AP617" s="19"/>
      <c r="AQ617" s="19"/>
      <c r="AR617" s="19"/>
      <c r="AS617" s="19"/>
    </row>
    <row r="618" spans="1:45" x14ac:dyDescent="0.3">
      <c r="A618" s="50"/>
      <c r="B618" s="102"/>
      <c r="C618" s="14"/>
      <c r="D618" s="14"/>
      <c r="E618" s="102"/>
      <c r="F618" s="14"/>
      <c r="G618" s="14"/>
      <c r="H618" s="102"/>
      <c r="I618" s="14"/>
      <c r="J618" s="14"/>
      <c r="K618" s="102"/>
      <c r="L618" s="14"/>
      <c r="M618" s="14"/>
      <c r="N618" s="102"/>
      <c r="O618" s="14"/>
      <c r="P618" s="14"/>
      <c r="Q618" s="149"/>
      <c r="R618" s="148"/>
      <c r="S618" s="148"/>
      <c r="T618" s="102"/>
      <c r="U618" s="14"/>
      <c r="V618" s="14"/>
      <c r="W618" s="102"/>
      <c r="X618" s="14"/>
      <c r="Y618" s="14"/>
      <c r="Z618" s="102"/>
      <c r="AA618" s="14"/>
      <c r="AB618" s="14"/>
      <c r="AC618" s="102"/>
      <c r="AD618" s="14"/>
      <c r="AE618" s="14"/>
      <c r="AF618" s="40"/>
      <c r="AM618" s="19"/>
      <c r="AN618" s="19"/>
      <c r="AO618" s="19"/>
      <c r="AP618" s="19"/>
      <c r="AQ618" s="19"/>
      <c r="AR618" s="19"/>
      <c r="AS618" s="19"/>
    </row>
    <row r="619" spans="1:45" x14ac:dyDescent="0.3">
      <c r="A619" s="50"/>
      <c r="B619" s="102"/>
      <c r="C619" s="14"/>
      <c r="D619" s="14"/>
      <c r="E619" s="102"/>
      <c r="F619" s="14"/>
      <c r="G619" s="14"/>
      <c r="H619" s="102"/>
      <c r="I619" s="14"/>
      <c r="J619" s="14"/>
      <c r="K619" s="102"/>
      <c r="L619" s="14"/>
      <c r="M619" s="14"/>
      <c r="N619" s="102"/>
      <c r="O619" s="14"/>
      <c r="P619" s="14"/>
      <c r="Q619" s="149"/>
      <c r="R619" s="148"/>
      <c r="S619" s="148"/>
      <c r="T619" s="102"/>
      <c r="U619" s="14"/>
      <c r="V619" s="14"/>
      <c r="W619" s="102"/>
      <c r="X619" s="14"/>
      <c r="Y619" s="14"/>
      <c r="Z619" s="102"/>
      <c r="AA619" s="14"/>
      <c r="AB619" s="14"/>
      <c r="AC619" s="102"/>
      <c r="AD619" s="14"/>
      <c r="AE619" s="14"/>
      <c r="AF619" s="40"/>
      <c r="AM619" s="19"/>
      <c r="AN619" s="19"/>
      <c r="AO619" s="19"/>
      <c r="AP619" s="19"/>
      <c r="AQ619" s="19"/>
      <c r="AR619" s="19"/>
      <c r="AS619" s="19"/>
    </row>
    <row r="620" spans="1:45" x14ac:dyDescent="0.3">
      <c r="A620" s="50"/>
      <c r="B620" s="102"/>
      <c r="C620" s="14"/>
      <c r="D620" s="14"/>
      <c r="E620" s="102"/>
      <c r="F620" s="14"/>
      <c r="G620" s="14"/>
      <c r="H620" s="102"/>
      <c r="I620" s="14"/>
      <c r="J620" s="14"/>
      <c r="K620" s="102"/>
      <c r="L620" s="14"/>
      <c r="M620" s="14"/>
      <c r="N620" s="102"/>
      <c r="O620" s="14"/>
      <c r="P620" s="14"/>
      <c r="Q620" s="149"/>
      <c r="R620" s="148"/>
      <c r="S620" s="148"/>
      <c r="T620" s="102"/>
      <c r="U620" s="14"/>
      <c r="V620" s="14"/>
      <c r="W620" s="102"/>
      <c r="X620" s="14"/>
      <c r="Y620" s="14"/>
      <c r="Z620" s="102"/>
      <c r="AA620" s="14"/>
      <c r="AB620" s="14"/>
      <c r="AC620" s="102"/>
      <c r="AD620" s="14"/>
      <c r="AE620" s="14"/>
      <c r="AF620" s="40"/>
      <c r="AM620" s="19"/>
      <c r="AN620" s="19"/>
      <c r="AO620" s="19"/>
      <c r="AP620" s="19"/>
      <c r="AQ620" s="19"/>
      <c r="AR620" s="19"/>
      <c r="AS620" s="19"/>
    </row>
    <row r="621" spans="1:45" x14ac:dyDescent="0.3">
      <c r="A621" s="50"/>
      <c r="B621" s="102"/>
      <c r="C621" s="14"/>
      <c r="D621" s="14"/>
      <c r="E621" s="102"/>
      <c r="F621" s="14"/>
      <c r="G621" s="14"/>
      <c r="H621" s="102"/>
      <c r="I621" s="14"/>
      <c r="J621" s="14"/>
      <c r="K621" s="102"/>
      <c r="L621" s="14"/>
      <c r="M621" s="14"/>
      <c r="N621" s="102"/>
      <c r="O621" s="14"/>
      <c r="P621" s="14"/>
      <c r="Q621" s="149"/>
      <c r="R621" s="148"/>
      <c r="S621" s="148"/>
      <c r="T621" s="102"/>
      <c r="U621" s="14"/>
      <c r="V621" s="14"/>
      <c r="W621" s="102"/>
      <c r="X621" s="14"/>
      <c r="Y621" s="14"/>
      <c r="Z621" s="102"/>
      <c r="AA621" s="14"/>
      <c r="AB621" s="14"/>
      <c r="AC621" s="102"/>
      <c r="AD621" s="14"/>
      <c r="AE621" s="14"/>
      <c r="AF621" s="40"/>
      <c r="AM621" s="19"/>
      <c r="AN621" s="19"/>
      <c r="AO621" s="19"/>
      <c r="AP621" s="19"/>
      <c r="AQ621" s="19"/>
      <c r="AR621" s="19"/>
      <c r="AS621" s="19"/>
    </row>
    <row r="622" spans="1:45" x14ac:dyDescent="0.3">
      <c r="A622" s="50"/>
      <c r="B622" s="102"/>
      <c r="C622" s="14"/>
      <c r="D622" s="14"/>
      <c r="E622" s="102"/>
      <c r="F622" s="14"/>
      <c r="G622" s="14"/>
      <c r="H622" s="102"/>
      <c r="I622" s="14"/>
      <c r="J622" s="14"/>
      <c r="K622" s="102"/>
      <c r="L622" s="14"/>
      <c r="M622" s="14"/>
      <c r="N622" s="102"/>
      <c r="O622" s="14"/>
      <c r="P622" s="14"/>
      <c r="Q622" s="149"/>
      <c r="R622" s="148"/>
      <c r="S622" s="148"/>
      <c r="T622" s="102"/>
      <c r="U622" s="14"/>
      <c r="V622" s="14"/>
      <c r="W622" s="102"/>
      <c r="X622" s="14"/>
      <c r="Y622" s="14"/>
      <c r="Z622" s="102"/>
      <c r="AA622" s="14"/>
      <c r="AB622" s="14"/>
      <c r="AC622" s="102"/>
      <c r="AD622" s="14"/>
      <c r="AE622" s="14"/>
      <c r="AF622" s="40"/>
      <c r="AM622" s="19"/>
      <c r="AN622" s="19"/>
      <c r="AO622" s="19"/>
      <c r="AP622" s="19"/>
      <c r="AQ622" s="19"/>
      <c r="AR622" s="19"/>
      <c r="AS622" s="19"/>
    </row>
    <row r="623" spans="1:45" x14ac:dyDescent="0.3">
      <c r="A623" s="50"/>
      <c r="B623" s="102"/>
      <c r="C623" s="14"/>
      <c r="D623" s="14"/>
      <c r="E623" s="102"/>
      <c r="F623" s="14"/>
      <c r="G623" s="14"/>
      <c r="H623" s="102"/>
      <c r="I623" s="14"/>
      <c r="J623" s="14"/>
      <c r="K623" s="102"/>
      <c r="L623" s="14"/>
      <c r="M623" s="14"/>
      <c r="N623" s="102"/>
      <c r="O623" s="14"/>
      <c r="P623" s="14"/>
      <c r="Q623" s="149"/>
      <c r="R623" s="148"/>
      <c r="S623" s="148"/>
      <c r="T623" s="102"/>
      <c r="U623" s="14"/>
      <c r="V623" s="14"/>
      <c r="W623" s="102"/>
      <c r="X623" s="14"/>
      <c r="Y623" s="14"/>
      <c r="Z623" s="102"/>
      <c r="AA623" s="14"/>
      <c r="AB623" s="14"/>
      <c r="AC623" s="102"/>
      <c r="AD623" s="14"/>
      <c r="AE623" s="14"/>
      <c r="AF623" s="40"/>
      <c r="AM623" s="19"/>
      <c r="AN623" s="19"/>
      <c r="AO623" s="19"/>
      <c r="AP623" s="19"/>
      <c r="AQ623" s="19"/>
      <c r="AR623" s="19"/>
      <c r="AS623" s="19"/>
    </row>
    <row r="624" spans="1:45" x14ac:dyDescent="0.3">
      <c r="A624" s="50"/>
      <c r="B624" s="102"/>
      <c r="C624" s="14"/>
      <c r="D624" s="14"/>
      <c r="E624" s="102"/>
      <c r="F624" s="14"/>
      <c r="G624" s="14"/>
      <c r="H624" s="102"/>
      <c r="I624" s="14"/>
      <c r="J624" s="14"/>
      <c r="K624" s="102"/>
      <c r="L624" s="14"/>
      <c r="M624" s="14"/>
      <c r="N624" s="102"/>
      <c r="O624" s="14"/>
      <c r="P624" s="14"/>
      <c r="Q624" s="149"/>
      <c r="R624" s="148"/>
      <c r="S624" s="148"/>
      <c r="T624" s="102"/>
      <c r="U624" s="14"/>
      <c r="V624" s="14"/>
      <c r="W624" s="102"/>
      <c r="X624" s="14"/>
      <c r="Y624" s="14"/>
      <c r="Z624" s="102"/>
      <c r="AA624" s="14"/>
      <c r="AB624" s="14"/>
      <c r="AC624" s="102"/>
      <c r="AD624" s="14"/>
      <c r="AE624" s="14"/>
      <c r="AF624" s="40"/>
      <c r="AM624" s="19"/>
      <c r="AN624" s="19"/>
      <c r="AO624" s="19"/>
      <c r="AP624" s="19"/>
      <c r="AQ624" s="19"/>
      <c r="AR624" s="19"/>
      <c r="AS624" s="19"/>
    </row>
    <row r="625" spans="1:45" x14ac:dyDescent="0.3">
      <c r="A625" s="50"/>
      <c r="B625" s="102"/>
      <c r="C625" s="14"/>
      <c r="D625" s="14"/>
      <c r="E625" s="102"/>
      <c r="F625" s="14"/>
      <c r="G625" s="14"/>
      <c r="H625" s="102"/>
      <c r="I625" s="14"/>
      <c r="J625" s="14"/>
      <c r="K625" s="102"/>
      <c r="L625" s="14"/>
      <c r="M625" s="14"/>
      <c r="N625" s="102"/>
      <c r="O625" s="14"/>
      <c r="P625" s="14"/>
      <c r="Q625" s="149"/>
      <c r="R625" s="148"/>
      <c r="S625" s="148"/>
      <c r="T625" s="102"/>
      <c r="U625" s="14"/>
      <c r="V625" s="14"/>
      <c r="W625" s="102"/>
      <c r="X625" s="14"/>
      <c r="Y625" s="14"/>
      <c r="Z625" s="102"/>
      <c r="AA625" s="14"/>
      <c r="AB625" s="14"/>
      <c r="AC625" s="102"/>
      <c r="AD625" s="14"/>
      <c r="AE625" s="14"/>
      <c r="AF625" s="40"/>
      <c r="AM625" s="19"/>
      <c r="AN625" s="19"/>
      <c r="AO625" s="19"/>
      <c r="AP625" s="19"/>
      <c r="AQ625" s="19"/>
      <c r="AR625" s="19"/>
      <c r="AS625" s="19"/>
    </row>
    <row r="626" spans="1:45" x14ac:dyDescent="0.3">
      <c r="A626" s="50"/>
      <c r="B626" s="102"/>
      <c r="C626" s="14"/>
      <c r="D626" s="14"/>
      <c r="E626" s="102"/>
      <c r="F626" s="14"/>
      <c r="G626" s="14"/>
      <c r="H626" s="102"/>
      <c r="I626" s="14"/>
      <c r="J626" s="14"/>
      <c r="K626" s="102"/>
      <c r="L626" s="14"/>
      <c r="M626" s="14"/>
      <c r="N626" s="102"/>
      <c r="O626" s="14"/>
      <c r="P626" s="14"/>
      <c r="Q626" s="149"/>
      <c r="R626" s="148"/>
      <c r="S626" s="148"/>
      <c r="T626" s="102"/>
      <c r="U626" s="14"/>
      <c r="V626" s="14"/>
      <c r="W626" s="102"/>
      <c r="X626" s="14"/>
      <c r="Y626" s="14"/>
      <c r="Z626" s="102"/>
      <c r="AA626" s="14"/>
      <c r="AB626" s="14"/>
      <c r="AC626" s="102"/>
      <c r="AD626" s="14"/>
      <c r="AE626" s="14"/>
      <c r="AF626" s="40"/>
      <c r="AM626" s="19"/>
      <c r="AN626" s="19"/>
      <c r="AO626" s="19"/>
      <c r="AP626" s="19"/>
      <c r="AQ626" s="19"/>
      <c r="AR626" s="19"/>
      <c r="AS626" s="19"/>
    </row>
    <row r="627" spans="1:45" x14ac:dyDescent="0.3">
      <c r="A627" s="50"/>
      <c r="B627" s="102"/>
      <c r="C627" s="14"/>
      <c r="D627" s="14"/>
      <c r="E627" s="102"/>
      <c r="F627" s="14"/>
      <c r="G627" s="14"/>
      <c r="H627" s="102"/>
      <c r="I627" s="14"/>
      <c r="J627" s="14"/>
      <c r="K627" s="102"/>
      <c r="L627" s="14"/>
      <c r="M627" s="14"/>
      <c r="N627" s="102"/>
      <c r="O627" s="14"/>
      <c r="P627" s="14"/>
      <c r="Q627" s="149"/>
      <c r="R627" s="148"/>
      <c r="S627" s="148"/>
      <c r="T627" s="102"/>
      <c r="U627" s="14"/>
      <c r="V627" s="14"/>
      <c r="W627" s="102"/>
      <c r="X627" s="14"/>
      <c r="Y627" s="14"/>
      <c r="Z627" s="102"/>
      <c r="AA627" s="14"/>
      <c r="AB627" s="14"/>
      <c r="AC627" s="102"/>
      <c r="AD627" s="14"/>
      <c r="AE627" s="14"/>
      <c r="AF627" s="40"/>
      <c r="AM627" s="19"/>
      <c r="AN627" s="19"/>
      <c r="AO627" s="19"/>
      <c r="AP627" s="19"/>
      <c r="AQ627" s="19"/>
      <c r="AR627" s="19"/>
      <c r="AS627" s="19"/>
    </row>
    <row r="628" spans="1:45" x14ac:dyDescent="0.3">
      <c r="A628" s="50"/>
      <c r="B628" s="102"/>
      <c r="C628" s="14"/>
      <c r="D628" s="14"/>
      <c r="E628" s="102"/>
      <c r="F628" s="14"/>
      <c r="G628" s="14"/>
      <c r="H628" s="102"/>
      <c r="I628" s="14"/>
      <c r="J628" s="14"/>
      <c r="K628" s="102"/>
      <c r="L628" s="14"/>
      <c r="M628" s="14"/>
      <c r="N628" s="102"/>
      <c r="O628" s="14"/>
      <c r="P628" s="14"/>
      <c r="Q628" s="149"/>
      <c r="R628" s="148"/>
      <c r="S628" s="148"/>
      <c r="T628" s="102"/>
      <c r="U628" s="14"/>
      <c r="V628" s="14"/>
      <c r="W628" s="102"/>
      <c r="X628" s="14"/>
      <c r="Y628" s="14"/>
      <c r="Z628" s="102"/>
      <c r="AA628" s="14"/>
      <c r="AB628" s="14"/>
      <c r="AC628" s="102"/>
      <c r="AD628" s="14"/>
      <c r="AE628" s="14"/>
      <c r="AF628" s="40"/>
      <c r="AM628" s="19"/>
      <c r="AN628" s="19"/>
      <c r="AO628" s="19"/>
      <c r="AP628" s="19"/>
      <c r="AQ628" s="19"/>
      <c r="AR628" s="19"/>
      <c r="AS628" s="19"/>
    </row>
    <row r="629" spans="1:45" x14ac:dyDescent="0.3">
      <c r="A629" s="50"/>
      <c r="B629" s="102"/>
      <c r="C629" s="14"/>
      <c r="D629" s="14"/>
      <c r="E629" s="102"/>
      <c r="F629" s="14"/>
      <c r="G629" s="14"/>
      <c r="H629" s="102"/>
      <c r="I629" s="14"/>
      <c r="J629" s="14"/>
      <c r="K629" s="102"/>
      <c r="L629" s="14"/>
      <c r="M629" s="14"/>
      <c r="N629" s="102"/>
      <c r="O629" s="14"/>
      <c r="P629" s="14"/>
      <c r="Q629" s="149"/>
      <c r="R629" s="148"/>
      <c r="S629" s="148"/>
      <c r="T629" s="102"/>
      <c r="U629" s="14"/>
      <c r="V629" s="14"/>
      <c r="W629" s="102"/>
      <c r="X629" s="14"/>
      <c r="Y629" s="14"/>
      <c r="Z629" s="102"/>
      <c r="AA629" s="14"/>
      <c r="AB629" s="14"/>
      <c r="AC629" s="102"/>
      <c r="AD629" s="14"/>
      <c r="AE629" s="14"/>
      <c r="AF629" s="40"/>
      <c r="AM629" s="19"/>
      <c r="AN629" s="19"/>
      <c r="AO629" s="19"/>
      <c r="AP629" s="19"/>
      <c r="AQ629" s="19"/>
      <c r="AR629" s="19"/>
      <c r="AS629" s="19"/>
    </row>
    <row r="630" spans="1:45" x14ac:dyDescent="0.3">
      <c r="A630" s="50"/>
      <c r="B630" s="102"/>
      <c r="C630" s="14"/>
      <c r="D630" s="14"/>
      <c r="E630" s="102"/>
      <c r="F630" s="14"/>
      <c r="G630" s="14"/>
      <c r="H630" s="102"/>
      <c r="I630" s="14"/>
      <c r="J630" s="14"/>
      <c r="K630" s="102"/>
      <c r="L630" s="14"/>
      <c r="M630" s="14"/>
      <c r="N630" s="102"/>
      <c r="O630" s="14"/>
      <c r="P630" s="14"/>
      <c r="Q630" s="149"/>
      <c r="R630" s="148"/>
      <c r="S630" s="148"/>
      <c r="T630" s="102"/>
      <c r="U630" s="14"/>
      <c r="V630" s="14"/>
      <c r="W630" s="102"/>
      <c r="X630" s="14"/>
      <c r="Y630" s="14"/>
      <c r="Z630" s="102"/>
      <c r="AA630" s="14"/>
      <c r="AB630" s="14"/>
      <c r="AC630" s="102"/>
      <c r="AD630" s="14"/>
      <c r="AE630" s="14"/>
      <c r="AF630" s="40"/>
      <c r="AM630" s="19"/>
      <c r="AN630" s="19"/>
      <c r="AO630" s="19"/>
      <c r="AP630" s="19"/>
      <c r="AQ630" s="19"/>
      <c r="AR630" s="19"/>
      <c r="AS630" s="19"/>
    </row>
    <row r="631" spans="1:45" x14ac:dyDescent="0.3">
      <c r="A631" s="50"/>
      <c r="B631" s="102"/>
      <c r="C631" s="14"/>
      <c r="D631" s="14"/>
      <c r="E631" s="102"/>
      <c r="F631" s="14"/>
      <c r="G631" s="14"/>
      <c r="H631" s="102"/>
      <c r="I631" s="14"/>
      <c r="J631" s="14"/>
      <c r="K631" s="102"/>
      <c r="L631" s="14"/>
      <c r="M631" s="14"/>
      <c r="N631" s="102"/>
      <c r="O631" s="14"/>
      <c r="P631" s="14"/>
      <c r="Q631" s="149"/>
      <c r="R631" s="148"/>
      <c r="S631" s="148"/>
      <c r="T631" s="102"/>
      <c r="U631" s="14"/>
      <c r="V631" s="14"/>
      <c r="W631" s="102"/>
      <c r="X631" s="14"/>
      <c r="Y631" s="14"/>
      <c r="Z631" s="102"/>
      <c r="AA631" s="14"/>
      <c r="AB631" s="14"/>
      <c r="AC631" s="102"/>
      <c r="AD631" s="14"/>
      <c r="AE631" s="14"/>
      <c r="AF631" s="40"/>
      <c r="AM631" s="19"/>
      <c r="AN631" s="19"/>
      <c r="AO631" s="19"/>
      <c r="AP631" s="19"/>
      <c r="AQ631" s="19"/>
      <c r="AR631" s="19"/>
      <c r="AS631" s="19"/>
    </row>
    <row r="632" spans="1:45" x14ac:dyDescent="0.3">
      <c r="A632" s="50"/>
      <c r="B632" s="102"/>
      <c r="C632" s="14"/>
      <c r="D632" s="14"/>
      <c r="E632" s="102"/>
      <c r="F632" s="14"/>
      <c r="G632" s="14"/>
      <c r="H632" s="102"/>
      <c r="I632" s="14"/>
      <c r="J632" s="14"/>
      <c r="K632" s="102"/>
      <c r="L632" s="14"/>
      <c r="M632" s="14"/>
      <c r="N632" s="102"/>
      <c r="O632" s="14"/>
      <c r="P632" s="14"/>
      <c r="Q632" s="149"/>
      <c r="R632" s="148"/>
      <c r="S632" s="148"/>
      <c r="T632" s="102"/>
      <c r="U632" s="14"/>
      <c r="V632" s="14"/>
      <c r="W632" s="102"/>
      <c r="X632" s="14"/>
      <c r="Y632" s="14"/>
      <c r="Z632" s="102"/>
      <c r="AA632" s="14"/>
      <c r="AB632" s="14"/>
      <c r="AC632" s="102"/>
      <c r="AD632" s="14"/>
      <c r="AE632" s="14"/>
      <c r="AF632" s="40"/>
      <c r="AM632" s="19"/>
      <c r="AN632" s="19"/>
      <c r="AO632" s="19"/>
      <c r="AP632" s="19"/>
      <c r="AQ632" s="19"/>
      <c r="AR632" s="19"/>
      <c r="AS632" s="19"/>
    </row>
    <row r="633" spans="1:45" x14ac:dyDescent="0.3">
      <c r="A633" s="50"/>
      <c r="B633" s="102"/>
      <c r="C633" s="14"/>
      <c r="D633" s="14"/>
      <c r="E633" s="102"/>
      <c r="F633" s="14"/>
      <c r="G633" s="14"/>
      <c r="H633" s="102"/>
      <c r="I633" s="14"/>
      <c r="J633" s="14"/>
      <c r="K633" s="102"/>
      <c r="L633" s="14"/>
      <c r="M633" s="14"/>
      <c r="N633" s="102"/>
      <c r="O633" s="14"/>
      <c r="P633" s="14"/>
      <c r="Q633" s="149"/>
      <c r="R633" s="148"/>
      <c r="S633" s="148"/>
      <c r="T633" s="102"/>
      <c r="U633" s="14"/>
      <c r="V633" s="14"/>
      <c r="W633" s="102"/>
      <c r="X633" s="14"/>
      <c r="Y633" s="14"/>
      <c r="Z633" s="102"/>
      <c r="AA633" s="14"/>
      <c r="AB633" s="14"/>
      <c r="AC633" s="102"/>
      <c r="AD633" s="14"/>
      <c r="AE633" s="14"/>
      <c r="AF633" s="40"/>
      <c r="AM633" s="19"/>
      <c r="AN633" s="19"/>
      <c r="AO633" s="19"/>
      <c r="AP633" s="19"/>
      <c r="AQ633" s="19"/>
      <c r="AR633" s="19"/>
      <c r="AS633" s="19"/>
    </row>
    <row r="634" spans="1:45" x14ac:dyDescent="0.3">
      <c r="A634" s="50"/>
      <c r="B634" s="102"/>
      <c r="C634" s="14"/>
      <c r="D634" s="14"/>
      <c r="E634" s="102"/>
      <c r="F634" s="14"/>
      <c r="G634" s="14"/>
      <c r="H634" s="102"/>
      <c r="I634" s="14"/>
      <c r="J634" s="14"/>
      <c r="K634" s="102"/>
      <c r="L634" s="14"/>
      <c r="M634" s="14"/>
      <c r="N634" s="102"/>
      <c r="O634" s="14"/>
      <c r="P634" s="14"/>
      <c r="Q634" s="149"/>
      <c r="R634" s="148"/>
      <c r="S634" s="148"/>
      <c r="T634" s="102"/>
      <c r="U634" s="14"/>
      <c r="V634" s="14"/>
      <c r="W634" s="102"/>
      <c r="X634" s="14"/>
      <c r="Y634" s="14"/>
      <c r="Z634" s="102"/>
      <c r="AA634" s="14"/>
      <c r="AB634" s="14"/>
      <c r="AC634" s="102"/>
      <c r="AD634" s="14"/>
      <c r="AE634" s="14"/>
      <c r="AF634" s="40"/>
      <c r="AM634" s="19"/>
      <c r="AN634" s="19"/>
      <c r="AO634" s="19"/>
      <c r="AP634" s="19"/>
      <c r="AQ634" s="19"/>
      <c r="AR634" s="19"/>
      <c r="AS634" s="19"/>
    </row>
    <row r="635" spans="1:45" x14ac:dyDescent="0.3">
      <c r="A635" s="50"/>
      <c r="B635" s="102"/>
      <c r="C635" s="14"/>
      <c r="D635" s="14"/>
      <c r="E635" s="102"/>
      <c r="F635" s="14"/>
      <c r="G635" s="14"/>
      <c r="H635" s="102"/>
      <c r="I635" s="14"/>
      <c r="J635" s="14"/>
      <c r="K635" s="102"/>
      <c r="L635" s="14"/>
      <c r="M635" s="14"/>
      <c r="N635" s="102"/>
      <c r="O635" s="14"/>
      <c r="P635" s="14"/>
      <c r="Q635" s="149"/>
      <c r="R635" s="148"/>
      <c r="S635" s="148"/>
      <c r="T635" s="102"/>
      <c r="U635" s="14"/>
      <c r="V635" s="14"/>
      <c r="W635" s="102"/>
      <c r="X635" s="14"/>
      <c r="Y635" s="14"/>
      <c r="Z635" s="102"/>
      <c r="AA635" s="14"/>
      <c r="AB635" s="14"/>
      <c r="AC635" s="102"/>
      <c r="AD635" s="14"/>
      <c r="AE635" s="14"/>
      <c r="AF635" s="40"/>
      <c r="AM635" s="19"/>
      <c r="AN635" s="19"/>
      <c r="AO635" s="19"/>
      <c r="AP635" s="19"/>
      <c r="AQ635" s="19"/>
      <c r="AR635" s="19"/>
      <c r="AS635" s="19"/>
    </row>
    <row r="636" spans="1:45" x14ac:dyDescent="0.3">
      <c r="A636" s="50"/>
      <c r="B636" s="102"/>
      <c r="C636" s="14"/>
      <c r="D636" s="14"/>
      <c r="E636" s="102"/>
      <c r="F636" s="14"/>
      <c r="G636" s="14"/>
      <c r="H636" s="102"/>
      <c r="I636" s="14"/>
      <c r="J636" s="14"/>
      <c r="K636" s="102"/>
      <c r="L636" s="14"/>
      <c r="M636" s="14"/>
      <c r="N636" s="102"/>
      <c r="O636" s="14"/>
      <c r="P636" s="14"/>
      <c r="Q636" s="149"/>
      <c r="R636" s="148"/>
      <c r="S636" s="148"/>
      <c r="T636" s="102"/>
      <c r="U636" s="14"/>
      <c r="V636" s="14"/>
      <c r="W636" s="102"/>
      <c r="X636" s="14"/>
      <c r="Y636" s="14"/>
      <c r="Z636" s="102"/>
      <c r="AA636" s="14"/>
      <c r="AB636" s="14"/>
      <c r="AC636" s="102"/>
      <c r="AD636" s="14"/>
      <c r="AE636" s="14"/>
      <c r="AF636" s="40"/>
      <c r="AM636" s="19"/>
      <c r="AN636" s="19"/>
      <c r="AO636" s="19"/>
      <c r="AP636" s="19"/>
      <c r="AQ636" s="19"/>
      <c r="AR636" s="19"/>
      <c r="AS636" s="19"/>
    </row>
    <row r="637" spans="1:45" x14ac:dyDescent="0.3">
      <c r="A637" s="50"/>
      <c r="B637" s="102"/>
      <c r="C637" s="14"/>
      <c r="D637" s="14"/>
      <c r="E637" s="102"/>
      <c r="F637" s="14"/>
      <c r="G637" s="14"/>
      <c r="H637" s="102"/>
      <c r="I637" s="14"/>
      <c r="J637" s="14"/>
      <c r="K637" s="102"/>
      <c r="L637" s="14"/>
      <c r="M637" s="14"/>
      <c r="N637" s="102"/>
      <c r="O637" s="14"/>
      <c r="P637" s="14"/>
      <c r="Q637" s="149"/>
      <c r="R637" s="148"/>
      <c r="S637" s="148"/>
      <c r="T637" s="102"/>
      <c r="U637" s="14"/>
      <c r="V637" s="14"/>
      <c r="W637" s="102"/>
      <c r="X637" s="14"/>
      <c r="Y637" s="14"/>
      <c r="Z637" s="102"/>
      <c r="AA637" s="14"/>
      <c r="AB637" s="14"/>
      <c r="AC637" s="102"/>
      <c r="AD637" s="14"/>
      <c r="AE637" s="14"/>
      <c r="AF637" s="40"/>
      <c r="AM637" s="19"/>
      <c r="AN637" s="19"/>
      <c r="AO637" s="19"/>
      <c r="AP637" s="19"/>
      <c r="AQ637" s="19"/>
      <c r="AR637" s="19"/>
      <c r="AS637" s="19"/>
    </row>
    <row r="638" spans="1:45" x14ac:dyDescent="0.3">
      <c r="A638" s="50"/>
      <c r="B638" s="102"/>
      <c r="C638" s="14"/>
      <c r="D638" s="14"/>
      <c r="E638" s="102"/>
      <c r="F638" s="14"/>
      <c r="G638" s="14"/>
      <c r="H638" s="102"/>
      <c r="I638" s="14"/>
      <c r="J638" s="14"/>
      <c r="K638" s="102"/>
      <c r="L638" s="14"/>
      <c r="M638" s="14"/>
      <c r="N638" s="102"/>
      <c r="O638" s="14"/>
      <c r="P638" s="14"/>
      <c r="Q638" s="149"/>
      <c r="R638" s="148"/>
      <c r="S638" s="148"/>
      <c r="T638" s="102"/>
      <c r="U638" s="14"/>
      <c r="V638" s="14"/>
      <c r="W638" s="102"/>
      <c r="X638" s="14"/>
      <c r="Y638" s="14"/>
      <c r="Z638" s="102"/>
      <c r="AA638" s="14"/>
      <c r="AB638" s="14"/>
      <c r="AC638" s="102"/>
      <c r="AD638" s="14"/>
      <c r="AE638" s="14"/>
      <c r="AF638" s="40"/>
      <c r="AM638" s="19"/>
      <c r="AN638" s="19"/>
      <c r="AO638" s="19"/>
      <c r="AP638" s="19"/>
      <c r="AQ638" s="19"/>
      <c r="AR638" s="19"/>
      <c r="AS638" s="19"/>
    </row>
    <row r="639" spans="1:45" x14ac:dyDescent="0.3">
      <c r="A639" s="50"/>
      <c r="B639" s="102"/>
      <c r="C639" s="14"/>
      <c r="D639" s="14"/>
      <c r="E639" s="102"/>
      <c r="F639" s="14"/>
      <c r="G639" s="14"/>
      <c r="H639" s="102"/>
      <c r="I639" s="14"/>
      <c r="J639" s="14"/>
      <c r="K639" s="102"/>
      <c r="L639" s="14"/>
      <c r="M639" s="14"/>
      <c r="N639" s="102"/>
      <c r="O639" s="14"/>
      <c r="P639" s="14"/>
      <c r="Q639" s="149"/>
      <c r="R639" s="148"/>
      <c r="S639" s="148"/>
      <c r="T639" s="102"/>
      <c r="U639" s="14"/>
      <c r="V639" s="14"/>
      <c r="W639" s="102"/>
      <c r="X639" s="14"/>
      <c r="Y639" s="14"/>
      <c r="Z639" s="102"/>
      <c r="AA639" s="14"/>
      <c r="AB639" s="14"/>
      <c r="AC639" s="102"/>
      <c r="AD639" s="14"/>
      <c r="AE639" s="14"/>
      <c r="AF639" s="40"/>
      <c r="AM639" s="19"/>
      <c r="AN639" s="19"/>
      <c r="AO639" s="19"/>
      <c r="AP639" s="19"/>
      <c r="AQ639" s="19"/>
      <c r="AR639" s="19"/>
      <c r="AS639" s="19"/>
    </row>
    <row r="640" spans="1:45" x14ac:dyDescent="0.3">
      <c r="A640" s="50"/>
      <c r="B640" s="102"/>
      <c r="C640" s="14"/>
      <c r="D640" s="14"/>
      <c r="E640" s="102"/>
      <c r="F640" s="14"/>
      <c r="G640" s="14"/>
      <c r="H640" s="102"/>
      <c r="I640" s="14"/>
      <c r="J640" s="14"/>
      <c r="K640" s="102"/>
      <c r="L640" s="14"/>
      <c r="M640" s="14"/>
      <c r="N640" s="102"/>
      <c r="O640" s="14"/>
      <c r="P640" s="14"/>
      <c r="Q640" s="149"/>
      <c r="R640" s="148"/>
      <c r="S640" s="148"/>
      <c r="T640" s="102"/>
      <c r="U640" s="14"/>
      <c r="V640" s="14"/>
      <c r="W640" s="102"/>
      <c r="X640" s="14"/>
      <c r="Y640" s="14"/>
      <c r="Z640" s="102"/>
      <c r="AA640" s="14"/>
      <c r="AB640" s="14"/>
      <c r="AC640" s="102"/>
      <c r="AD640" s="14"/>
      <c r="AE640" s="14"/>
      <c r="AF640" s="40"/>
      <c r="AM640" s="19"/>
      <c r="AN640" s="19"/>
      <c r="AO640" s="19"/>
      <c r="AP640" s="19"/>
      <c r="AQ640" s="19"/>
      <c r="AR640" s="19"/>
      <c r="AS640" s="19"/>
    </row>
    <row r="641" spans="1:45" x14ac:dyDescent="0.3">
      <c r="A641" s="50"/>
      <c r="B641" s="102"/>
      <c r="C641" s="14"/>
      <c r="D641" s="14"/>
      <c r="E641" s="102"/>
      <c r="F641" s="14"/>
      <c r="G641" s="14"/>
      <c r="H641" s="102"/>
      <c r="I641" s="14"/>
      <c r="J641" s="14"/>
      <c r="K641" s="102"/>
      <c r="L641" s="14"/>
      <c r="M641" s="14"/>
      <c r="N641" s="102"/>
      <c r="O641" s="14"/>
      <c r="P641" s="14"/>
      <c r="Q641" s="149"/>
      <c r="R641" s="148"/>
      <c r="S641" s="148"/>
      <c r="T641" s="102"/>
      <c r="U641" s="14"/>
      <c r="V641" s="14"/>
      <c r="W641" s="102"/>
      <c r="X641" s="14"/>
      <c r="Y641" s="14"/>
      <c r="Z641" s="102"/>
      <c r="AA641" s="14"/>
      <c r="AB641" s="14"/>
      <c r="AC641" s="102"/>
      <c r="AD641" s="14"/>
      <c r="AE641" s="14"/>
      <c r="AF641" s="40"/>
      <c r="AM641" s="19"/>
      <c r="AN641" s="19"/>
      <c r="AO641" s="19"/>
      <c r="AP641" s="19"/>
      <c r="AQ641" s="19"/>
      <c r="AR641" s="19"/>
      <c r="AS641" s="19"/>
    </row>
    <row r="642" spans="1:45" x14ac:dyDescent="0.3">
      <c r="A642" s="50"/>
      <c r="B642" s="102"/>
      <c r="C642" s="14"/>
      <c r="D642" s="14"/>
      <c r="E642" s="102"/>
      <c r="F642" s="14"/>
      <c r="G642" s="14"/>
      <c r="H642" s="102"/>
      <c r="I642" s="14"/>
      <c r="J642" s="14"/>
      <c r="K642" s="102"/>
      <c r="L642" s="14"/>
      <c r="M642" s="14"/>
      <c r="N642" s="102"/>
      <c r="O642" s="14"/>
      <c r="P642" s="14"/>
      <c r="Q642" s="149"/>
      <c r="R642" s="148"/>
      <c r="S642" s="148"/>
      <c r="T642" s="102"/>
      <c r="U642" s="14"/>
      <c r="V642" s="14"/>
      <c r="W642" s="102"/>
      <c r="X642" s="14"/>
      <c r="Y642" s="14"/>
      <c r="Z642" s="102"/>
      <c r="AA642" s="14"/>
      <c r="AB642" s="14"/>
      <c r="AC642" s="102"/>
      <c r="AD642" s="14"/>
      <c r="AE642" s="14"/>
      <c r="AF642" s="40"/>
      <c r="AM642" s="19"/>
      <c r="AN642" s="19"/>
      <c r="AO642" s="19"/>
      <c r="AP642" s="19"/>
      <c r="AQ642" s="19"/>
      <c r="AR642" s="19"/>
      <c r="AS642" s="19"/>
    </row>
    <row r="643" spans="1:45" x14ac:dyDescent="0.3">
      <c r="A643" s="50"/>
      <c r="B643" s="102"/>
      <c r="C643" s="14"/>
      <c r="D643" s="14"/>
      <c r="E643" s="102"/>
      <c r="F643" s="14"/>
      <c r="G643" s="14"/>
      <c r="H643" s="102"/>
      <c r="I643" s="14"/>
      <c r="J643" s="14"/>
      <c r="K643" s="102"/>
      <c r="L643" s="14"/>
      <c r="M643" s="14"/>
      <c r="N643" s="102"/>
      <c r="O643" s="14"/>
      <c r="P643" s="14"/>
      <c r="Q643" s="149"/>
      <c r="R643" s="148"/>
      <c r="S643" s="148"/>
      <c r="T643" s="102"/>
      <c r="U643" s="14"/>
      <c r="V643" s="14"/>
      <c r="W643" s="102"/>
      <c r="X643" s="14"/>
      <c r="Y643" s="14"/>
      <c r="Z643" s="102"/>
      <c r="AA643" s="14"/>
      <c r="AB643" s="14"/>
      <c r="AC643" s="102"/>
      <c r="AD643" s="14"/>
      <c r="AE643" s="14"/>
      <c r="AF643" s="40"/>
      <c r="AM643" s="19"/>
      <c r="AN643" s="19"/>
      <c r="AO643" s="19"/>
      <c r="AP643" s="19"/>
      <c r="AQ643" s="19"/>
      <c r="AR643" s="19"/>
      <c r="AS643" s="19"/>
    </row>
    <row r="644" spans="1:45" x14ac:dyDescent="0.3">
      <c r="A644" s="50"/>
      <c r="B644" s="102"/>
      <c r="C644" s="14"/>
      <c r="D644" s="14"/>
      <c r="E644" s="102"/>
      <c r="F644" s="14"/>
      <c r="G644" s="14"/>
      <c r="H644" s="102"/>
      <c r="I644" s="14"/>
      <c r="J644" s="14"/>
      <c r="K644" s="102"/>
      <c r="L644" s="14"/>
      <c r="M644" s="14"/>
      <c r="N644" s="102"/>
      <c r="O644" s="14"/>
      <c r="P644" s="14"/>
      <c r="Q644" s="149"/>
      <c r="R644" s="148"/>
      <c r="S644" s="148"/>
      <c r="T644" s="102"/>
      <c r="U644" s="14"/>
      <c r="V644" s="14"/>
      <c r="W644" s="102"/>
      <c r="X644" s="14"/>
      <c r="Y644" s="14"/>
      <c r="Z644" s="102"/>
      <c r="AA644" s="14"/>
      <c r="AB644" s="14"/>
      <c r="AC644" s="102"/>
      <c r="AD644" s="14"/>
      <c r="AE644" s="14"/>
      <c r="AF644" s="40"/>
      <c r="AM644" s="19"/>
      <c r="AN644" s="19"/>
      <c r="AO644" s="19"/>
      <c r="AP644" s="19"/>
      <c r="AQ644" s="19"/>
      <c r="AR644" s="19"/>
      <c r="AS644" s="19"/>
    </row>
    <row r="645" spans="1:45" x14ac:dyDescent="0.3">
      <c r="A645" s="50"/>
      <c r="B645" s="102"/>
      <c r="C645" s="14"/>
      <c r="D645" s="14"/>
      <c r="E645" s="102"/>
      <c r="F645" s="14"/>
      <c r="G645" s="14"/>
      <c r="H645" s="102"/>
      <c r="I645" s="14"/>
      <c r="J645" s="14"/>
      <c r="K645" s="102"/>
      <c r="L645" s="14"/>
      <c r="M645" s="14"/>
      <c r="N645" s="102"/>
      <c r="O645" s="14"/>
      <c r="P645" s="14"/>
      <c r="Q645" s="149"/>
      <c r="R645" s="148"/>
      <c r="S645" s="148"/>
      <c r="T645" s="102"/>
      <c r="U645" s="14"/>
      <c r="V645" s="14"/>
      <c r="W645" s="102"/>
      <c r="X645" s="14"/>
      <c r="Y645" s="14"/>
      <c r="Z645" s="102"/>
      <c r="AA645" s="14"/>
      <c r="AB645" s="14"/>
      <c r="AC645" s="102"/>
      <c r="AD645" s="14"/>
      <c r="AE645" s="14"/>
      <c r="AF645" s="40"/>
      <c r="AM645" s="19"/>
      <c r="AN645" s="19"/>
      <c r="AO645" s="19"/>
      <c r="AP645" s="19"/>
      <c r="AQ645" s="19"/>
      <c r="AR645" s="19"/>
      <c r="AS645" s="19"/>
    </row>
    <row r="646" spans="1:45" x14ac:dyDescent="0.3">
      <c r="A646" s="50"/>
      <c r="B646" s="102"/>
      <c r="C646" s="14"/>
      <c r="D646" s="14"/>
      <c r="E646" s="102"/>
      <c r="F646" s="14"/>
      <c r="G646" s="14"/>
      <c r="H646" s="102"/>
      <c r="I646" s="14"/>
      <c r="J646" s="14"/>
      <c r="K646" s="102"/>
      <c r="L646" s="14"/>
      <c r="M646" s="14"/>
      <c r="N646" s="102"/>
      <c r="O646" s="14"/>
      <c r="P646" s="14"/>
      <c r="Q646" s="149"/>
      <c r="R646" s="148"/>
      <c r="S646" s="148"/>
      <c r="T646" s="102"/>
      <c r="U646" s="14"/>
      <c r="V646" s="14"/>
      <c r="W646" s="102"/>
      <c r="X646" s="14"/>
      <c r="Y646" s="14"/>
      <c r="Z646" s="102"/>
      <c r="AA646" s="14"/>
      <c r="AB646" s="14"/>
      <c r="AC646" s="102"/>
      <c r="AD646" s="14"/>
      <c r="AE646" s="14"/>
      <c r="AF646" s="40"/>
      <c r="AM646" s="19"/>
      <c r="AN646" s="19"/>
      <c r="AO646" s="19"/>
      <c r="AP646" s="19"/>
      <c r="AQ646" s="19"/>
      <c r="AR646" s="19"/>
      <c r="AS646" s="19"/>
    </row>
    <row r="647" spans="1:45" x14ac:dyDescent="0.3">
      <c r="A647" s="50"/>
      <c r="B647" s="102"/>
      <c r="C647" s="14"/>
      <c r="D647" s="14"/>
      <c r="E647" s="102"/>
      <c r="F647" s="14"/>
      <c r="G647" s="14"/>
      <c r="H647" s="102"/>
      <c r="I647" s="14"/>
      <c r="J647" s="14"/>
      <c r="K647" s="102"/>
      <c r="L647" s="14"/>
      <c r="M647" s="14"/>
      <c r="N647" s="102"/>
      <c r="O647" s="14"/>
      <c r="P647" s="14"/>
      <c r="Q647" s="149"/>
      <c r="R647" s="148"/>
      <c r="S647" s="148"/>
      <c r="T647" s="102"/>
      <c r="U647" s="14"/>
      <c r="V647" s="14"/>
      <c r="W647" s="102"/>
      <c r="X647" s="14"/>
      <c r="Y647" s="14"/>
      <c r="Z647" s="102"/>
      <c r="AA647" s="14"/>
      <c r="AB647" s="14"/>
      <c r="AC647" s="102"/>
      <c r="AD647" s="14"/>
      <c r="AE647" s="14"/>
      <c r="AF647" s="40"/>
      <c r="AM647" s="19"/>
      <c r="AN647" s="19"/>
      <c r="AO647" s="19"/>
      <c r="AP647" s="19"/>
      <c r="AQ647" s="19"/>
      <c r="AR647" s="19"/>
      <c r="AS647" s="19"/>
    </row>
    <row r="648" spans="1:45" x14ac:dyDescent="0.3">
      <c r="A648" s="50"/>
      <c r="B648" s="102"/>
      <c r="C648" s="14"/>
      <c r="D648" s="14"/>
      <c r="E648" s="102"/>
      <c r="F648" s="14"/>
      <c r="G648" s="14"/>
      <c r="H648" s="102"/>
      <c r="I648" s="14"/>
      <c r="J648" s="14"/>
      <c r="K648" s="102"/>
      <c r="L648" s="14"/>
      <c r="M648" s="14"/>
      <c r="N648" s="102"/>
      <c r="O648" s="14"/>
      <c r="P648" s="14"/>
      <c r="Q648" s="149"/>
      <c r="R648" s="148"/>
      <c r="S648" s="148"/>
      <c r="T648" s="102"/>
      <c r="U648" s="14"/>
      <c r="V648" s="14"/>
      <c r="W648" s="102"/>
      <c r="X648" s="14"/>
      <c r="Y648" s="14"/>
      <c r="Z648" s="102"/>
      <c r="AA648" s="14"/>
      <c r="AB648" s="14"/>
      <c r="AC648" s="102"/>
      <c r="AD648" s="14"/>
      <c r="AE648" s="14"/>
      <c r="AF648" s="40"/>
      <c r="AM648" s="19"/>
      <c r="AN648" s="19"/>
      <c r="AO648" s="19"/>
      <c r="AP648" s="19"/>
      <c r="AQ648" s="19"/>
      <c r="AR648" s="19"/>
      <c r="AS648" s="19"/>
    </row>
    <row r="649" spans="1:45" x14ac:dyDescent="0.3">
      <c r="A649" s="50"/>
      <c r="B649" s="102"/>
      <c r="C649" s="14"/>
      <c r="D649" s="14"/>
      <c r="E649" s="102"/>
      <c r="F649" s="14"/>
      <c r="G649" s="14"/>
      <c r="H649" s="102"/>
      <c r="I649" s="14"/>
      <c r="J649" s="14"/>
      <c r="K649" s="102"/>
      <c r="L649" s="14"/>
      <c r="M649" s="14"/>
      <c r="N649" s="102"/>
      <c r="O649" s="14"/>
      <c r="P649" s="14"/>
      <c r="Q649" s="149"/>
      <c r="R649" s="148"/>
      <c r="S649" s="148"/>
      <c r="T649" s="102"/>
      <c r="U649" s="14"/>
      <c r="V649" s="14"/>
      <c r="W649" s="102"/>
      <c r="X649" s="14"/>
      <c r="Y649" s="14"/>
      <c r="Z649" s="102"/>
      <c r="AA649" s="14"/>
      <c r="AB649" s="14"/>
      <c r="AC649" s="102"/>
      <c r="AD649" s="14"/>
      <c r="AE649" s="14"/>
      <c r="AF649" s="40"/>
      <c r="AM649" s="19"/>
      <c r="AN649" s="19"/>
      <c r="AO649" s="19"/>
      <c r="AP649" s="19"/>
      <c r="AQ649" s="19"/>
      <c r="AR649" s="19"/>
      <c r="AS649" s="19"/>
    </row>
    <row r="650" spans="1:45" x14ac:dyDescent="0.3">
      <c r="A650" s="50"/>
      <c r="B650" s="102"/>
      <c r="C650" s="14"/>
      <c r="D650" s="14"/>
      <c r="E650" s="102"/>
      <c r="F650" s="14"/>
      <c r="G650" s="14"/>
      <c r="H650" s="102"/>
      <c r="I650" s="14"/>
      <c r="J650" s="14"/>
      <c r="K650" s="102"/>
      <c r="L650" s="14"/>
      <c r="M650" s="14"/>
      <c r="N650" s="102"/>
      <c r="O650" s="14"/>
      <c r="P650" s="14"/>
      <c r="Q650" s="149"/>
      <c r="R650" s="148"/>
      <c r="S650" s="148"/>
      <c r="T650" s="102"/>
      <c r="U650" s="14"/>
      <c r="V650" s="14"/>
      <c r="W650" s="102"/>
      <c r="X650" s="14"/>
      <c r="Y650" s="14"/>
      <c r="Z650" s="102"/>
      <c r="AA650" s="14"/>
      <c r="AB650" s="14"/>
      <c r="AC650" s="102"/>
      <c r="AD650" s="14"/>
      <c r="AE650" s="14"/>
      <c r="AF650" s="40"/>
      <c r="AM650" s="19"/>
      <c r="AN650" s="19"/>
      <c r="AO650" s="19"/>
      <c r="AP650" s="19"/>
      <c r="AQ650" s="19"/>
      <c r="AR650" s="19"/>
      <c r="AS650" s="19"/>
    </row>
    <row r="651" spans="1:45" x14ac:dyDescent="0.3">
      <c r="A651" s="50"/>
      <c r="B651" s="102"/>
      <c r="C651" s="14"/>
      <c r="D651" s="14"/>
      <c r="E651" s="102"/>
      <c r="F651" s="14"/>
      <c r="G651" s="14"/>
      <c r="H651" s="102"/>
      <c r="I651" s="14"/>
      <c r="J651" s="14"/>
      <c r="K651" s="102"/>
      <c r="L651" s="14"/>
      <c r="M651" s="14"/>
      <c r="N651" s="102"/>
      <c r="O651" s="14"/>
      <c r="P651" s="14"/>
      <c r="Q651" s="149"/>
      <c r="R651" s="148"/>
      <c r="S651" s="148"/>
      <c r="T651" s="102"/>
      <c r="U651" s="14"/>
      <c r="V651" s="14"/>
      <c r="W651" s="102"/>
      <c r="X651" s="14"/>
      <c r="Y651" s="14"/>
      <c r="Z651" s="102"/>
      <c r="AA651" s="14"/>
      <c r="AB651" s="14"/>
      <c r="AC651" s="102"/>
      <c r="AD651" s="14"/>
      <c r="AE651" s="14"/>
      <c r="AF651" s="40"/>
      <c r="AM651" s="19"/>
      <c r="AN651" s="19"/>
      <c r="AO651" s="19"/>
      <c r="AP651" s="19"/>
      <c r="AQ651" s="19"/>
      <c r="AR651" s="19"/>
      <c r="AS651" s="19"/>
    </row>
    <row r="652" spans="1:45" x14ac:dyDescent="0.3">
      <c r="A652" s="50"/>
      <c r="B652" s="102"/>
      <c r="C652" s="14"/>
      <c r="D652" s="14"/>
      <c r="E652" s="102"/>
      <c r="F652" s="14"/>
      <c r="G652" s="14"/>
      <c r="H652" s="102"/>
      <c r="I652" s="14"/>
      <c r="J652" s="14"/>
      <c r="K652" s="102"/>
      <c r="L652" s="14"/>
      <c r="M652" s="14"/>
      <c r="N652" s="102"/>
      <c r="O652" s="14"/>
      <c r="P652" s="14"/>
      <c r="Q652" s="149"/>
      <c r="R652" s="148"/>
      <c r="S652" s="148"/>
      <c r="T652" s="102"/>
      <c r="U652" s="14"/>
      <c r="V652" s="14"/>
      <c r="W652" s="102"/>
      <c r="X652" s="14"/>
      <c r="Y652" s="14"/>
      <c r="Z652" s="102"/>
      <c r="AA652" s="14"/>
      <c r="AB652" s="14"/>
      <c r="AC652" s="102"/>
      <c r="AD652" s="14"/>
      <c r="AE652" s="14"/>
      <c r="AF652" s="40"/>
      <c r="AM652" s="19"/>
      <c r="AN652" s="19"/>
      <c r="AO652" s="19"/>
      <c r="AP652" s="19"/>
      <c r="AQ652" s="19"/>
      <c r="AR652" s="19"/>
      <c r="AS652" s="19"/>
    </row>
    <row r="653" spans="1:45" x14ac:dyDescent="0.3">
      <c r="A653" s="50"/>
      <c r="B653" s="102"/>
      <c r="C653" s="14"/>
      <c r="D653" s="14"/>
      <c r="E653" s="102"/>
      <c r="F653" s="14"/>
      <c r="G653" s="14"/>
      <c r="H653" s="102"/>
      <c r="I653" s="14"/>
      <c r="J653" s="14"/>
      <c r="K653" s="102"/>
      <c r="L653" s="14"/>
      <c r="M653" s="14"/>
      <c r="N653" s="102"/>
      <c r="O653" s="14"/>
      <c r="P653" s="14"/>
      <c r="Q653" s="149"/>
      <c r="R653" s="148"/>
      <c r="S653" s="148"/>
      <c r="T653" s="102"/>
      <c r="U653" s="14"/>
      <c r="V653" s="14"/>
      <c r="W653" s="102"/>
      <c r="X653" s="14"/>
      <c r="Y653" s="14"/>
      <c r="Z653" s="102"/>
      <c r="AA653" s="14"/>
      <c r="AB653" s="14"/>
      <c r="AC653" s="102"/>
      <c r="AD653" s="14"/>
      <c r="AE653" s="14"/>
      <c r="AF653" s="40"/>
      <c r="AM653" s="19"/>
      <c r="AN653" s="19"/>
      <c r="AO653" s="19"/>
      <c r="AP653" s="19"/>
      <c r="AQ653" s="19"/>
      <c r="AR653" s="19"/>
      <c r="AS653" s="19"/>
    </row>
    <row r="654" spans="1:45" x14ac:dyDescent="0.3">
      <c r="A654" s="50"/>
      <c r="B654" s="102"/>
      <c r="C654" s="14"/>
      <c r="D654" s="14"/>
      <c r="E654" s="102"/>
      <c r="F654" s="14"/>
      <c r="G654" s="14"/>
      <c r="H654" s="102"/>
      <c r="I654" s="14"/>
      <c r="J654" s="14"/>
      <c r="K654" s="102"/>
      <c r="L654" s="14"/>
      <c r="M654" s="14"/>
      <c r="N654" s="102"/>
      <c r="O654" s="14"/>
      <c r="P654" s="14"/>
      <c r="Q654" s="149"/>
      <c r="R654" s="148"/>
      <c r="S654" s="148"/>
      <c r="T654" s="102"/>
      <c r="U654" s="14"/>
      <c r="V654" s="14"/>
      <c r="W654" s="102"/>
      <c r="X654" s="14"/>
      <c r="Y654" s="14"/>
      <c r="Z654" s="102"/>
      <c r="AA654" s="14"/>
      <c r="AB654" s="14"/>
      <c r="AC654" s="102"/>
      <c r="AD654" s="14"/>
      <c r="AE654" s="14"/>
      <c r="AF654" s="40"/>
      <c r="AM654" s="19"/>
      <c r="AN654" s="19"/>
      <c r="AO654" s="19"/>
      <c r="AP654" s="19"/>
      <c r="AQ654" s="19"/>
      <c r="AR654" s="19"/>
      <c r="AS654" s="19"/>
    </row>
    <row r="655" spans="1:45" x14ac:dyDescent="0.3">
      <c r="A655" s="50"/>
      <c r="B655" s="102"/>
      <c r="C655" s="14"/>
      <c r="D655" s="14"/>
      <c r="E655" s="102"/>
      <c r="F655" s="14"/>
      <c r="G655" s="14"/>
      <c r="H655" s="102"/>
      <c r="I655" s="14"/>
      <c r="J655" s="14"/>
      <c r="K655" s="102"/>
      <c r="L655" s="14"/>
      <c r="M655" s="14"/>
      <c r="N655" s="102"/>
      <c r="O655" s="14"/>
      <c r="P655" s="14"/>
      <c r="Q655" s="149"/>
      <c r="R655" s="148"/>
      <c r="S655" s="148"/>
      <c r="T655" s="102"/>
      <c r="U655" s="14"/>
      <c r="V655" s="14"/>
      <c r="W655" s="102"/>
      <c r="X655" s="14"/>
      <c r="Y655" s="14"/>
      <c r="Z655" s="102"/>
      <c r="AA655" s="14"/>
      <c r="AB655" s="14"/>
      <c r="AC655" s="102"/>
      <c r="AD655" s="14"/>
      <c r="AE655" s="14"/>
      <c r="AF655" s="40"/>
      <c r="AM655" s="19"/>
      <c r="AN655" s="19"/>
      <c r="AO655" s="19"/>
      <c r="AP655" s="19"/>
      <c r="AQ655" s="19"/>
      <c r="AR655" s="19"/>
      <c r="AS655" s="19"/>
    </row>
    <row r="656" spans="1:45" x14ac:dyDescent="0.3">
      <c r="A656" s="50"/>
      <c r="B656" s="102"/>
      <c r="C656" s="14"/>
      <c r="D656" s="14"/>
      <c r="E656" s="102"/>
      <c r="F656" s="14"/>
      <c r="G656" s="14"/>
      <c r="H656" s="102"/>
      <c r="I656" s="14"/>
      <c r="J656" s="14"/>
      <c r="K656" s="102"/>
      <c r="L656" s="14"/>
      <c r="M656" s="14"/>
      <c r="N656" s="102"/>
      <c r="O656" s="14"/>
      <c r="P656" s="14"/>
      <c r="Q656" s="149"/>
      <c r="R656" s="148"/>
      <c r="S656" s="148"/>
      <c r="T656" s="102"/>
      <c r="U656" s="14"/>
      <c r="V656" s="14"/>
      <c r="W656" s="102"/>
      <c r="X656" s="14"/>
      <c r="Y656" s="14"/>
      <c r="Z656" s="102"/>
      <c r="AA656" s="14"/>
      <c r="AB656" s="14"/>
      <c r="AC656" s="102"/>
      <c r="AD656" s="14"/>
      <c r="AE656" s="14"/>
      <c r="AF656" s="40"/>
      <c r="AM656" s="19"/>
      <c r="AN656" s="19"/>
      <c r="AO656" s="19"/>
      <c r="AP656" s="19"/>
      <c r="AQ656" s="19"/>
      <c r="AR656" s="19"/>
      <c r="AS656" s="19"/>
    </row>
    <row r="657" spans="1:45" x14ac:dyDescent="0.3">
      <c r="A657" s="50"/>
      <c r="B657" s="102"/>
      <c r="C657" s="14"/>
      <c r="D657" s="14"/>
      <c r="E657" s="102"/>
      <c r="F657" s="14"/>
      <c r="G657" s="14"/>
      <c r="H657" s="102"/>
      <c r="I657" s="14"/>
      <c r="J657" s="14"/>
      <c r="K657" s="102"/>
      <c r="L657" s="14"/>
      <c r="M657" s="14"/>
      <c r="N657" s="102"/>
      <c r="O657" s="14"/>
      <c r="P657" s="14"/>
      <c r="Q657" s="149"/>
      <c r="R657" s="148"/>
      <c r="S657" s="148"/>
      <c r="T657" s="102"/>
      <c r="U657" s="14"/>
      <c r="V657" s="14"/>
      <c r="W657" s="102"/>
      <c r="X657" s="14"/>
      <c r="Y657" s="14"/>
      <c r="Z657" s="102"/>
      <c r="AA657" s="14"/>
      <c r="AB657" s="14"/>
      <c r="AC657" s="102"/>
      <c r="AD657" s="14"/>
      <c r="AE657" s="14"/>
      <c r="AF657" s="40"/>
      <c r="AM657" s="19"/>
      <c r="AN657" s="19"/>
      <c r="AO657" s="19"/>
      <c r="AP657" s="19"/>
      <c r="AQ657" s="19"/>
      <c r="AR657" s="19"/>
      <c r="AS657" s="19"/>
    </row>
    <row r="658" spans="1:45" x14ac:dyDescent="0.3">
      <c r="A658" s="50"/>
      <c r="B658" s="102"/>
      <c r="C658" s="14"/>
      <c r="D658" s="14"/>
      <c r="E658" s="102"/>
      <c r="F658" s="14"/>
      <c r="G658" s="14"/>
      <c r="H658" s="102"/>
      <c r="I658" s="14"/>
      <c r="J658" s="14"/>
      <c r="K658" s="102"/>
      <c r="L658" s="14"/>
      <c r="M658" s="14"/>
      <c r="N658" s="102"/>
      <c r="O658" s="14"/>
      <c r="P658" s="14"/>
      <c r="Q658" s="149"/>
      <c r="R658" s="148"/>
      <c r="S658" s="148"/>
      <c r="T658" s="102"/>
      <c r="U658" s="14"/>
      <c r="V658" s="14"/>
      <c r="W658" s="102"/>
      <c r="X658" s="14"/>
      <c r="Y658" s="14"/>
      <c r="Z658" s="102"/>
      <c r="AA658" s="14"/>
      <c r="AB658" s="14"/>
      <c r="AC658" s="102"/>
      <c r="AD658" s="14"/>
      <c r="AE658" s="14"/>
      <c r="AF658" s="40"/>
      <c r="AM658" s="19"/>
      <c r="AN658" s="19"/>
      <c r="AO658" s="19"/>
      <c r="AP658" s="19"/>
      <c r="AQ658" s="19"/>
      <c r="AR658" s="19"/>
      <c r="AS658" s="19"/>
    </row>
    <row r="659" spans="1:45" x14ac:dyDescent="0.3">
      <c r="A659" s="50"/>
      <c r="B659" s="102"/>
      <c r="C659" s="14"/>
      <c r="D659" s="14"/>
      <c r="E659" s="102"/>
      <c r="F659" s="14"/>
      <c r="G659" s="14"/>
      <c r="H659" s="102"/>
      <c r="I659" s="14"/>
      <c r="J659" s="14"/>
      <c r="K659" s="102"/>
      <c r="L659" s="14"/>
      <c r="M659" s="14"/>
      <c r="N659" s="102"/>
      <c r="O659" s="14"/>
      <c r="P659" s="14"/>
      <c r="Q659" s="149"/>
      <c r="R659" s="148"/>
      <c r="S659" s="148"/>
      <c r="T659" s="102"/>
      <c r="U659" s="14"/>
      <c r="V659" s="14"/>
      <c r="W659" s="102"/>
      <c r="X659" s="14"/>
      <c r="Y659" s="14"/>
      <c r="Z659" s="102"/>
      <c r="AA659" s="14"/>
      <c r="AB659" s="14"/>
      <c r="AC659" s="102"/>
      <c r="AD659" s="14"/>
      <c r="AE659" s="14"/>
      <c r="AF659" s="40"/>
      <c r="AM659" s="19"/>
      <c r="AN659" s="19"/>
      <c r="AO659" s="19"/>
      <c r="AP659" s="19"/>
      <c r="AQ659" s="19"/>
      <c r="AR659" s="19"/>
      <c r="AS659" s="19"/>
    </row>
    <row r="660" spans="1:45" x14ac:dyDescent="0.3">
      <c r="A660" s="50"/>
      <c r="B660" s="102"/>
      <c r="C660" s="14"/>
      <c r="D660" s="14"/>
      <c r="E660" s="102"/>
      <c r="F660" s="14"/>
      <c r="G660" s="14"/>
      <c r="H660" s="102"/>
      <c r="I660" s="14"/>
      <c r="J660" s="14"/>
      <c r="K660" s="102"/>
      <c r="L660" s="14"/>
      <c r="M660" s="14"/>
      <c r="N660" s="102"/>
      <c r="O660" s="14"/>
      <c r="P660" s="14"/>
      <c r="Q660" s="149"/>
      <c r="R660" s="148"/>
      <c r="S660" s="148"/>
      <c r="T660" s="102"/>
      <c r="U660" s="14"/>
      <c r="V660" s="14"/>
      <c r="W660" s="102"/>
      <c r="X660" s="14"/>
      <c r="Y660" s="14"/>
      <c r="Z660" s="102"/>
      <c r="AA660" s="14"/>
      <c r="AB660" s="14"/>
      <c r="AC660" s="102"/>
      <c r="AD660" s="14"/>
      <c r="AE660" s="14"/>
      <c r="AF660" s="40"/>
      <c r="AM660" s="19"/>
      <c r="AN660" s="19"/>
      <c r="AO660" s="19"/>
      <c r="AP660" s="19"/>
      <c r="AQ660" s="19"/>
      <c r="AR660" s="19"/>
      <c r="AS660" s="19"/>
    </row>
    <row r="661" spans="1:45" x14ac:dyDescent="0.3">
      <c r="A661" s="50"/>
      <c r="B661" s="102"/>
      <c r="C661" s="14"/>
      <c r="D661" s="14"/>
      <c r="E661" s="102"/>
      <c r="F661" s="14"/>
      <c r="G661" s="14"/>
      <c r="H661" s="102"/>
      <c r="I661" s="14"/>
      <c r="J661" s="14"/>
      <c r="K661" s="102"/>
      <c r="L661" s="14"/>
      <c r="M661" s="14"/>
      <c r="N661" s="102"/>
      <c r="O661" s="14"/>
      <c r="P661" s="14"/>
      <c r="Q661" s="149"/>
      <c r="R661" s="148"/>
      <c r="S661" s="148"/>
      <c r="T661" s="102"/>
      <c r="U661" s="14"/>
      <c r="V661" s="14"/>
      <c r="W661" s="102"/>
      <c r="X661" s="14"/>
      <c r="Y661" s="14"/>
      <c r="Z661" s="102"/>
      <c r="AA661" s="14"/>
      <c r="AB661" s="14"/>
      <c r="AC661" s="102"/>
      <c r="AD661" s="14"/>
      <c r="AE661" s="14"/>
      <c r="AF661" s="40"/>
      <c r="AM661" s="19"/>
      <c r="AN661" s="19"/>
      <c r="AO661" s="19"/>
      <c r="AP661" s="19"/>
      <c r="AQ661" s="19"/>
      <c r="AR661" s="19"/>
      <c r="AS661" s="19"/>
    </row>
    <row r="662" spans="1:45" x14ac:dyDescent="0.3">
      <c r="A662" s="50"/>
      <c r="B662" s="102"/>
      <c r="C662" s="14"/>
      <c r="D662" s="14"/>
      <c r="E662" s="102"/>
      <c r="F662" s="14"/>
      <c r="G662" s="14"/>
      <c r="H662" s="102"/>
      <c r="I662" s="14"/>
      <c r="J662" s="14"/>
      <c r="K662" s="102"/>
      <c r="L662" s="14"/>
      <c r="M662" s="14"/>
      <c r="N662" s="102"/>
      <c r="O662" s="14"/>
      <c r="P662" s="14"/>
      <c r="Q662" s="149"/>
      <c r="R662" s="148"/>
      <c r="S662" s="148"/>
      <c r="T662" s="102"/>
      <c r="U662" s="14"/>
      <c r="V662" s="14"/>
      <c r="W662" s="102"/>
      <c r="X662" s="14"/>
      <c r="Y662" s="14"/>
      <c r="Z662" s="102"/>
      <c r="AA662" s="14"/>
      <c r="AB662" s="14"/>
      <c r="AC662" s="102"/>
      <c r="AD662" s="14"/>
      <c r="AE662" s="14"/>
      <c r="AF662" s="40"/>
      <c r="AM662" s="19"/>
      <c r="AN662" s="19"/>
      <c r="AO662" s="19"/>
      <c r="AP662" s="19"/>
      <c r="AQ662" s="19"/>
      <c r="AR662" s="19"/>
      <c r="AS662" s="19"/>
    </row>
    <row r="663" spans="1:45" x14ac:dyDescent="0.3">
      <c r="A663" s="50"/>
      <c r="B663" s="102"/>
      <c r="C663" s="14"/>
      <c r="D663" s="14"/>
      <c r="E663" s="102"/>
      <c r="F663" s="14"/>
      <c r="G663" s="14"/>
      <c r="H663" s="102"/>
      <c r="I663" s="14"/>
      <c r="J663" s="14"/>
      <c r="K663" s="102"/>
      <c r="L663" s="14"/>
      <c r="M663" s="14"/>
      <c r="N663" s="102"/>
      <c r="O663" s="14"/>
      <c r="P663" s="14"/>
      <c r="Q663" s="149"/>
      <c r="R663" s="148"/>
      <c r="S663" s="148"/>
      <c r="T663" s="102"/>
      <c r="U663" s="14"/>
      <c r="V663" s="14"/>
      <c r="W663" s="102"/>
      <c r="X663" s="14"/>
      <c r="Y663" s="14"/>
      <c r="Z663" s="102"/>
      <c r="AA663" s="14"/>
      <c r="AB663" s="14"/>
      <c r="AC663" s="102"/>
      <c r="AD663" s="14"/>
      <c r="AE663" s="14"/>
      <c r="AF663" s="40"/>
      <c r="AM663" s="19"/>
      <c r="AN663" s="19"/>
      <c r="AO663" s="19"/>
      <c r="AP663" s="19"/>
      <c r="AQ663" s="19"/>
      <c r="AR663" s="19"/>
      <c r="AS663" s="19"/>
    </row>
    <row r="664" spans="1:45" x14ac:dyDescent="0.3">
      <c r="A664" s="50"/>
      <c r="B664" s="102"/>
      <c r="C664" s="14"/>
      <c r="D664" s="14"/>
      <c r="E664" s="102"/>
      <c r="F664" s="14"/>
      <c r="G664" s="14"/>
      <c r="H664" s="102"/>
      <c r="I664" s="14"/>
      <c r="J664" s="14"/>
      <c r="K664" s="102"/>
      <c r="L664" s="14"/>
      <c r="M664" s="14"/>
      <c r="N664" s="102"/>
      <c r="O664" s="14"/>
      <c r="P664" s="14"/>
      <c r="Q664" s="149"/>
      <c r="R664" s="148"/>
      <c r="S664" s="148"/>
      <c r="T664" s="102"/>
      <c r="U664" s="14"/>
      <c r="V664" s="14"/>
      <c r="W664" s="102"/>
      <c r="X664" s="14"/>
      <c r="Y664" s="14"/>
      <c r="Z664" s="102"/>
      <c r="AA664" s="14"/>
      <c r="AB664" s="14"/>
      <c r="AC664" s="102"/>
      <c r="AD664" s="14"/>
      <c r="AE664" s="14"/>
      <c r="AF664" s="40"/>
      <c r="AM664" s="19"/>
      <c r="AN664" s="19"/>
      <c r="AO664" s="19"/>
      <c r="AP664" s="19"/>
      <c r="AQ664" s="19"/>
      <c r="AR664" s="19"/>
      <c r="AS664" s="19"/>
    </row>
    <row r="665" spans="1:45" x14ac:dyDescent="0.3">
      <c r="A665" s="50"/>
      <c r="B665" s="102"/>
      <c r="C665" s="14"/>
      <c r="D665" s="14"/>
      <c r="E665" s="102"/>
      <c r="F665" s="14"/>
      <c r="G665" s="14"/>
      <c r="H665" s="102"/>
      <c r="I665" s="14"/>
      <c r="J665" s="14"/>
      <c r="K665" s="102"/>
      <c r="L665" s="14"/>
      <c r="M665" s="14"/>
      <c r="N665" s="102"/>
      <c r="O665" s="14"/>
      <c r="P665" s="14"/>
      <c r="Q665" s="149"/>
      <c r="R665" s="148"/>
      <c r="S665" s="148"/>
      <c r="T665" s="102"/>
      <c r="U665" s="14"/>
      <c r="V665" s="14"/>
      <c r="W665" s="102"/>
      <c r="X665" s="14"/>
      <c r="Y665" s="14"/>
      <c r="Z665" s="102"/>
      <c r="AA665" s="14"/>
      <c r="AB665" s="14"/>
      <c r="AC665" s="102"/>
      <c r="AD665" s="14"/>
      <c r="AE665" s="14"/>
      <c r="AF665" s="40"/>
      <c r="AM665" s="19"/>
      <c r="AN665" s="19"/>
      <c r="AO665" s="19"/>
      <c r="AP665" s="19"/>
      <c r="AQ665" s="19"/>
      <c r="AR665" s="19"/>
      <c r="AS665" s="19"/>
    </row>
    <row r="666" spans="1:45" x14ac:dyDescent="0.3">
      <c r="A666" s="50"/>
      <c r="B666" s="102"/>
      <c r="C666" s="14"/>
      <c r="D666" s="14"/>
      <c r="E666" s="102"/>
      <c r="F666" s="14"/>
      <c r="G666" s="14"/>
      <c r="H666" s="102"/>
      <c r="I666" s="14"/>
      <c r="J666" s="14"/>
      <c r="K666" s="102"/>
      <c r="L666" s="14"/>
      <c r="M666" s="14"/>
      <c r="N666" s="102"/>
      <c r="O666" s="14"/>
      <c r="P666" s="14"/>
      <c r="Q666" s="149"/>
      <c r="R666" s="148"/>
      <c r="S666" s="148"/>
      <c r="T666" s="102"/>
      <c r="U666" s="14"/>
      <c r="V666" s="14"/>
      <c r="W666" s="102"/>
      <c r="X666" s="14"/>
      <c r="Y666" s="14"/>
      <c r="Z666" s="102"/>
      <c r="AA666" s="14"/>
      <c r="AB666" s="14"/>
      <c r="AC666" s="102"/>
      <c r="AD666" s="14"/>
      <c r="AE666" s="14"/>
      <c r="AF666" s="40"/>
      <c r="AM666" s="19"/>
      <c r="AN666" s="19"/>
      <c r="AO666" s="19"/>
      <c r="AP666" s="19"/>
      <c r="AQ666" s="19"/>
      <c r="AR666" s="19"/>
      <c r="AS666" s="19"/>
    </row>
    <row r="667" spans="1:45" x14ac:dyDescent="0.3">
      <c r="A667" s="50"/>
      <c r="B667" s="102"/>
      <c r="C667" s="14"/>
      <c r="D667" s="14"/>
      <c r="E667" s="102"/>
      <c r="F667" s="14"/>
      <c r="G667" s="14"/>
      <c r="H667" s="102"/>
      <c r="I667" s="14"/>
      <c r="J667" s="14"/>
      <c r="K667" s="102"/>
      <c r="L667" s="14"/>
      <c r="M667" s="14"/>
      <c r="N667" s="102"/>
      <c r="O667" s="14"/>
      <c r="P667" s="14"/>
      <c r="Q667" s="149"/>
      <c r="R667" s="148"/>
      <c r="S667" s="148"/>
      <c r="T667" s="102"/>
      <c r="U667" s="14"/>
      <c r="V667" s="14"/>
      <c r="W667" s="102"/>
      <c r="X667" s="14"/>
      <c r="Y667" s="14"/>
      <c r="Z667" s="102"/>
      <c r="AA667" s="14"/>
      <c r="AB667" s="14"/>
      <c r="AC667" s="102"/>
      <c r="AD667" s="14"/>
      <c r="AE667" s="14"/>
      <c r="AF667" s="40"/>
      <c r="AM667" s="19"/>
      <c r="AN667" s="19"/>
      <c r="AO667" s="19"/>
      <c r="AP667" s="19"/>
      <c r="AQ667" s="19"/>
      <c r="AR667" s="19"/>
      <c r="AS667" s="19"/>
    </row>
    <row r="668" spans="1:45" x14ac:dyDescent="0.3">
      <c r="A668" s="50"/>
      <c r="B668" s="102"/>
      <c r="C668" s="14"/>
      <c r="D668" s="14"/>
      <c r="E668" s="102"/>
      <c r="F668" s="14"/>
      <c r="G668" s="14"/>
      <c r="H668" s="102"/>
      <c r="I668" s="14"/>
      <c r="J668" s="14"/>
      <c r="K668" s="102"/>
      <c r="L668" s="14"/>
      <c r="M668" s="14"/>
      <c r="N668" s="102"/>
      <c r="O668" s="14"/>
      <c r="P668" s="14"/>
      <c r="Q668" s="149"/>
      <c r="R668" s="148"/>
      <c r="S668" s="148"/>
      <c r="T668" s="102"/>
      <c r="U668" s="14"/>
      <c r="V668" s="14"/>
      <c r="W668" s="102"/>
      <c r="X668" s="14"/>
      <c r="Y668" s="14"/>
      <c r="Z668" s="102"/>
      <c r="AA668" s="14"/>
      <c r="AB668" s="14"/>
      <c r="AC668" s="102"/>
      <c r="AD668" s="14"/>
      <c r="AE668" s="14"/>
      <c r="AF668" s="40"/>
      <c r="AM668" s="19"/>
      <c r="AN668" s="19"/>
      <c r="AO668" s="19"/>
      <c r="AP668" s="19"/>
      <c r="AQ668" s="19"/>
      <c r="AR668" s="19"/>
      <c r="AS668" s="19"/>
    </row>
    <row r="669" spans="1:45" x14ac:dyDescent="0.3">
      <c r="A669" s="50"/>
      <c r="B669" s="102"/>
      <c r="C669" s="14"/>
      <c r="D669" s="14"/>
      <c r="E669" s="102"/>
      <c r="F669" s="14"/>
      <c r="G669" s="14"/>
      <c r="H669" s="102"/>
      <c r="I669" s="14"/>
      <c r="J669" s="14"/>
      <c r="K669" s="102"/>
      <c r="L669" s="14"/>
      <c r="M669" s="14"/>
      <c r="N669" s="102"/>
      <c r="O669" s="14"/>
      <c r="P669" s="14"/>
      <c r="Q669" s="149"/>
      <c r="R669" s="148"/>
      <c r="S669" s="148"/>
      <c r="T669" s="102"/>
      <c r="U669" s="14"/>
      <c r="V669" s="14"/>
      <c r="W669" s="102"/>
      <c r="X669" s="14"/>
      <c r="Y669" s="14"/>
      <c r="Z669" s="102"/>
      <c r="AA669" s="14"/>
      <c r="AB669" s="14"/>
      <c r="AC669" s="102"/>
      <c r="AD669" s="14"/>
      <c r="AE669" s="14"/>
      <c r="AF669" s="40"/>
      <c r="AM669" s="19"/>
      <c r="AN669" s="19"/>
      <c r="AO669" s="19"/>
      <c r="AP669" s="19"/>
      <c r="AQ669" s="19"/>
      <c r="AR669" s="19"/>
      <c r="AS669" s="19"/>
    </row>
    <row r="670" spans="1:45" x14ac:dyDescent="0.3">
      <c r="A670" s="50"/>
      <c r="B670" s="102"/>
      <c r="C670" s="14"/>
      <c r="D670" s="14"/>
      <c r="E670" s="102"/>
      <c r="F670" s="14"/>
      <c r="G670" s="14"/>
      <c r="H670" s="102"/>
      <c r="I670" s="14"/>
      <c r="J670" s="14"/>
      <c r="K670" s="102"/>
      <c r="L670" s="14"/>
      <c r="M670" s="14"/>
      <c r="N670" s="102"/>
      <c r="O670" s="14"/>
      <c r="P670" s="14"/>
      <c r="Q670" s="149"/>
      <c r="R670" s="148"/>
      <c r="S670" s="148"/>
      <c r="T670" s="102"/>
      <c r="U670" s="14"/>
      <c r="V670" s="14"/>
      <c r="W670" s="102"/>
      <c r="X670" s="14"/>
      <c r="Y670" s="14"/>
      <c r="Z670" s="102"/>
      <c r="AA670" s="14"/>
      <c r="AB670" s="14"/>
      <c r="AC670" s="102"/>
      <c r="AD670" s="14"/>
      <c r="AE670" s="14"/>
      <c r="AF670" s="40"/>
      <c r="AM670" s="19"/>
      <c r="AN670" s="19"/>
      <c r="AO670" s="19"/>
      <c r="AP670" s="19"/>
      <c r="AQ670" s="19"/>
      <c r="AR670" s="19"/>
      <c r="AS670" s="19"/>
    </row>
    <row r="671" spans="1:45" x14ac:dyDescent="0.3">
      <c r="A671" s="50"/>
      <c r="B671" s="102"/>
      <c r="C671" s="14"/>
      <c r="D671" s="14"/>
      <c r="E671" s="102"/>
      <c r="F671" s="14"/>
      <c r="G671" s="14"/>
      <c r="H671" s="102"/>
      <c r="I671" s="14"/>
      <c r="J671" s="14"/>
      <c r="K671" s="102"/>
      <c r="L671" s="14"/>
      <c r="M671" s="14"/>
      <c r="N671" s="102"/>
      <c r="O671" s="14"/>
      <c r="P671" s="14"/>
      <c r="Q671" s="149"/>
      <c r="R671" s="148"/>
      <c r="S671" s="148"/>
      <c r="T671" s="102"/>
      <c r="U671" s="14"/>
      <c r="V671" s="14"/>
      <c r="W671" s="102"/>
      <c r="X671" s="14"/>
      <c r="Y671" s="14"/>
      <c r="Z671" s="102"/>
      <c r="AA671" s="14"/>
      <c r="AB671" s="14"/>
      <c r="AC671" s="102"/>
      <c r="AD671" s="14"/>
      <c r="AE671" s="14"/>
      <c r="AF671" s="40"/>
      <c r="AM671" s="19"/>
      <c r="AN671" s="19"/>
      <c r="AO671" s="19"/>
      <c r="AP671" s="19"/>
      <c r="AQ671" s="19"/>
      <c r="AR671" s="19"/>
      <c r="AS671" s="19"/>
    </row>
    <row r="672" spans="1:45" x14ac:dyDescent="0.3">
      <c r="A672" s="50"/>
      <c r="B672" s="102"/>
      <c r="C672" s="14"/>
      <c r="D672" s="14"/>
      <c r="E672" s="102"/>
      <c r="F672" s="14"/>
      <c r="G672" s="14"/>
      <c r="H672" s="102"/>
      <c r="I672" s="14"/>
      <c r="J672" s="14"/>
      <c r="K672" s="102"/>
      <c r="L672" s="14"/>
      <c r="M672" s="14"/>
      <c r="N672" s="102"/>
      <c r="O672" s="14"/>
      <c r="P672" s="14"/>
      <c r="Q672" s="149"/>
      <c r="R672" s="148"/>
      <c r="S672" s="148"/>
      <c r="T672" s="102"/>
      <c r="U672" s="14"/>
      <c r="V672" s="14"/>
      <c r="W672" s="102"/>
      <c r="X672" s="14"/>
      <c r="Y672" s="14"/>
      <c r="Z672" s="102"/>
      <c r="AA672" s="14"/>
      <c r="AB672" s="14"/>
      <c r="AC672" s="102"/>
      <c r="AD672" s="14"/>
      <c r="AE672" s="14"/>
      <c r="AF672" s="40"/>
      <c r="AM672" s="19"/>
      <c r="AN672" s="19"/>
      <c r="AO672" s="19"/>
      <c r="AP672" s="19"/>
      <c r="AQ672" s="19"/>
      <c r="AR672" s="19"/>
      <c r="AS672" s="19"/>
    </row>
    <row r="673" spans="1:45" x14ac:dyDescent="0.3">
      <c r="A673" s="50"/>
      <c r="B673" s="102"/>
      <c r="C673" s="14"/>
      <c r="D673" s="14"/>
      <c r="E673" s="102"/>
      <c r="F673" s="14"/>
      <c r="G673" s="14"/>
      <c r="H673" s="102"/>
      <c r="I673" s="14"/>
      <c r="J673" s="14"/>
      <c r="K673" s="102"/>
      <c r="L673" s="14"/>
      <c r="M673" s="14"/>
      <c r="N673" s="102"/>
      <c r="O673" s="14"/>
      <c r="P673" s="14"/>
      <c r="Q673" s="149"/>
      <c r="R673" s="148"/>
      <c r="S673" s="148"/>
      <c r="T673" s="102"/>
      <c r="U673" s="14"/>
      <c r="V673" s="14"/>
      <c r="W673" s="102"/>
      <c r="X673" s="14"/>
      <c r="Y673" s="14"/>
      <c r="Z673" s="102"/>
      <c r="AA673" s="14"/>
      <c r="AB673" s="14"/>
      <c r="AC673" s="102"/>
      <c r="AD673" s="14"/>
      <c r="AE673" s="14"/>
      <c r="AF673" s="40"/>
      <c r="AM673" s="19"/>
      <c r="AN673" s="19"/>
      <c r="AO673" s="19"/>
      <c r="AP673" s="19"/>
      <c r="AQ673" s="19"/>
      <c r="AR673" s="19"/>
      <c r="AS673" s="19"/>
    </row>
    <row r="674" spans="1:45" x14ac:dyDescent="0.3">
      <c r="A674" s="50"/>
      <c r="B674" s="102"/>
      <c r="C674" s="14"/>
      <c r="D674" s="14"/>
      <c r="E674" s="102"/>
      <c r="F674" s="14"/>
      <c r="G674" s="14"/>
      <c r="H674" s="102"/>
      <c r="I674" s="14"/>
      <c r="J674" s="14"/>
      <c r="K674" s="102"/>
      <c r="L674" s="14"/>
      <c r="M674" s="14"/>
      <c r="N674" s="102"/>
      <c r="O674" s="14"/>
      <c r="P674" s="14"/>
      <c r="Q674" s="149"/>
      <c r="R674" s="148"/>
      <c r="S674" s="148"/>
      <c r="T674" s="102"/>
      <c r="U674" s="14"/>
      <c r="V674" s="14"/>
      <c r="W674" s="102"/>
      <c r="X674" s="14"/>
      <c r="Y674" s="14"/>
      <c r="Z674" s="102"/>
      <c r="AA674" s="14"/>
      <c r="AB674" s="14"/>
      <c r="AC674" s="102"/>
      <c r="AD674" s="14"/>
      <c r="AE674" s="14"/>
      <c r="AF674" s="40"/>
      <c r="AM674" s="19"/>
      <c r="AN674" s="19"/>
      <c r="AO674" s="19"/>
      <c r="AP674" s="19"/>
      <c r="AQ674" s="19"/>
      <c r="AR674" s="19"/>
      <c r="AS674" s="19"/>
    </row>
    <row r="675" spans="1:45" x14ac:dyDescent="0.3">
      <c r="A675" s="50"/>
      <c r="B675" s="102"/>
      <c r="C675" s="14"/>
      <c r="D675" s="14"/>
      <c r="E675" s="102"/>
      <c r="F675" s="14"/>
      <c r="G675" s="14"/>
      <c r="H675" s="102"/>
      <c r="I675" s="14"/>
      <c r="J675" s="14"/>
      <c r="K675" s="102"/>
      <c r="L675" s="14"/>
      <c r="M675" s="14"/>
      <c r="N675" s="102"/>
      <c r="O675" s="14"/>
      <c r="P675" s="14"/>
      <c r="Q675" s="149"/>
      <c r="R675" s="148"/>
      <c r="S675" s="148"/>
      <c r="T675" s="102"/>
      <c r="U675" s="14"/>
      <c r="V675" s="14"/>
      <c r="W675" s="102"/>
      <c r="X675" s="14"/>
      <c r="Y675" s="14"/>
      <c r="Z675" s="102"/>
      <c r="AA675" s="14"/>
      <c r="AB675" s="14"/>
      <c r="AC675" s="102"/>
      <c r="AD675" s="14"/>
      <c r="AE675" s="14"/>
      <c r="AF675" s="40"/>
      <c r="AM675" s="19"/>
      <c r="AN675" s="19"/>
      <c r="AO675" s="19"/>
      <c r="AP675" s="19"/>
      <c r="AQ675" s="19"/>
      <c r="AR675" s="19"/>
      <c r="AS675" s="19"/>
    </row>
    <row r="676" spans="1:45" x14ac:dyDescent="0.3">
      <c r="A676" s="50"/>
      <c r="B676" s="102"/>
      <c r="C676" s="14"/>
      <c r="D676" s="14"/>
      <c r="E676" s="102"/>
      <c r="F676" s="14"/>
      <c r="G676" s="14"/>
      <c r="H676" s="102"/>
      <c r="I676" s="14"/>
      <c r="J676" s="14"/>
      <c r="K676" s="102"/>
      <c r="L676" s="14"/>
      <c r="M676" s="14"/>
      <c r="N676" s="102"/>
      <c r="O676" s="14"/>
      <c r="P676" s="14"/>
      <c r="Q676" s="149"/>
      <c r="R676" s="148"/>
      <c r="S676" s="148"/>
      <c r="T676" s="102"/>
      <c r="U676" s="14"/>
      <c r="V676" s="14"/>
      <c r="W676" s="102"/>
      <c r="X676" s="14"/>
      <c r="Y676" s="14"/>
      <c r="Z676" s="102"/>
      <c r="AA676" s="14"/>
      <c r="AB676" s="14"/>
      <c r="AC676" s="102"/>
      <c r="AD676" s="14"/>
      <c r="AE676" s="14"/>
      <c r="AF676" s="40"/>
      <c r="AM676" s="19"/>
      <c r="AN676" s="19"/>
      <c r="AO676" s="19"/>
      <c r="AP676" s="19"/>
      <c r="AQ676" s="19"/>
      <c r="AR676" s="19"/>
      <c r="AS676" s="19"/>
    </row>
    <row r="677" spans="1:45" x14ac:dyDescent="0.3">
      <c r="A677" s="50"/>
      <c r="B677" s="102"/>
      <c r="C677" s="14"/>
      <c r="D677" s="14"/>
      <c r="E677" s="102"/>
      <c r="F677" s="14"/>
      <c r="G677" s="14"/>
      <c r="H677" s="102"/>
      <c r="I677" s="14"/>
      <c r="J677" s="14"/>
      <c r="K677" s="102"/>
      <c r="L677" s="14"/>
      <c r="M677" s="14"/>
      <c r="N677" s="102"/>
      <c r="O677" s="14"/>
      <c r="P677" s="14"/>
      <c r="Q677" s="149"/>
      <c r="R677" s="148"/>
      <c r="S677" s="148"/>
      <c r="T677" s="102"/>
      <c r="U677" s="14"/>
      <c r="V677" s="14"/>
      <c r="W677" s="102"/>
      <c r="X677" s="14"/>
      <c r="Y677" s="14"/>
      <c r="Z677" s="102"/>
      <c r="AA677" s="14"/>
      <c r="AB677" s="14"/>
      <c r="AC677" s="102"/>
      <c r="AD677" s="14"/>
      <c r="AE677" s="14"/>
      <c r="AF677" s="40"/>
      <c r="AM677" s="19"/>
      <c r="AN677" s="19"/>
      <c r="AO677" s="19"/>
      <c r="AP677" s="19"/>
      <c r="AQ677" s="19"/>
      <c r="AR677" s="19"/>
      <c r="AS677" s="19"/>
    </row>
    <row r="678" spans="1:45" x14ac:dyDescent="0.3">
      <c r="A678" s="50"/>
      <c r="B678" s="102"/>
      <c r="C678" s="14"/>
      <c r="D678" s="14"/>
      <c r="E678" s="102"/>
      <c r="F678" s="14"/>
      <c r="G678" s="14"/>
      <c r="H678" s="102"/>
      <c r="I678" s="14"/>
      <c r="J678" s="14"/>
      <c r="K678" s="102"/>
      <c r="L678" s="14"/>
      <c r="M678" s="14"/>
      <c r="N678" s="102"/>
      <c r="O678" s="14"/>
      <c r="P678" s="14"/>
      <c r="Q678" s="149"/>
      <c r="R678" s="148"/>
      <c r="S678" s="148"/>
      <c r="T678" s="102"/>
      <c r="U678" s="14"/>
      <c r="V678" s="14"/>
      <c r="W678" s="102"/>
      <c r="X678" s="14"/>
      <c r="Y678" s="14"/>
      <c r="Z678" s="102"/>
      <c r="AA678" s="14"/>
      <c r="AB678" s="14"/>
      <c r="AC678" s="102"/>
      <c r="AD678" s="14"/>
      <c r="AE678" s="14"/>
      <c r="AF678" s="40"/>
      <c r="AM678" s="19"/>
      <c r="AN678" s="19"/>
      <c r="AO678" s="19"/>
      <c r="AP678" s="19"/>
      <c r="AQ678" s="19"/>
      <c r="AR678" s="19"/>
      <c r="AS678" s="19"/>
    </row>
    <row r="679" spans="1:45" x14ac:dyDescent="0.3">
      <c r="A679" s="50"/>
      <c r="B679" s="102"/>
      <c r="C679" s="14"/>
      <c r="D679" s="14"/>
      <c r="E679" s="102"/>
      <c r="F679" s="14"/>
      <c r="G679" s="14"/>
      <c r="H679" s="102"/>
      <c r="I679" s="14"/>
      <c r="J679" s="14"/>
      <c r="K679" s="102"/>
      <c r="L679" s="14"/>
      <c r="M679" s="14"/>
      <c r="N679" s="102"/>
      <c r="O679" s="14"/>
      <c r="P679" s="14"/>
      <c r="Q679" s="149"/>
      <c r="R679" s="148"/>
      <c r="S679" s="148"/>
      <c r="T679" s="102"/>
      <c r="U679" s="14"/>
      <c r="V679" s="14"/>
      <c r="W679" s="102"/>
      <c r="X679" s="14"/>
      <c r="Y679" s="14"/>
      <c r="Z679" s="102"/>
      <c r="AA679" s="14"/>
      <c r="AB679" s="14"/>
      <c r="AC679" s="102"/>
      <c r="AD679" s="14"/>
      <c r="AE679" s="14"/>
      <c r="AF679" s="40"/>
      <c r="AM679" s="19"/>
      <c r="AN679" s="19"/>
      <c r="AO679" s="19"/>
      <c r="AP679" s="19"/>
      <c r="AQ679" s="19"/>
      <c r="AR679" s="19"/>
      <c r="AS679" s="19"/>
    </row>
    <row r="680" spans="1:45" x14ac:dyDescent="0.3">
      <c r="C680" s="14" t="str">
        <f t="shared" ref="C680:C733" si="33">IF(B680="O","FRANCAIS - Orthographe",IF(B680="G","FRANCAIS - Grammaire",IF(B680="LEC","FRANCAIS - Lecture",IF(B680="LIT","FRANCAIS - Littérature",IF(B680="R","FRANCAIS - Rédaction",IF(B680="V","FRANCAIS - Vocabulaire",IF(B680="LO","FRANCAIS - Langage oral",IF(B680="LE","FRANCAIS - Lecture/Ecriture",IF(B680="CM","MATHEMATIQUES - Calcul mental",IF(B680="OGD","MATHEMATIQUES - Org. et gestion des données",IF(B680="Geom","MATHEMATIQUES - Géométrie",IF(B680="NC","MATHEMATIQUES - Nombres et calcul",IF(B680="GM","MATHEMATIQUES - Grand. et mes.",IF(B680="S","Sciences exp. et technologie",IF(B680="H","CULT. HUMANISTE - Histoire",IF(B680="Geo","CULT. HUMANISTE - Géographie",IF(B680="ICM","CULT. HUMANISTE - Inst. civ. et morale",IF(B680="EPS","Educ. phys. et sportive",IF(B680="PA","Pratiques artistiques",IF(B680="EM","PRAT. ARTIST. - Educ. musicale",IF(B680="AV","PRAT. ARTIST. - Arts visuels",IF(B680="HDA","Hist. des arts",IF(B680="DDM","DECOUV. DU MONDE",IF(B680="LV","Langue vivante",IF(B680="APC","Activ. pédag. complémentaires","")))))))))))))))))))))))))</f>
        <v/>
      </c>
      <c r="F680" s="14" t="str">
        <f t="shared" ref="F680:F733" si="34">IF(E680="O","FRANCAIS - Orthographe",IF(E680="G","FRANCAIS - Grammaire",IF(E680="LEC","FRANCAIS - Lecture",IF(E680="LIT","FRANCAIS - Littérature",IF(E680="R","FRANCAIS - Rédaction",IF(E680="V","FRANCAIS - Vocabulaire",IF(E680="LO","FRANCAIS - Langage oral",IF(E680="LE","FRANCAIS - Lecture/Ecriture",IF(E680="CM","MATHEMATIQUES - Calcul mental",IF(E680="OGD","MATHEMATIQUES - Org. et gestion des données",IF(E680="Geom","MATHEMATIQUES - Géométrie",IF(E680="NC","MATHEMATIQUES - Nombres et calcul",IF(E680="GM","MATHEMATIQUES - Grand. et mes.",IF(E680="S","Sciences exp. et technologie",IF(E680="H","CULT. HUMANISTE - Histoire",IF(E680="Geo","CULT. HUMANISTE - Géographie",IF(E680="ICM","CULT. HUMANISTE - Inst. civ. et morale",IF(E680="EPS","Educ. phys. et sportive",IF(E680="PA","Pratiques artistiques",IF(E680="EM","PRAT. ARTIST. - Educ. musicale",IF(E680="AV","PRAT. ARTIST. - Arts visuels",IF(E680="HDA","Hist. des arts",IF(E680="DDM","DECOUV. DU MONDE",IF(E680="LV","Langue vivante",IF(E680="APC","Activ. pédag. complémentaires","")))))))))))))))))))))))))</f>
        <v/>
      </c>
      <c r="I680" s="14" t="str">
        <f t="shared" ref="I680:I733" si="35">IF(H680="O","FRANCAIS - Orthographe",IF(H680="G","FRANCAIS - Grammaire",IF(H680="LEC","FRANCAIS - Lecture",IF(H680="LIT","FRANCAIS - Littérature",IF(H680="R","FRANCAIS - Rédaction",IF(H680="V","FRANCAIS - Vocabulaire",IF(H680="LO","FRANCAIS - Langage oral",IF(H680="LE","FRANCAIS - Lecture/Ecriture",IF(H680="CM","MATHEMATIQUES - Calcul mental",IF(H680="OGD","MATHEMATIQUES - Org. et gestion des données",IF(H680="Geom","MATHEMATIQUES - Géométrie",IF(H680="NC","MATHEMATIQUES - Nombres et calcul",IF(H680="GM","MATHEMATIQUES - Grand. et mes.",IF(H680="S","Sciences exp. et technologie",IF(H680="H","CULT. HUMANISTE - Histoire",IF(H680="Geo","CULT. HUMANISTE - Géographie",IF(H680="ICM","CULT. HUMANISTE - Inst. civ. et morale",IF(H680="EPS","Educ. phys. et sportive",IF(H680="PA","Pratiques artistiques",IF(H680="EM","PRAT. ARTIST. - Educ. musicale",IF(H680="AV","PRAT. ARTIST. - Arts visuels",IF(H680="HDA","Hist. des arts",IF(H680="DDM","DECOUV. DU MONDE",IF(H680="LV","Langue vivante",IF(H680="APC","Activ. pédag. complémentaires","")))))))))))))))))))))))))</f>
        <v/>
      </c>
      <c r="L680" s="14" t="str">
        <f t="shared" ref="L680:L733" si="36">IF(K680="O","FRANCAIS - Orthographe",IF(K680="G","FRANCAIS - Grammaire",IF(K680="LEC","FRANCAIS - Lecture",IF(K680="LIT","FRANCAIS - Littérature",IF(K680="R","FRANCAIS - Rédaction",IF(K680="V","FRANCAIS - Vocabulaire",IF(K680="LO","FRANCAIS - Langage oral",IF(K680="LE","FRANCAIS - Lecture/Ecriture",IF(K680="CM","MATHEMATIQUES - Calcul mental",IF(K680="OGD","MATHEMATIQUES - Org. et gestion des données",IF(K680="Geom","MATHEMATIQUES - Géométrie",IF(K680="NC","MATHEMATIQUES - Nombres et calcul",IF(K680="GM","MATHEMATIQUES - Grand. et mes.",IF(K680="S","Sciences exp. et technologie",IF(K680="H","CULT. HUMANISTE - Histoire",IF(K680="Geo","CULT. HUMANISTE - Géographie",IF(K680="ICM","CULT. HUMANISTE - Inst. civ. et morale",IF(K680="EPS","Educ. phys. et sportive",IF(K680="PA","Pratiques artistiques",IF(K680="EM","PRAT. ARTIST. - Educ. musicale",IF(K680="AV","PRAT. ARTIST. - Arts visuels",IF(K680="HDA","Hist. des arts",IF(K680="DDM","DECOUV. DU MONDE",IF(K680="LV","Langue vivante",IF(K680="APC","Activ. pédag. complémentaires","")))))))))))))))))))))))))</f>
        <v/>
      </c>
      <c r="O680" s="14" t="str">
        <f t="shared" ref="O680:O733" si="37">IF(N680="O","FRANCAIS - Orthographe",IF(N680="G","FRANCAIS - Grammaire",IF(N680="LEC","FRANCAIS - Lecture",IF(N680="LIT","FRANCAIS - Littérature",IF(N680="R","FRANCAIS - Rédaction",IF(N680="V","FRANCAIS - Vocabulaire",IF(N680="LO","FRANCAIS - Langage oral",IF(N680="LE","FRANCAIS - Lecture/Ecriture",IF(N680="CM","MATHEMATIQUES - Calcul mental",IF(N680="OGD","MATHEMATIQUES - Org. et gestion des données",IF(N680="Geom","MATHEMATIQUES - Géométrie",IF(N680="NC","MATHEMATIQUES - Nombres et calcul",IF(N680="GM","MATHEMATIQUES - Grand. et mes.",IF(N680="S","Sciences exp. et technologie",IF(N680="H","CULT. HUMANISTE - Histoire",IF(N680="Geo","CULT. HUMANISTE - Géographie",IF(N680="ICM","CULT. HUMANISTE - Inst. civ. et morale",IF(N680="EPS","Educ. phys. et sportive",IF(N680="PA","Pratiques artistiques",IF(N680="EM","PRAT. ARTIST. - Educ. musicale",IF(N680="AV","PRAT. ARTIST. - Arts visuels",IF(N680="HDA","Hist. des arts",IF(N680="DDM","DECOUV. DU MONDE",IF(N680="LV","Langue vivante",IF(N680="APC","Activ. pédag. complémentaires","")))))))))))))))))))))))))</f>
        <v/>
      </c>
      <c r="R680" s="148" t="str">
        <f t="shared" ref="R680:R733" si="38">IF(Q680="O","FRANCAIS - Orthographe",IF(Q680="G","FRANCAIS - Grammaire",IF(Q680="LEC","FRANCAIS - Lecture",IF(Q680="LIT","FRANCAIS - Littérature",IF(Q680="R","FRANCAIS - Rédaction",IF(Q680="V","FRANCAIS - Vocabulaire",IF(Q680="LO","FRANCAIS - Langage oral",IF(Q680="LE","FRANCAIS - Lecture/Ecriture",IF(Q680="CM","MATHEMATIQUES - Calcul mental",IF(Q680="OGD","MATHEMATIQUES - Org. et gestion des données",IF(Q680="Geom","MATHEMATIQUES - Géométrie",IF(Q680="NC","MATHEMATIQUES - Nombres et calcul",IF(Q680="GM","MATHEMATIQUES - Grand. et mes.",IF(Q680="S","Sciences exp. et technologie",IF(Q680="H","CULT. HUMANISTE - Histoire",IF(Q680="Geo","CULT. HUMANISTE - Géographie",IF(Q680="ICM","CULT. HUMANISTE - Inst. civ. et morale",IF(Q680="EPS","Educ. phys. et sportive",IF(Q680="PA","Pratiques artistiques",IF(Q680="EM","PRAT. ARTIST. - Educ. musicale",IF(Q680="AV","PRAT. ARTIST. - Arts visuels",IF(Q680="HDA","Hist. des arts",IF(Q680="DDM","DECOUV. DU MONDE",IF(Q680="LV","Langue vivante",IF(Q680="APC","Activ. pédag. complémentaires","")))))))))))))))))))))))))</f>
        <v/>
      </c>
      <c r="U680" s="14" t="str">
        <f t="shared" ref="U680:U733" si="39">IF(T680="O","FRANCAIS - Orthographe",IF(T680="G","FRANCAIS - Grammaire",IF(T680="LEC","FRANCAIS - Lecture",IF(T680="LIT","FRANCAIS - Littérature",IF(T680="R","FRANCAIS - Rédaction",IF(T680="V","FRANCAIS - Vocabulaire",IF(T680="LO","FRANCAIS - Langage oral",IF(T680="LE","FRANCAIS - Lecture/Ecriture",IF(T680="CM","MATHEMATIQUES - Calcul mental",IF(T680="OGD","MATHEMATIQUES - Org. et gestion des données",IF(T680="Geom","MATHEMATIQUES - Géométrie",IF(T680="NC","MATHEMATIQUES - Nombres et calcul",IF(T680="GM","MATHEMATIQUES - Grand. et mes.",IF(T680="S","Sciences exp. et technologie",IF(T680="H","CULT. HUMANISTE - Histoire",IF(T680="Geo","CULT. HUMANISTE - Géographie",IF(T680="ICM","CULT. HUMANISTE - Inst. civ. et morale",IF(T680="EPS","Educ. phys. et sportive",IF(T680="PA","Pratiques artistiques",IF(T680="EM","PRAT. ARTIST. - Educ. musicale",IF(T680="AV","PRAT. ARTIST. - Arts visuels",IF(T680="HDA","Hist. des arts",IF(T680="DDM","DECOUV. DU MONDE",IF(T680="LV","Langue vivante",IF(T680="APC","Activ. pédag. complémentaires","")))))))))))))))))))))))))</f>
        <v/>
      </c>
      <c r="X680" s="14" t="str">
        <f t="shared" ref="X680:X733" si="40">IF(W680="O","FRANCAIS - Orthographe",IF(W680="G","FRANCAIS - Grammaire",IF(W680="LEC","FRANCAIS - Lecture",IF(W680="LIT","FRANCAIS - Littérature",IF(W680="R","FRANCAIS - Rédaction",IF(W680="V","FRANCAIS - Vocabulaire",IF(W680="LO","FRANCAIS - Langage oral",IF(W680="LE","FRANCAIS - Lecture/Ecriture",IF(W680="CM","MATHEMATIQUES - Calcul mental",IF(W680="OGD","MATHEMATIQUES - Org. et gestion des données",IF(W680="Geom","MATHEMATIQUES - Géométrie",IF(W680="NC","MATHEMATIQUES - Nombres et calcul",IF(W680="GM","MATHEMATIQUES - Grand. et mes.",IF(W680="S","Sciences exp. et technologie",IF(W680="H","CULT. HUMANISTE - Histoire",IF(W680="Geo","CULT. HUMANISTE - Géographie",IF(W680="ICM","CULT. HUMANISTE - Inst. civ. et morale",IF(W680="EPS","Educ. phys. et sportive",IF(W680="PA","Pratiques artistiques",IF(W680="EM","PRAT. ARTIST. - Educ. musicale",IF(W680="AV","PRAT. ARTIST. - Arts visuels",IF(W680="HDA","Hist. des arts",IF(W680="DDM","DECOUV. DU MONDE",IF(W680="LV","Langue vivante",IF(W680="APC","Activ. pédag. complémentaires","")))))))))))))))))))))))))</f>
        <v/>
      </c>
      <c r="AA680" s="14" t="str">
        <f t="shared" ref="AA680:AA733" si="41">IF(Z680="O","FRANCAIS - Orthographe",IF(Z680="G","FRANCAIS - Grammaire",IF(Z680="LEC","FRANCAIS - Lecture",IF(Z680="LIT","FRANCAIS - Littérature",IF(Z680="R","FRANCAIS - Rédaction",IF(Z680="V","FRANCAIS - Vocabulaire",IF(Z680="LO","FRANCAIS - Langage oral",IF(Z680="LE","FRANCAIS - Lecture/Ecriture",IF(Z680="CM","MATHEMATIQUES - Calcul mental",IF(Z680="OGD","MATHEMATIQUES - Org. et gestion des données",IF(Z680="Geom","MATHEMATIQUES - Géométrie",IF(Z680="NC","MATHEMATIQUES - Nombres et calcul",IF(Z680="GM","MATHEMATIQUES - Grand. et mes.",IF(Z680="S","Sciences exp. et technologie",IF(Z680="H","CULT. HUMANISTE - Histoire",IF(Z680="Geo","CULT. HUMANISTE - Géographie",IF(Z680="ICM","CULT. HUMANISTE - Inst. civ. et morale",IF(Z680="EPS","Educ. phys. et sportive",IF(Z680="PA","Pratiques artistiques",IF(Z680="EM","PRAT. ARTIST. - Educ. musicale",IF(Z680="AV","PRAT. ARTIST. - Arts visuels",IF(Z680="HDA","Hist. des arts",IF(Z680="DDM","DECOUV. DU MONDE",IF(Z680="LV","Langue vivante",IF(Z680="APC","Activ. pédag. complémentaires","")))))))))))))))))))))))))</f>
        <v/>
      </c>
      <c r="AD680" s="14" t="str">
        <f t="shared" ref="AD680:AD733" si="42">IF(AC680="O","FRANCAIS - Orthographe",IF(AC680="G","FRANCAIS - Grammaire",IF(AC680="LEC","FRANCAIS - Lecture",IF(AC680="LIT","FRANCAIS - Littérature",IF(AC680="R","FRANCAIS - Rédaction",IF(AC680="V","FRANCAIS - Vocabulaire",IF(AC680="LO","FRANCAIS - Langage oral",IF(AC680="LE","FRANCAIS - Lecture/Ecriture",IF(AC680="CM","MATHEMATIQUES - Calcul mental",IF(AC680="OGD","MATHEMATIQUES - Org. et gestion des données",IF(AC680="Geom","MATHEMATIQUES - Géométrie",IF(AC680="NC","MATHEMATIQUES - Nombres et calcul",IF(AC680="GM","MATHEMATIQUES - Grand. et mes.",IF(AC680="S","Sciences exp. et technologie",IF(AC680="H","CULT. HUMANISTE - Histoire",IF(AC680="Geo","CULT. HUMANISTE - Géographie",IF(AC680="ICM","CULT. HUMANISTE - Inst. civ. et morale",IF(AC680="EPS","Educ. phys. et sportive",IF(AC680="PA","Pratiques artistiques",IF(AC680="EM","PRAT. ARTIST. - Educ. musicale",IF(AC680="AV","PRAT. ARTIST. - Arts visuels",IF(AC680="HDA","Hist. des arts",IF(AC680="DDM","DECOUV. DU MONDE",IF(AC680="LV","Langue vivante",IF(AC680="APC","Activ. pédag. complémentaires","")))))))))))))))))))))))))</f>
        <v/>
      </c>
      <c r="AM680" s="19"/>
      <c r="AN680" s="19"/>
      <c r="AO680" s="19"/>
      <c r="AP680" s="19"/>
      <c r="AQ680" s="19"/>
      <c r="AR680" s="19"/>
      <c r="AS680" s="19"/>
    </row>
    <row r="681" spans="1:45" x14ac:dyDescent="0.3">
      <c r="C681" s="14" t="str">
        <f t="shared" si="33"/>
        <v/>
      </c>
      <c r="F681" s="14" t="str">
        <f t="shared" si="34"/>
        <v/>
      </c>
      <c r="I681" s="14" t="str">
        <f t="shared" si="35"/>
        <v/>
      </c>
      <c r="L681" s="14" t="str">
        <f t="shared" si="36"/>
        <v/>
      </c>
      <c r="O681" s="14" t="str">
        <f t="shared" si="37"/>
        <v/>
      </c>
      <c r="R681" s="148" t="str">
        <f t="shared" si="38"/>
        <v/>
      </c>
      <c r="U681" s="14" t="str">
        <f t="shared" si="39"/>
        <v/>
      </c>
      <c r="X681" s="14" t="str">
        <f t="shared" si="40"/>
        <v/>
      </c>
      <c r="AA681" s="14" t="str">
        <f t="shared" si="41"/>
        <v/>
      </c>
      <c r="AD681" s="14" t="str">
        <f t="shared" si="42"/>
        <v/>
      </c>
    </row>
    <row r="682" spans="1:45" x14ac:dyDescent="0.3">
      <c r="C682" s="14" t="str">
        <f t="shared" si="33"/>
        <v/>
      </c>
      <c r="F682" s="14" t="str">
        <f t="shared" si="34"/>
        <v/>
      </c>
      <c r="I682" s="14" t="str">
        <f t="shared" si="35"/>
        <v/>
      </c>
      <c r="L682" s="14" t="str">
        <f t="shared" si="36"/>
        <v/>
      </c>
      <c r="O682" s="14" t="str">
        <f t="shared" si="37"/>
        <v/>
      </c>
      <c r="R682" s="148" t="str">
        <f t="shared" si="38"/>
        <v/>
      </c>
      <c r="U682" s="14" t="str">
        <f t="shared" si="39"/>
        <v/>
      </c>
      <c r="X682" s="14" t="str">
        <f t="shared" si="40"/>
        <v/>
      </c>
      <c r="AA682" s="14" t="str">
        <f t="shared" si="41"/>
        <v/>
      </c>
      <c r="AD682" s="14" t="str">
        <f t="shared" si="42"/>
        <v/>
      </c>
    </row>
    <row r="683" spans="1:45" x14ac:dyDescent="0.3">
      <c r="C683" s="14" t="str">
        <f t="shared" si="33"/>
        <v/>
      </c>
      <c r="F683" s="14" t="str">
        <f t="shared" si="34"/>
        <v/>
      </c>
      <c r="I683" s="14" t="str">
        <f t="shared" si="35"/>
        <v/>
      </c>
      <c r="L683" s="14" t="str">
        <f t="shared" si="36"/>
        <v/>
      </c>
      <c r="O683" s="14" t="str">
        <f t="shared" si="37"/>
        <v/>
      </c>
      <c r="R683" s="148" t="str">
        <f t="shared" si="38"/>
        <v/>
      </c>
      <c r="U683" s="14" t="str">
        <f t="shared" si="39"/>
        <v/>
      </c>
      <c r="X683" s="14" t="str">
        <f t="shared" si="40"/>
        <v/>
      </c>
      <c r="AA683" s="14" t="str">
        <f t="shared" si="41"/>
        <v/>
      </c>
      <c r="AD683" s="14" t="str">
        <f t="shared" si="42"/>
        <v/>
      </c>
    </row>
    <row r="684" spans="1:45" x14ac:dyDescent="0.3">
      <c r="C684" s="14" t="str">
        <f t="shared" si="33"/>
        <v/>
      </c>
      <c r="F684" s="14" t="str">
        <f t="shared" si="34"/>
        <v/>
      </c>
      <c r="I684" s="14" t="str">
        <f t="shared" si="35"/>
        <v/>
      </c>
      <c r="L684" s="14" t="str">
        <f t="shared" si="36"/>
        <v/>
      </c>
      <c r="O684" s="14" t="str">
        <f t="shared" si="37"/>
        <v/>
      </c>
      <c r="R684" s="148" t="str">
        <f t="shared" si="38"/>
        <v/>
      </c>
      <c r="U684" s="14" t="str">
        <f t="shared" si="39"/>
        <v/>
      </c>
      <c r="X684" s="14" t="str">
        <f t="shared" si="40"/>
        <v/>
      </c>
      <c r="AA684" s="14" t="str">
        <f t="shared" si="41"/>
        <v/>
      </c>
      <c r="AD684" s="14" t="str">
        <f t="shared" si="42"/>
        <v/>
      </c>
    </row>
    <row r="685" spans="1:45" x14ac:dyDescent="0.3">
      <c r="C685" s="14" t="str">
        <f t="shared" si="33"/>
        <v/>
      </c>
      <c r="F685" s="14" t="str">
        <f t="shared" si="34"/>
        <v/>
      </c>
      <c r="I685" s="14" t="str">
        <f t="shared" si="35"/>
        <v/>
      </c>
      <c r="L685" s="14" t="str">
        <f t="shared" si="36"/>
        <v/>
      </c>
      <c r="O685" s="14" t="str">
        <f t="shared" si="37"/>
        <v/>
      </c>
      <c r="R685" s="148" t="str">
        <f t="shared" si="38"/>
        <v/>
      </c>
      <c r="U685" s="14" t="str">
        <f t="shared" si="39"/>
        <v/>
      </c>
      <c r="X685" s="14" t="str">
        <f t="shared" si="40"/>
        <v/>
      </c>
      <c r="AA685" s="14" t="str">
        <f t="shared" si="41"/>
        <v/>
      </c>
      <c r="AD685" s="14" t="str">
        <f t="shared" si="42"/>
        <v/>
      </c>
    </row>
    <row r="686" spans="1:45" x14ac:dyDescent="0.3">
      <c r="C686" s="14" t="str">
        <f t="shared" si="33"/>
        <v/>
      </c>
      <c r="F686" s="14" t="str">
        <f t="shared" si="34"/>
        <v/>
      </c>
      <c r="I686" s="14" t="str">
        <f t="shared" si="35"/>
        <v/>
      </c>
      <c r="L686" s="14" t="str">
        <f t="shared" si="36"/>
        <v/>
      </c>
      <c r="O686" s="14" t="str">
        <f t="shared" si="37"/>
        <v/>
      </c>
      <c r="R686" s="148" t="str">
        <f t="shared" si="38"/>
        <v/>
      </c>
      <c r="U686" s="14" t="str">
        <f t="shared" si="39"/>
        <v/>
      </c>
      <c r="X686" s="14" t="str">
        <f t="shared" si="40"/>
        <v/>
      </c>
      <c r="AA686" s="14" t="str">
        <f t="shared" si="41"/>
        <v/>
      </c>
      <c r="AD686" s="14" t="str">
        <f t="shared" si="42"/>
        <v/>
      </c>
    </row>
    <row r="687" spans="1:45" x14ac:dyDescent="0.3">
      <c r="C687" s="14" t="str">
        <f t="shared" si="33"/>
        <v/>
      </c>
      <c r="F687" s="14" t="str">
        <f t="shared" si="34"/>
        <v/>
      </c>
      <c r="I687" s="14" t="str">
        <f t="shared" si="35"/>
        <v/>
      </c>
      <c r="L687" s="14" t="str">
        <f t="shared" si="36"/>
        <v/>
      </c>
      <c r="O687" s="14" t="str">
        <f t="shared" si="37"/>
        <v/>
      </c>
      <c r="R687" s="148" t="str">
        <f t="shared" si="38"/>
        <v/>
      </c>
      <c r="U687" s="14" t="str">
        <f t="shared" si="39"/>
        <v/>
      </c>
      <c r="X687" s="14" t="str">
        <f t="shared" si="40"/>
        <v/>
      </c>
      <c r="AA687" s="14" t="str">
        <f t="shared" si="41"/>
        <v/>
      </c>
      <c r="AD687" s="14" t="str">
        <f t="shared" si="42"/>
        <v/>
      </c>
    </row>
    <row r="688" spans="1:45" x14ac:dyDescent="0.3">
      <c r="C688" s="14" t="str">
        <f t="shared" si="33"/>
        <v/>
      </c>
      <c r="F688" s="14" t="str">
        <f t="shared" si="34"/>
        <v/>
      </c>
      <c r="I688" s="14" t="str">
        <f t="shared" si="35"/>
        <v/>
      </c>
      <c r="L688" s="14" t="str">
        <f t="shared" si="36"/>
        <v/>
      </c>
      <c r="O688" s="14" t="str">
        <f t="shared" si="37"/>
        <v/>
      </c>
      <c r="R688" s="148" t="str">
        <f t="shared" si="38"/>
        <v/>
      </c>
      <c r="U688" s="14" t="str">
        <f t="shared" si="39"/>
        <v/>
      </c>
      <c r="X688" s="14" t="str">
        <f t="shared" si="40"/>
        <v/>
      </c>
      <c r="AA688" s="14" t="str">
        <f t="shared" si="41"/>
        <v/>
      </c>
      <c r="AD688" s="14" t="str">
        <f t="shared" si="42"/>
        <v/>
      </c>
    </row>
    <row r="689" spans="3:30" x14ac:dyDescent="0.3">
      <c r="C689" s="14" t="str">
        <f t="shared" si="33"/>
        <v/>
      </c>
      <c r="F689" s="14" t="str">
        <f t="shared" si="34"/>
        <v/>
      </c>
      <c r="I689" s="14" t="str">
        <f t="shared" si="35"/>
        <v/>
      </c>
      <c r="L689" s="14" t="str">
        <f t="shared" si="36"/>
        <v/>
      </c>
      <c r="O689" s="14" t="str">
        <f t="shared" si="37"/>
        <v/>
      </c>
      <c r="R689" s="148" t="str">
        <f t="shared" si="38"/>
        <v/>
      </c>
      <c r="U689" s="14" t="str">
        <f t="shared" si="39"/>
        <v/>
      </c>
      <c r="X689" s="14" t="str">
        <f t="shared" si="40"/>
        <v/>
      </c>
      <c r="AA689" s="14" t="str">
        <f t="shared" si="41"/>
        <v/>
      </c>
      <c r="AD689" s="14" t="str">
        <f t="shared" si="42"/>
        <v/>
      </c>
    </row>
    <row r="690" spans="3:30" x14ac:dyDescent="0.3">
      <c r="C690" s="14" t="str">
        <f t="shared" si="33"/>
        <v/>
      </c>
      <c r="F690" s="14" t="str">
        <f t="shared" si="34"/>
        <v/>
      </c>
      <c r="I690" s="14" t="str">
        <f t="shared" si="35"/>
        <v/>
      </c>
      <c r="L690" s="14" t="str">
        <f t="shared" si="36"/>
        <v/>
      </c>
      <c r="O690" s="14" t="str">
        <f t="shared" si="37"/>
        <v/>
      </c>
      <c r="R690" s="148" t="str">
        <f t="shared" si="38"/>
        <v/>
      </c>
      <c r="U690" s="14" t="str">
        <f t="shared" si="39"/>
        <v/>
      </c>
      <c r="X690" s="14" t="str">
        <f t="shared" si="40"/>
        <v/>
      </c>
      <c r="AA690" s="14" t="str">
        <f t="shared" si="41"/>
        <v/>
      </c>
      <c r="AD690" s="14" t="str">
        <f t="shared" si="42"/>
        <v/>
      </c>
    </row>
    <row r="691" spans="3:30" x14ac:dyDescent="0.3">
      <c r="C691" s="14" t="str">
        <f t="shared" si="33"/>
        <v/>
      </c>
      <c r="F691" s="14" t="str">
        <f t="shared" si="34"/>
        <v/>
      </c>
      <c r="I691" s="14" t="str">
        <f t="shared" si="35"/>
        <v/>
      </c>
      <c r="L691" s="14" t="str">
        <f t="shared" si="36"/>
        <v/>
      </c>
      <c r="O691" s="14" t="str">
        <f t="shared" si="37"/>
        <v/>
      </c>
      <c r="R691" s="148" t="str">
        <f t="shared" si="38"/>
        <v/>
      </c>
      <c r="U691" s="14" t="str">
        <f t="shared" si="39"/>
        <v/>
      </c>
      <c r="X691" s="14" t="str">
        <f t="shared" si="40"/>
        <v/>
      </c>
      <c r="AA691" s="14" t="str">
        <f t="shared" si="41"/>
        <v/>
      </c>
      <c r="AD691" s="14" t="str">
        <f t="shared" si="42"/>
        <v/>
      </c>
    </row>
    <row r="692" spans="3:30" x14ac:dyDescent="0.3">
      <c r="C692" s="14" t="str">
        <f t="shared" si="33"/>
        <v/>
      </c>
      <c r="F692" s="14" t="str">
        <f t="shared" si="34"/>
        <v/>
      </c>
      <c r="I692" s="14" t="str">
        <f t="shared" si="35"/>
        <v/>
      </c>
      <c r="L692" s="14" t="str">
        <f t="shared" si="36"/>
        <v/>
      </c>
      <c r="O692" s="14" t="str">
        <f t="shared" si="37"/>
        <v/>
      </c>
      <c r="R692" s="148" t="str">
        <f t="shared" si="38"/>
        <v/>
      </c>
      <c r="U692" s="14" t="str">
        <f t="shared" si="39"/>
        <v/>
      </c>
      <c r="X692" s="14" t="str">
        <f t="shared" si="40"/>
        <v/>
      </c>
      <c r="AA692" s="14" t="str">
        <f t="shared" si="41"/>
        <v/>
      </c>
      <c r="AD692" s="14" t="str">
        <f t="shared" si="42"/>
        <v/>
      </c>
    </row>
    <row r="693" spans="3:30" x14ac:dyDescent="0.3">
      <c r="C693" s="14" t="str">
        <f t="shared" si="33"/>
        <v/>
      </c>
      <c r="F693" s="14" t="str">
        <f t="shared" si="34"/>
        <v/>
      </c>
      <c r="I693" s="14" t="str">
        <f t="shared" si="35"/>
        <v/>
      </c>
      <c r="L693" s="14" t="str">
        <f t="shared" si="36"/>
        <v/>
      </c>
      <c r="O693" s="14" t="str">
        <f t="shared" si="37"/>
        <v/>
      </c>
      <c r="R693" s="148" t="str">
        <f t="shared" si="38"/>
        <v/>
      </c>
      <c r="U693" s="14" t="str">
        <f t="shared" si="39"/>
        <v/>
      </c>
      <c r="X693" s="14" t="str">
        <f t="shared" si="40"/>
        <v/>
      </c>
      <c r="AA693" s="14" t="str">
        <f t="shared" si="41"/>
        <v/>
      </c>
      <c r="AD693" s="14" t="str">
        <f t="shared" si="42"/>
        <v/>
      </c>
    </row>
    <row r="694" spans="3:30" x14ac:dyDescent="0.3">
      <c r="C694" s="14" t="str">
        <f t="shared" si="33"/>
        <v/>
      </c>
      <c r="F694" s="14" t="str">
        <f t="shared" si="34"/>
        <v/>
      </c>
      <c r="I694" s="14" t="str">
        <f t="shared" si="35"/>
        <v/>
      </c>
      <c r="L694" s="14" t="str">
        <f t="shared" si="36"/>
        <v/>
      </c>
      <c r="O694" s="14" t="str">
        <f t="shared" si="37"/>
        <v/>
      </c>
      <c r="R694" s="148" t="str">
        <f t="shared" si="38"/>
        <v/>
      </c>
      <c r="U694" s="14" t="str">
        <f t="shared" si="39"/>
        <v/>
      </c>
      <c r="X694" s="14" t="str">
        <f t="shared" si="40"/>
        <v/>
      </c>
      <c r="AA694" s="14" t="str">
        <f t="shared" si="41"/>
        <v/>
      </c>
      <c r="AD694" s="14" t="str">
        <f t="shared" si="42"/>
        <v/>
      </c>
    </row>
    <row r="695" spans="3:30" x14ac:dyDescent="0.3">
      <c r="C695" s="14" t="str">
        <f t="shared" si="33"/>
        <v/>
      </c>
      <c r="F695" s="14" t="str">
        <f t="shared" si="34"/>
        <v/>
      </c>
      <c r="I695" s="14" t="str">
        <f t="shared" si="35"/>
        <v/>
      </c>
      <c r="L695" s="14" t="str">
        <f t="shared" si="36"/>
        <v/>
      </c>
      <c r="O695" s="14" t="str">
        <f t="shared" si="37"/>
        <v/>
      </c>
      <c r="R695" s="148" t="str">
        <f t="shared" si="38"/>
        <v/>
      </c>
      <c r="U695" s="14" t="str">
        <f t="shared" si="39"/>
        <v/>
      </c>
      <c r="X695" s="14" t="str">
        <f t="shared" si="40"/>
        <v/>
      </c>
      <c r="AA695" s="14" t="str">
        <f t="shared" si="41"/>
        <v/>
      </c>
      <c r="AD695" s="14" t="str">
        <f t="shared" si="42"/>
        <v/>
      </c>
    </row>
    <row r="696" spans="3:30" x14ac:dyDescent="0.3">
      <c r="C696" s="14" t="str">
        <f t="shared" si="33"/>
        <v/>
      </c>
      <c r="F696" s="14" t="str">
        <f t="shared" si="34"/>
        <v/>
      </c>
      <c r="I696" s="14" t="str">
        <f t="shared" si="35"/>
        <v/>
      </c>
      <c r="L696" s="14" t="str">
        <f t="shared" si="36"/>
        <v/>
      </c>
      <c r="O696" s="14" t="str">
        <f t="shared" si="37"/>
        <v/>
      </c>
      <c r="R696" s="148" t="str">
        <f t="shared" si="38"/>
        <v/>
      </c>
      <c r="U696" s="14" t="str">
        <f t="shared" si="39"/>
        <v/>
      </c>
      <c r="X696" s="14" t="str">
        <f t="shared" si="40"/>
        <v/>
      </c>
      <c r="AA696" s="14" t="str">
        <f t="shared" si="41"/>
        <v/>
      </c>
      <c r="AD696" s="14" t="str">
        <f t="shared" si="42"/>
        <v/>
      </c>
    </row>
    <row r="697" spans="3:30" x14ac:dyDescent="0.3">
      <c r="C697" s="14" t="str">
        <f t="shared" si="33"/>
        <v/>
      </c>
      <c r="F697" s="14" t="str">
        <f t="shared" si="34"/>
        <v/>
      </c>
      <c r="I697" s="14" t="str">
        <f t="shared" si="35"/>
        <v/>
      </c>
      <c r="L697" s="14" t="str">
        <f t="shared" si="36"/>
        <v/>
      </c>
      <c r="O697" s="14" t="str">
        <f t="shared" si="37"/>
        <v/>
      </c>
      <c r="R697" s="148" t="str">
        <f t="shared" si="38"/>
        <v/>
      </c>
      <c r="U697" s="14" t="str">
        <f t="shared" si="39"/>
        <v/>
      </c>
      <c r="X697" s="14" t="str">
        <f t="shared" si="40"/>
        <v/>
      </c>
      <c r="AA697" s="14" t="str">
        <f t="shared" si="41"/>
        <v/>
      </c>
      <c r="AD697" s="14" t="str">
        <f t="shared" si="42"/>
        <v/>
      </c>
    </row>
    <row r="698" spans="3:30" x14ac:dyDescent="0.3">
      <c r="C698" s="14" t="str">
        <f t="shared" si="33"/>
        <v/>
      </c>
      <c r="F698" s="14" t="str">
        <f t="shared" si="34"/>
        <v/>
      </c>
      <c r="I698" s="14" t="str">
        <f t="shared" si="35"/>
        <v/>
      </c>
      <c r="L698" s="14" t="str">
        <f t="shared" si="36"/>
        <v/>
      </c>
      <c r="O698" s="14" t="str">
        <f t="shared" si="37"/>
        <v/>
      </c>
      <c r="R698" s="148" t="str">
        <f t="shared" si="38"/>
        <v/>
      </c>
      <c r="U698" s="14" t="str">
        <f t="shared" si="39"/>
        <v/>
      </c>
      <c r="X698" s="14" t="str">
        <f t="shared" si="40"/>
        <v/>
      </c>
      <c r="AA698" s="14" t="str">
        <f t="shared" si="41"/>
        <v/>
      </c>
      <c r="AD698" s="14" t="str">
        <f t="shared" si="42"/>
        <v/>
      </c>
    </row>
    <row r="699" spans="3:30" x14ac:dyDescent="0.3">
      <c r="C699" s="14" t="str">
        <f t="shared" si="33"/>
        <v/>
      </c>
      <c r="F699" s="14" t="str">
        <f t="shared" si="34"/>
        <v/>
      </c>
      <c r="I699" s="14" t="str">
        <f t="shared" si="35"/>
        <v/>
      </c>
      <c r="L699" s="14" t="str">
        <f t="shared" si="36"/>
        <v/>
      </c>
      <c r="O699" s="14" t="str">
        <f t="shared" si="37"/>
        <v/>
      </c>
      <c r="R699" s="148" t="str">
        <f t="shared" si="38"/>
        <v/>
      </c>
      <c r="U699" s="14" t="str">
        <f t="shared" si="39"/>
        <v/>
      </c>
      <c r="X699" s="14" t="str">
        <f t="shared" si="40"/>
        <v/>
      </c>
      <c r="AA699" s="14" t="str">
        <f t="shared" si="41"/>
        <v/>
      </c>
      <c r="AD699" s="14" t="str">
        <f t="shared" si="42"/>
        <v/>
      </c>
    </row>
    <row r="700" spans="3:30" x14ac:dyDescent="0.3">
      <c r="C700" s="14" t="str">
        <f t="shared" si="33"/>
        <v/>
      </c>
      <c r="F700" s="14" t="str">
        <f t="shared" si="34"/>
        <v/>
      </c>
      <c r="I700" s="14" t="str">
        <f t="shared" si="35"/>
        <v/>
      </c>
      <c r="L700" s="14" t="str">
        <f t="shared" si="36"/>
        <v/>
      </c>
      <c r="O700" s="14" t="str">
        <f t="shared" si="37"/>
        <v/>
      </c>
      <c r="R700" s="148" t="str">
        <f t="shared" si="38"/>
        <v/>
      </c>
      <c r="U700" s="14" t="str">
        <f t="shared" si="39"/>
        <v/>
      </c>
      <c r="X700" s="14" t="str">
        <f t="shared" si="40"/>
        <v/>
      </c>
      <c r="AA700" s="14" t="str">
        <f t="shared" si="41"/>
        <v/>
      </c>
      <c r="AD700" s="14" t="str">
        <f t="shared" si="42"/>
        <v/>
      </c>
    </row>
    <row r="701" spans="3:30" x14ac:dyDescent="0.3">
      <c r="C701" s="14" t="str">
        <f t="shared" si="33"/>
        <v/>
      </c>
      <c r="F701" s="14" t="str">
        <f t="shared" si="34"/>
        <v/>
      </c>
      <c r="I701" s="14" t="str">
        <f t="shared" si="35"/>
        <v/>
      </c>
      <c r="L701" s="14" t="str">
        <f t="shared" si="36"/>
        <v/>
      </c>
      <c r="O701" s="14" t="str">
        <f t="shared" si="37"/>
        <v/>
      </c>
      <c r="R701" s="148" t="str">
        <f t="shared" si="38"/>
        <v/>
      </c>
      <c r="U701" s="14" t="str">
        <f t="shared" si="39"/>
        <v/>
      </c>
      <c r="X701" s="14" t="str">
        <f t="shared" si="40"/>
        <v/>
      </c>
      <c r="AA701" s="14" t="str">
        <f t="shared" si="41"/>
        <v/>
      </c>
      <c r="AD701" s="14" t="str">
        <f t="shared" si="42"/>
        <v/>
      </c>
    </row>
    <row r="702" spans="3:30" x14ac:dyDescent="0.3">
      <c r="C702" s="14" t="str">
        <f t="shared" si="33"/>
        <v/>
      </c>
      <c r="F702" s="14" t="str">
        <f t="shared" si="34"/>
        <v/>
      </c>
      <c r="I702" s="14" t="str">
        <f t="shared" si="35"/>
        <v/>
      </c>
      <c r="L702" s="14" t="str">
        <f t="shared" si="36"/>
        <v/>
      </c>
      <c r="O702" s="14" t="str">
        <f t="shared" si="37"/>
        <v/>
      </c>
      <c r="R702" s="148" t="str">
        <f t="shared" si="38"/>
        <v/>
      </c>
      <c r="U702" s="14" t="str">
        <f t="shared" si="39"/>
        <v/>
      </c>
      <c r="X702" s="14" t="str">
        <f t="shared" si="40"/>
        <v/>
      </c>
      <c r="AA702" s="14" t="str">
        <f t="shared" si="41"/>
        <v/>
      </c>
      <c r="AD702" s="14" t="str">
        <f t="shared" si="42"/>
        <v/>
      </c>
    </row>
    <row r="703" spans="3:30" x14ac:dyDescent="0.3">
      <c r="C703" s="14" t="str">
        <f t="shared" si="33"/>
        <v/>
      </c>
      <c r="F703" s="14" t="str">
        <f t="shared" si="34"/>
        <v/>
      </c>
      <c r="I703" s="14" t="str">
        <f t="shared" si="35"/>
        <v/>
      </c>
      <c r="L703" s="14" t="str">
        <f t="shared" si="36"/>
        <v/>
      </c>
      <c r="O703" s="14" t="str">
        <f t="shared" si="37"/>
        <v/>
      </c>
      <c r="R703" s="148" t="str">
        <f t="shared" si="38"/>
        <v/>
      </c>
      <c r="U703" s="14" t="str">
        <f t="shared" si="39"/>
        <v/>
      </c>
      <c r="X703" s="14" t="str">
        <f t="shared" si="40"/>
        <v/>
      </c>
      <c r="AA703" s="14" t="str">
        <f t="shared" si="41"/>
        <v/>
      </c>
      <c r="AD703" s="14" t="str">
        <f t="shared" si="42"/>
        <v/>
      </c>
    </row>
    <row r="704" spans="3:30" x14ac:dyDescent="0.3">
      <c r="C704" s="14" t="str">
        <f t="shared" si="33"/>
        <v/>
      </c>
      <c r="F704" s="14" t="str">
        <f t="shared" si="34"/>
        <v/>
      </c>
      <c r="I704" s="14" t="str">
        <f t="shared" si="35"/>
        <v/>
      </c>
      <c r="L704" s="14" t="str">
        <f t="shared" si="36"/>
        <v/>
      </c>
      <c r="O704" s="14" t="str">
        <f t="shared" si="37"/>
        <v/>
      </c>
      <c r="R704" s="148" t="str">
        <f t="shared" si="38"/>
        <v/>
      </c>
      <c r="U704" s="14" t="str">
        <f t="shared" si="39"/>
        <v/>
      </c>
      <c r="X704" s="14" t="str">
        <f t="shared" si="40"/>
        <v/>
      </c>
      <c r="AA704" s="14" t="str">
        <f t="shared" si="41"/>
        <v/>
      </c>
      <c r="AD704" s="14" t="str">
        <f t="shared" si="42"/>
        <v/>
      </c>
    </row>
    <row r="705" spans="3:30" x14ac:dyDescent="0.3">
      <c r="C705" s="14" t="str">
        <f t="shared" si="33"/>
        <v/>
      </c>
      <c r="F705" s="14" t="str">
        <f t="shared" si="34"/>
        <v/>
      </c>
      <c r="I705" s="14" t="str">
        <f t="shared" si="35"/>
        <v/>
      </c>
      <c r="L705" s="14" t="str">
        <f t="shared" si="36"/>
        <v/>
      </c>
      <c r="O705" s="14" t="str">
        <f t="shared" si="37"/>
        <v/>
      </c>
      <c r="R705" s="148" t="str">
        <f t="shared" si="38"/>
        <v/>
      </c>
      <c r="U705" s="14" t="str">
        <f t="shared" si="39"/>
        <v/>
      </c>
      <c r="X705" s="14" t="str">
        <f t="shared" si="40"/>
        <v/>
      </c>
      <c r="AA705" s="14" t="str">
        <f t="shared" si="41"/>
        <v/>
      </c>
      <c r="AD705" s="14" t="str">
        <f t="shared" si="42"/>
        <v/>
      </c>
    </row>
    <row r="706" spans="3:30" x14ac:dyDescent="0.3">
      <c r="C706" s="14" t="str">
        <f t="shared" si="33"/>
        <v/>
      </c>
      <c r="F706" s="14" t="str">
        <f t="shared" si="34"/>
        <v/>
      </c>
      <c r="I706" s="14" t="str">
        <f t="shared" si="35"/>
        <v/>
      </c>
      <c r="L706" s="14" t="str">
        <f t="shared" si="36"/>
        <v/>
      </c>
      <c r="O706" s="14" t="str">
        <f t="shared" si="37"/>
        <v/>
      </c>
      <c r="R706" s="148" t="str">
        <f t="shared" si="38"/>
        <v/>
      </c>
      <c r="U706" s="14" t="str">
        <f t="shared" si="39"/>
        <v/>
      </c>
      <c r="X706" s="14" t="str">
        <f t="shared" si="40"/>
        <v/>
      </c>
      <c r="AA706" s="14" t="str">
        <f t="shared" si="41"/>
        <v/>
      </c>
      <c r="AD706" s="14" t="str">
        <f t="shared" si="42"/>
        <v/>
      </c>
    </row>
    <row r="707" spans="3:30" x14ac:dyDescent="0.3">
      <c r="C707" s="14" t="str">
        <f t="shared" si="33"/>
        <v/>
      </c>
      <c r="F707" s="14" t="str">
        <f t="shared" si="34"/>
        <v/>
      </c>
      <c r="I707" s="14" t="str">
        <f t="shared" si="35"/>
        <v/>
      </c>
      <c r="L707" s="14" t="str">
        <f t="shared" si="36"/>
        <v/>
      </c>
      <c r="O707" s="14" t="str">
        <f t="shared" si="37"/>
        <v/>
      </c>
      <c r="R707" s="148" t="str">
        <f t="shared" si="38"/>
        <v/>
      </c>
      <c r="U707" s="14" t="str">
        <f t="shared" si="39"/>
        <v/>
      </c>
      <c r="X707" s="14" t="str">
        <f t="shared" si="40"/>
        <v/>
      </c>
      <c r="AA707" s="14" t="str">
        <f t="shared" si="41"/>
        <v/>
      </c>
      <c r="AD707" s="14" t="str">
        <f t="shared" si="42"/>
        <v/>
      </c>
    </row>
    <row r="708" spans="3:30" x14ac:dyDescent="0.3">
      <c r="C708" s="14" t="str">
        <f t="shared" si="33"/>
        <v/>
      </c>
      <c r="F708" s="14" t="str">
        <f t="shared" si="34"/>
        <v/>
      </c>
      <c r="I708" s="14" t="str">
        <f t="shared" si="35"/>
        <v/>
      </c>
      <c r="L708" s="14" t="str">
        <f t="shared" si="36"/>
        <v/>
      </c>
      <c r="O708" s="14" t="str">
        <f t="shared" si="37"/>
        <v/>
      </c>
      <c r="R708" s="148" t="str">
        <f t="shared" si="38"/>
        <v/>
      </c>
      <c r="U708" s="14" t="str">
        <f t="shared" si="39"/>
        <v/>
      </c>
      <c r="X708" s="14" t="str">
        <f t="shared" si="40"/>
        <v/>
      </c>
      <c r="AA708" s="14" t="str">
        <f t="shared" si="41"/>
        <v/>
      </c>
      <c r="AD708" s="14" t="str">
        <f t="shared" si="42"/>
        <v/>
      </c>
    </row>
    <row r="709" spans="3:30" x14ac:dyDescent="0.3">
      <c r="C709" s="14" t="str">
        <f t="shared" si="33"/>
        <v/>
      </c>
      <c r="F709" s="14" t="str">
        <f t="shared" si="34"/>
        <v/>
      </c>
      <c r="I709" s="14" t="str">
        <f t="shared" si="35"/>
        <v/>
      </c>
      <c r="L709" s="14" t="str">
        <f t="shared" si="36"/>
        <v/>
      </c>
      <c r="O709" s="14" t="str">
        <f t="shared" si="37"/>
        <v/>
      </c>
      <c r="R709" s="148" t="str">
        <f t="shared" si="38"/>
        <v/>
      </c>
      <c r="U709" s="14" t="str">
        <f t="shared" si="39"/>
        <v/>
      </c>
      <c r="X709" s="14" t="str">
        <f t="shared" si="40"/>
        <v/>
      </c>
      <c r="AA709" s="14" t="str">
        <f t="shared" si="41"/>
        <v/>
      </c>
      <c r="AD709" s="14" t="str">
        <f t="shared" si="42"/>
        <v/>
      </c>
    </row>
    <row r="710" spans="3:30" x14ac:dyDescent="0.3">
      <c r="C710" s="14" t="str">
        <f t="shared" si="33"/>
        <v/>
      </c>
      <c r="F710" s="14" t="str">
        <f t="shared" si="34"/>
        <v/>
      </c>
      <c r="I710" s="14" t="str">
        <f t="shared" si="35"/>
        <v/>
      </c>
      <c r="L710" s="14" t="str">
        <f t="shared" si="36"/>
        <v/>
      </c>
      <c r="O710" s="14" t="str">
        <f t="shared" si="37"/>
        <v/>
      </c>
      <c r="R710" s="148" t="str">
        <f t="shared" si="38"/>
        <v/>
      </c>
      <c r="U710" s="14" t="str">
        <f t="shared" si="39"/>
        <v/>
      </c>
      <c r="X710" s="14" t="str">
        <f t="shared" si="40"/>
        <v/>
      </c>
      <c r="AA710" s="14" t="str">
        <f t="shared" si="41"/>
        <v/>
      </c>
      <c r="AD710" s="14" t="str">
        <f t="shared" si="42"/>
        <v/>
      </c>
    </row>
    <row r="711" spans="3:30" x14ac:dyDescent="0.3">
      <c r="C711" s="14" t="str">
        <f t="shared" si="33"/>
        <v/>
      </c>
      <c r="F711" s="14" t="str">
        <f t="shared" si="34"/>
        <v/>
      </c>
      <c r="I711" s="14" t="str">
        <f t="shared" si="35"/>
        <v/>
      </c>
      <c r="L711" s="14" t="str">
        <f t="shared" si="36"/>
        <v/>
      </c>
      <c r="O711" s="14" t="str">
        <f t="shared" si="37"/>
        <v/>
      </c>
      <c r="R711" s="148" t="str">
        <f t="shared" si="38"/>
        <v/>
      </c>
      <c r="U711" s="14" t="str">
        <f t="shared" si="39"/>
        <v/>
      </c>
      <c r="X711" s="14" t="str">
        <f t="shared" si="40"/>
        <v/>
      </c>
      <c r="AA711" s="14" t="str">
        <f t="shared" si="41"/>
        <v/>
      </c>
      <c r="AD711" s="14" t="str">
        <f t="shared" si="42"/>
        <v/>
      </c>
    </row>
    <row r="712" spans="3:30" x14ac:dyDescent="0.3">
      <c r="C712" s="14" t="str">
        <f t="shared" si="33"/>
        <v/>
      </c>
      <c r="F712" s="14" t="str">
        <f t="shared" si="34"/>
        <v/>
      </c>
      <c r="I712" s="14" t="str">
        <f t="shared" si="35"/>
        <v/>
      </c>
      <c r="L712" s="14" t="str">
        <f t="shared" si="36"/>
        <v/>
      </c>
      <c r="O712" s="14" t="str">
        <f t="shared" si="37"/>
        <v/>
      </c>
      <c r="R712" s="148" t="str">
        <f t="shared" si="38"/>
        <v/>
      </c>
      <c r="U712" s="14" t="str">
        <f t="shared" si="39"/>
        <v/>
      </c>
      <c r="X712" s="14" t="str">
        <f t="shared" si="40"/>
        <v/>
      </c>
      <c r="AA712" s="14" t="str">
        <f t="shared" si="41"/>
        <v/>
      </c>
      <c r="AD712" s="14" t="str">
        <f t="shared" si="42"/>
        <v/>
      </c>
    </row>
    <row r="713" spans="3:30" x14ac:dyDescent="0.3">
      <c r="C713" s="14" t="str">
        <f t="shared" si="33"/>
        <v/>
      </c>
      <c r="F713" s="14" t="str">
        <f t="shared" si="34"/>
        <v/>
      </c>
      <c r="I713" s="14" t="str">
        <f t="shared" si="35"/>
        <v/>
      </c>
      <c r="L713" s="14" t="str">
        <f t="shared" si="36"/>
        <v/>
      </c>
      <c r="O713" s="14" t="str">
        <f t="shared" si="37"/>
        <v/>
      </c>
      <c r="R713" s="148" t="str">
        <f t="shared" si="38"/>
        <v/>
      </c>
      <c r="U713" s="14" t="str">
        <f t="shared" si="39"/>
        <v/>
      </c>
      <c r="X713" s="14" t="str">
        <f t="shared" si="40"/>
        <v/>
      </c>
      <c r="AA713" s="14" t="str">
        <f t="shared" si="41"/>
        <v/>
      </c>
      <c r="AD713" s="14" t="str">
        <f t="shared" si="42"/>
        <v/>
      </c>
    </row>
    <row r="714" spans="3:30" x14ac:dyDescent="0.3">
      <c r="C714" s="14" t="str">
        <f t="shared" si="33"/>
        <v/>
      </c>
      <c r="F714" s="14" t="str">
        <f t="shared" si="34"/>
        <v/>
      </c>
      <c r="I714" s="14" t="str">
        <f t="shared" si="35"/>
        <v/>
      </c>
      <c r="L714" s="14" t="str">
        <f t="shared" si="36"/>
        <v/>
      </c>
      <c r="O714" s="14" t="str">
        <f t="shared" si="37"/>
        <v/>
      </c>
      <c r="R714" s="148" t="str">
        <f t="shared" si="38"/>
        <v/>
      </c>
      <c r="U714" s="14" t="str">
        <f t="shared" si="39"/>
        <v/>
      </c>
      <c r="X714" s="14" t="str">
        <f t="shared" si="40"/>
        <v/>
      </c>
      <c r="AA714" s="14" t="str">
        <f t="shared" si="41"/>
        <v/>
      </c>
      <c r="AD714" s="14" t="str">
        <f t="shared" si="42"/>
        <v/>
      </c>
    </row>
    <row r="715" spans="3:30" x14ac:dyDescent="0.3">
      <c r="C715" s="14" t="str">
        <f t="shared" si="33"/>
        <v/>
      </c>
      <c r="F715" s="14" t="str">
        <f t="shared" si="34"/>
        <v/>
      </c>
      <c r="I715" s="14" t="str">
        <f t="shared" si="35"/>
        <v/>
      </c>
      <c r="L715" s="14" t="str">
        <f t="shared" si="36"/>
        <v/>
      </c>
      <c r="O715" s="14" t="str">
        <f t="shared" si="37"/>
        <v/>
      </c>
      <c r="R715" s="148" t="str">
        <f t="shared" si="38"/>
        <v/>
      </c>
      <c r="U715" s="14" t="str">
        <f t="shared" si="39"/>
        <v/>
      </c>
      <c r="X715" s="14" t="str">
        <f t="shared" si="40"/>
        <v/>
      </c>
      <c r="AA715" s="14" t="str">
        <f t="shared" si="41"/>
        <v/>
      </c>
      <c r="AD715" s="14" t="str">
        <f t="shared" si="42"/>
        <v/>
      </c>
    </row>
    <row r="716" spans="3:30" x14ac:dyDescent="0.3">
      <c r="C716" s="14" t="str">
        <f t="shared" si="33"/>
        <v/>
      </c>
      <c r="F716" s="14" t="str">
        <f t="shared" si="34"/>
        <v/>
      </c>
      <c r="I716" s="14" t="str">
        <f t="shared" si="35"/>
        <v/>
      </c>
      <c r="L716" s="14" t="str">
        <f t="shared" si="36"/>
        <v/>
      </c>
      <c r="O716" s="14" t="str">
        <f t="shared" si="37"/>
        <v/>
      </c>
      <c r="R716" s="148" t="str">
        <f t="shared" si="38"/>
        <v/>
      </c>
      <c r="U716" s="14" t="str">
        <f t="shared" si="39"/>
        <v/>
      </c>
      <c r="X716" s="14" t="str">
        <f t="shared" si="40"/>
        <v/>
      </c>
      <c r="AA716" s="14" t="str">
        <f t="shared" si="41"/>
        <v/>
      </c>
      <c r="AD716" s="14" t="str">
        <f t="shared" si="42"/>
        <v/>
      </c>
    </row>
    <row r="717" spans="3:30" x14ac:dyDescent="0.3">
      <c r="C717" s="14" t="str">
        <f t="shared" si="33"/>
        <v/>
      </c>
      <c r="F717" s="14" t="str">
        <f t="shared" si="34"/>
        <v/>
      </c>
      <c r="I717" s="14" t="str">
        <f t="shared" si="35"/>
        <v/>
      </c>
      <c r="L717" s="14" t="str">
        <f t="shared" si="36"/>
        <v/>
      </c>
      <c r="O717" s="14" t="str">
        <f t="shared" si="37"/>
        <v/>
      </c>
      <c r="R717" s="148" t="str">
        <f t="shared" si="38"/>
        <v/>
      </c>
      <c r="U717" s="14" t="str">
        <f t="shared" si="39"/>
        <v/>
      </c>
      <c r="X717" s="14" t="str">
        <f t="shared" si="40"/>
        <v/>
      </c>
      <c r="AA717" s="14" t="str">
        <f t="shared" si="41"/>
        <v/>
      </c>
      <c r="AD717" s="14" t="str">
        <f t="shared" si="42"/>
        <v/>
      </c>
    </row>
    <row r="718" spans="3:30" x14ac:dyDescent="0.3">
      <c r="C718" s="14" t="str">
        <f t="shared" si="33"/>
        <v/>
      </c>
      <c r="F718" s="14" t="str">
        <f t="shared" si="34"/>
        <v/>
      </c>
      <c r="I718" s="14" t="str">
        <f t="shared" si="35"/>
        <v/>
      </c>
      <c r="L718" s="14" t="str">
        <f t="shared" si="36"/>
        <v/>
      </c>
      <c r="O718" s="14" t="str">
        <f t="shared" si="37"/>
        <v/>
      </c>
      <c r="R718" s="148" t="str">
        <f t="shared" si="38"/>
        <v/>
      </c>
      <c r="U718" s="14" t="str">
        <f t="shared" si="39"/>
        <v/>
      </c>
      <c r="X718" s="14" t="str">
        <f t="shared" si="40"/>
        <v/>
      </c>
      <c r="AA718" s="14" t="str">
        <f t="shared" si="41"/>
        <v/>
      </c>
      <c r="AD718" s="14" t="str">
        <f t="shared" si="42"/>
        <v/>
      </c>
    </row>
    <row r="719" spans="3:30" x14ac:dyDescent="0.3">
      <c r="C719" s="14" t="str">
        <f t="shared" si="33"/>
        <v/>
      </c>
      <c r="F719" s="14" t="str">
        <f t="shared" si="34"/>
        <v/>
      </c>
      <c r="I719" s="14" t="str">
        <f t="shared" si="35"/>
        <v/>
      </c>
      <c r="L719" s="14" t="str">
        <f t="shared" si="36"/>
        <v/>
      </c>
      <c r="O719" s="14" t="str">
        <f t="shared" si="37"/>
        <v/>
      </c>
      <c r="R719" s="148" t="str">
        <f t="shared" si="38"/>
        <v/>
      </c>
      <c r="U719" s="14" t="str">
        <f t="shared" si="39"/>
        <v/>
      </c>
      <c r="X719" s="14" t="str">
        <f t="shared" si="40"/>
        <v/>
      </c>
      <c r="AA719" s="14" t="str">
        <f t="shared" si="41"/>
        <v/>
      </c>
      <c r="AD719" s="14" t="str">
        <f t="shared" si="42"/>
        <v/>
      </c>
    </row>
    <row r="720" spans="3:30" x14ac:dyDescent="0.3">
      <c r="C720" s="14" t="str">
        <f t="shared" si="33"/>
        <v/>
      </c>
      <c r="F720" s="14" t="str">
        <f t="shared" si="34"/>
        <v/>
      </c>
      <c r="I720" s="14" t="str">
        <f t="shared" si="35"/>
        <v/>
      </c>
      <c r="L720" s="14" t="str">
        <f t="shared" si="36"/>
        <v/>
      </c>
      <c r="O720" s="14" t="str">
        <f t="shared" si="37"/>
        <v/>
      </c>
      <c r="R720" s="148" t="str">
        <f t="shared" si="38"/>
        <v/>
      </c>
      <c r="U720" s="14" t="str">
        <f t="shared" si="39"/>
        <v/>
      </c>
      <c r="X720" s="14" t="str">
        <f t="shared" si="40"/>
        <v/>
      </c>
      <c r="AA720" s="14" t="str">
        <f t="shared" si="41"/>
        <v/>
      </c>
      <c r="AD720" s="14" t="str">
        <f t="shared" si="42"/>
        <v/>
      </c>
    </row>
    <row r="721" spans="3:30" x14ac:dyDescent="0.3">
      <c r="C721" s="14" t="str">
        <f t="shared" si="33"/>
        <v/>
      </c>
      <c r="F721" s="14" t="str">
        <f t="shared" si="34"/>
        <v/>
      </c>
      <c r="I721" s="14" t="str">
        <f t="shared" si="35"/>
        <v/>
      </c>
      <c r="L721" s="14" t="str">
        <f t="shared" si="36"/>
        <v/>
      </c>
      <c r="O721" s="14" t="str">
        <f t="shared" si="37"/>
        <v/>
      </c>
      <c r="R721" s="148" t="str">
        <f t="shared" si="38"/>
        <v/>
      </c>
      <c r="U721" s="14" t="str">
        <f t="shared" si="39"/>
        <v/>
      </c>
      <c r="X721" s="14" t="str">
        <f t="shared" si="40"/>
        <v/>
      </c>
      <c r="AA721" s="14" t="str">
        <f t="shared" si="41"/>
        <v/>
      </c>
      <c r="AD721" s="14" t="str">
        <f t="shared" si="42"/>
        <v/>
      </c>
    </row>
    <row r="722" spans="3:30" x14ac:dyDescent="0.3">
      <c r="C722" s="14" t="str">
        <f t="shared" si="33"/>
        <v/>
      </c>
      <c r="F722" s="14" t="str">
        <f t="shared" si="34"/>
        <v/>
      </c>
      <c r="I722" s="14" t="str">
        <f t="shared" si="35"/>
        <v/>
      </c>
      <c r="L722" s="14" t="str">
        <f t="shared" si="36"/>
        <v/>
      </c>
      <c r="O722" s="14" t="str">
        <f t="shared" si="37"/>
        <v/>
      </c>
      <c r="R722" s="148" t="str">
        <f t="shared" si="38"/>
        <v/>
      </c>
      <c r="U722" s="14" t="str">
        <f t="shared" si="39"/>
        <v/>
      </c>
      <c r="X722" s="14" t="str">
        <f t="shared" si="40"/>
        <v/>
      </c>
      <c r="AA722" s="14" t="str">
        <f t="shared" si="41"/>
        <v/>
      </c>
      <c r="AD722" s="14" t="str">
        <f t="shared" si="42"/>
        <v/>
      </c>
    </row>
    <row r="723" spans="3:30" x14ac:dyDescent="0.3">
      <c r="C723" s="14" t="str">
        <f t="shared" si="33"/>
        <v/>
      </c>
      <c r="F723" s="14" t="str">
        <f t="shared" si="34"/>
        <v/>
      </c>
      <c r="I723" s="14" t="str">
        <f t="shared" si="35"/>
        <v/>
      </c>
      <c r="L723" s="14" t="str">
        <f t="shared" si="36"/>
        <v/>
      </c>
      <c r="O723" s="14" t="str">
        <f t="shared" si="37"/>
        <v/>
      </c>
      <c r="R723" s="148" t="str">
        <f t="shared" si="38"/>
        <v/>
      </c>
      <c r="U723" s="14" t="str">
        <f t="shared" si="39"/>
        <v/>
      </c>
      <c r="X723" s="14" t="str">
        <f t="shared" si="40"/>
        <v/>
      </c>
      <c r="AA723" s="14" t="str">
        <f t="shared" si="41"/>
        <v/>
      </c>
      <c r="AD723" s="14" t="str">
        <f t="shared" si="42"/>
        <v/>
      </c>
    </row>
    <row r="724" spans="3:30" x14ac:dyDescent="0.3">
      <c r="C724" s="14" t="str">
        <f t="shared" si="33"/>
        <v/>
      </c>
      <c r="F724" s="14" t="str">
        <f t="shared" si="34"/>
        <v/>
      </c>
      <c r="I724" s="14" t="str">
        <f t="shared" si="35"/>
        <v/>
      </c>
      <c r="L724" s="14" t="str">
        <f t="shared" si="36"/>
        <v/>
      </c>
      <c r="O724" s="14" t="str">
        <f t="shared" si="37"/>
        <v/>
      </c>
      <c r="R724" s="148" t="str">
        <f t="shared" si="38"/>
        <v/>
      </c>
      <c r="U724" s="14" t="str">
        <f t="shared" si="39"/>
        <v/>
      </c>
      <c r="X724" s="14" t="str">
        <f t="shared" si="40"/>
        <v/>
      </c>
      <c r="AA724" s="14" t="str">
        <f t="shared" si="41"/>
        <v/>
      </c>
      <c r="AD724" s="14" t="str">
        <f t="shared" si="42"/>
        <v/>
      </c>
    </row>
    <row r="725" spans="3:30" x14ac:dyDescent="0.3">
      <c r="C725" s="14" t="str">
        <f t="shared" si="33"/>
        <v/>
      </c>
      <c r="F725" s="14" t="str">
        <f t="shared" si="34"/>
        <v/>
      </c>
      <c r="I725" s="14" t="str">
        <f t="shared" si="35"/>
        <v/>
      </c>
      <c r="L725" s="14" t="str">
        <f t="shared" si="36"/>
        <v/>
      </c>
      <c r="O725" s="14" t="str">
        <f t="shared" si="37"/>
        <v/>
      </c>
      <c r="R725" s="148" t="str">
        <f t="shared" si="38"/>
        <v/>
      </c>
      <c r="U725" s="14" t="str">
        <f t="shared" si="39"/>
        <v/>
      </c>
      <c r="X725" s="14" t="str">
        <f t="shared" si="40"/>
        <v/>
      </c>
      <c r="AA725" s="14" t="str">
        <f t="shared" si="41"/>
        <v/>
      </c>
      <c r="AD725" s="14" t="str">
        <f t="shared" si="42"/>
        <v/>
      </c>
    </row>
    <row r="726" spans="3:30" x14ac:dyDescent="0.3">
      <c r="C726" s="14" t="str">
        <f t="shared" si="33"/>
        <v/>
      </c>
      <c r="F726" s="14" t="str">
        <f t="shared" si="34"/>
        <v/>
      </c>
      <c r="I726" s="14" t="str">
        <f t="shared" si="35"/>
        <v/>
      </c>
      <c r="L726" s="14" t="str">
        <f t="shared" si="36"/>
        <v/>
      </c>
      <c r="O726" s="14" t="str">
        <f t="shared" si="37"/>
        <v/>
      </c>
      <c r="R726" s="148" t="str">
        <f t="shared" si="38"/>
        <v/>
      </c>
      <c r="U726" s="14" t="str">
        <f t="shared" si="39"/>
        <v/>
      </c>
      <c r="X726" s="14" t="str">
        <f t="shared" si="40"/>
        <v/>
      </c>
      <c r="AA726" s="14" t="str">
        <f t="shared" si="41"/>
        <v/>
      </c>
      <c r="AD726" s="14" t="str">
        <f t="shared" si="42"/>
        <v/>
      </c>
    </row>
    <row r="727" spans="3:30" x14ac:dyDescent="0.3">
      <c r="C727" s="14" t="str">
        <f t="shared" si="33"/>
        <v/>
      </c>
      <c r="F727" s="14" t="str">
        <f t="shared" si="34"/>
        <v/>
      </c>
      <c r="I727" s="14" t="str">
        <f t="shared" si="35"/>
        <v/>
      </c>
      <c r="L727" s="14" t="str">
        <f t="shared" si="36"/>
        <v/>
      </c>
      <c r="O727" s="14" t="str">
        <f t="shared" si="37"/>
        <v/>
      </c>
      <c r="R727" s="148" t="str">
        <f t="shared" si="38"/>
        <v/>
      </c>
      <c r="U727" s="14" t="str">
        <f t="shared" si="39"/>
        <v/>
      </c>
      <c r="X727" s="14" t="str">
        <f t="shared" si="40"/>
        <v/>
      </c>
      <c r="AA727" s="14" t="str">
        <f t="shared" si="41"/>
        <v/>
      </c>
      <c r="AD727" s="14" t="str">
        <f t="shared" si="42"/>
        <v/>
      </c>
    </row>
    <row r="728" spans="3:30" x14ac:dyDescent="0.3">
      <c r="C728" s="14" t="str">
        <f t="shared" si="33"/>
        <v/>
      </c>
      <c r="F728" s="14" t="str">
        <f t="shared" si="34"/>
        <v/>
      </c>
      <c r="I728" s="14" t="str">
        <f t="shared" si="35"/>
        <v/>
      </c>
      <c r="L728" s="14" t="str">
        <f t="shared" si="36"/>
        <v/>
      </c>
      <c r="O728" s="14" t="str">
        <f t="shared" si="37"/>
        <v/>
      </c>
      <c r="R728" s="148" t="str">
        <f t="shared" si="38"/>
        <v/>
      </c>
      <c r="U728" s="14" t="str">
        <f t="shared" si="39"/>
        <v/>
      </c>
      <c r="X728" s="14" t="str">
        <f t="shared" si="40"/>
        <v/>
      </c>
      <c r="AA728" s="14" t="str">
        <f t="shared" si="41"/>
        <v/>
      </c>
      <c r="AD728" s="14" t="str">
        <f t="shared" si="42"/>
        <v/>
      </c>
    </row>
    <row r="729" spans="3:30" x14ac:dyDescent="0.3">
      <c r="C729" s="14" t="str">
        <f t="shared" si="33"/>
        <v/>
      </c>
      <c r="F729" s="14" t="str">
        <f t="shared" si="34"/>
        <v/>
      </c>
      <c r="I729" s="14" t="str">
        <f t="shared" si="35"/>
        <v/>
      </c>
      <c r="L729" s="14" t="str">
        <f t="shared" si="36"/>
        <v/>
      </c>
      <c r="O729" s="14" t="str">
        <f t="shared" si="37"/>
        <v/>
      </c>
      <c r="R729" s="148" t="str">
        <f t="shared" si="38"/>
        <v/>
      </c>
      <c r="U729" s="14" t="str">
        <f t="shared" si="39"/>
        <v/>
      </c>
      <c r="X729" s="14" t="str">
        <f t="shared" si="40"/>
        <v/>
      </c>
      <c r="AA729" s="14" t="str">
        <f t="shared" si="41"/>
        <v/>
      </c>
      <c r="AD729" s="14" t="str">
        <f t="shared" si="42"/>
        <v/>
      </c>
    </row>
    <row r="730" spans="3:30" x14ac:dyDescent="0.3">
      <c r="C730" s="14" t="str">
        <f t="shared" si="33"/>
        <v/>
      </c>
      <c r="F730" s="14" t="str">
        <f t="shared" si="34"/>
        <v/>
      </c>
      <c r="I730" s="14" t="str">
        <f t="shared" si="35"/>
        <v/>
      </c>
      <c r="L730" s="14" t="str">
        <f t="shared" si="36"/>
        <v/>
      </c>
      <c r="O730" s="14" t="str">
        <f t="shared" si="37"/>
        <v/>
      </c>
      <c r="R730" s="148" t="str">
        <f t="shared" si="38"/>
        <v/>
      </c>
      <c r="U730" s="14" t="str">
        <f t="shared" si="39"/>
        <v/>
      </c>
      <c r="X730" s="14" t="str">
        <f t="shared" si="40"/>
        <v/>
      </c>
      <c r="AA730" s="14" t="str">
        <f t="shared" si="41"/>
        <v/>
      </c>
      <c r="AD730" s="14" t="str">
        <f t="shared" si="42"/>
        <v/>
      </c>
    </row>
    <row r="731" spans="3:30" x14ac:dyDescent="0.3">
      <c r="C731" s="14" t="str">
        <f t="shared" si="33"/>
        <v/>
      </c>
      <c r="F731" s="14" t="str">
        <f t="shared" si="34"/>
        <v/>
      </c>
      <c r="I731" s="14" t="str">
        <f t="shared" si="35"/>
        <v/>
      </c>
      <c r="L731" s="14" t="str">
        <f t="shared" si="36"/>
        <v/>
      </c>
      <c r="O731" s="14" t="str">
        <f t="shared" si="37"/>
        <v/>
      </c>
      <c r="R731" s="148" t="str">
        <f t="shared" si="38"/>
        <v/>
      </c>
      <c r="U731" s="14" t="str">
        <f t="shared" si="39"/>
        <v/>
      </c>
      <c r="X731" s="14" t="str">
        <f t="shared" si="40"/>
        <v/>
      </c>
      <c r="AA731" s="14" t="str">
        <f t="shared" si="41"/>
        <v/>
      </c>
      <c r="AD731" s="14" t="str">
        <f t="shared" si="42"/>
        <v/>
      </c>
    </row>
    <row r="732" spans="3:30" x14ac:dyDescent="0.3">
      <c r="C732" s="14" t="str">
        <f t="shared" si="33"/>
        <v/>
      </c>
      <c r="F732" s="14" t="str">
        <f t="shared" si="34"/>
        <v/>
      </c>
      <c r="I732" s="14" t="str">
        <f t="shared" si="35"/>
        <v/>
      </c>
      <c r="L732" s="14" t="str">
        <f t="shared" si="36"/>
        <v/>
      </c>
      <c r="O732" s="14" t="str">
        <f t="shared" si="37"/>
        <v/>
      </c>
      <c r="R732" s="148" t="str">
        <f t="shared" si="38"/>
        <v/>
      </c>
      <c r="U732" s="14" t="str">
        <f t="shared" si="39"/>
        <v/>
      </c>
      <c r="X732" s="14" t="str">
        <f t="shared" si="40"/>
        <v/>
      </c>
      <c r="AA732" s="14" t="str">
        <f t="shared" si="41"/>
        <v/>
      </c>
      <c r="AD732" s="14" t="str">
        <f t="shared" si="42"/>
        <v/>
      </c>
    </row>
    <row r="733" spans="3:30" x14ac:dyDescent="0.3">
      <c r="C733" s="14" t="str">
        <f t="shared" si="33"/>
        <v/>
      </c>
      <c r="F733" s="14" t="str">
        <f t="shared" si="34"/>
        <v/>
      </c>
      <c r="I733" s="14" t="str">
        <f t="shared" si="35"/>
        <v/>
      </c>
      <c r="L733" s="14" t="str">
        <f t="shared" si="36"/>
        <v/>
      </c>
      <c r="O733" s="14" t="str">
        <f t="shared" si="37"/>
        <v/>
      </c>
      <c r="R733" s="148" t="str">
        <f t="shared" si="38"/>
        <v/>
      </c>
      <c r="U733" s="14" t="str">
        <f t="shared" si="39"/>
        <v/>
      </c>
      <c r="X733" s="14" t="str">
        <f t="shared" si="40"/>
        <v/>
      </c>
      <c r="AA733" s="14" t="str">
        <f t="shared" si="41"/>
        <v/>
      </c>
      <c r="AD733" s="14" t="str">
        <f t="shared" si="42"/>
        <v/>
      </c>
    </row>
  </sheetData>
  <mergeCells count="23">
    <mergeCell ref="A1:AB1"/>
    <mergeCell ref="B2:G2"/>
    <mergeCell ref="H2:M2"/>
    <mergeCell ref="AH4:AL4"/>
    <mergeCell ref="AG2:AS2"/>
    <mergeCell ref="N2:S2"/>
    <mergeCell ref="T2:Y2"/>
    <mergeCell ref="Z2:AE2"/>
    <mergeCell ref="AN4:AR4"/>
    <mergeCell ref="AH11:AL11"/>
    <mergeCell ref="AN11:AR11"/>
    <mergeCell ref="AH22:AL22"/>
    <mergeCell ref="AN22:AR22"/>
    <mergeCell ref="AH27:AL27"/>
    <mergeCell ref="AN27:AR27"/>
    <mergeCell ref="AH40:AL40"/>
    <mergeCell ref="AN40:AR40"/>
    <mergeCell ref="AN43:AR43"/>
    <mergeCell ref="AN30:AR30"/>
    <mergeCell ref="AH34:AL34"/>
    <mergeCell ref="AN34:AR34"/>
    <mergeCell ref="AN37:AR37"/>
    <mergeCell ref="AH37:AL3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workbookViewId="0">
      <selection activeCell="E4" sqref="E4:L4"/>
    </sheetView>
  </sheetViews>
  <sheetFormatPr baseColWidth="10" defaultRowHeight="16.2" customHeight="1" x14ac:dyDescent="0.3"/>
  <cols>
    <col min="1" max="1" width="4.6640625" style="183" customWidth="1"/>
    <col min="2" max="2" width="13.44140625" style="158" customWidth="1"/>
    <col min="3" max="3" width="13.44140625" style="157" customWidth="1"/>
    <col min="4" max="4" width="0.77734375" style="157" customWidth="1"/>
    <col min="5" max="5" width="13.44140625" style="157" customWidth="1"/>
    <col min="6" max="6" width="13.44140625" style="156" customWidth="1"/>
    <col min="7" max="7" width="0.6640625" style="156" customWidth="1"/>
    <col min="8" max="9" width="13.44140625" style="156" customWidth="1"/>
    <col min="10" max="10" width="0.77734375" style="156" customWidth="1"/>
    <col min="11" max="12" width="13.44140625" style="156" customWidth="1"/>
    <col min="13" max="13" width="0.77734375" style="156" customWidth="1"/>
    <col min="14" max="15" width="13.44140625" style="156" customWidth="1"/>
    <col min="16" max="16" width="9.77734375" style="7" customWidth="1"/>
    <col min="17" max="17" width="11.44140625" customWidth="1"/>
  </cols>
  <sheetData>
    <row r="1" spans="1:18" ht="16.2" customHeight="1" x14ac:dyDescent="0.3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8" ht="16.2" customHeight="1" x14ac:dyDescent="0.3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18" ht="16.2" customHeight="1" x14ac:dyDescent="0.3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18" ht="16.2" customHeight="1" x14ac:dyDescent="0.35">
      <c r="A4" s="283" t="str">
        <f>CONCATENATE(B7," - ",C7)</f>
        <v>0 - 0</v>
      </c>
      <c r="B4" s="284"/>
      <c r="C4" s="284"/>
      <c r="D4" s="151"/>
      <c r="E4" s="282">
        <f>'POUR COMMENCER'!D9</f>
        <v>0</v>
      </c>
      <c r="F4" s="282"/>
      <c r="G4" s="282"/>
      <c r="H4" s="282"/>
      <c r="I4" s="282"/>
      <c r="J4" s="282"/>
      <c r="K4" s="282"/>
      <c r="L4" s="282"/>
      <c r="M4" s="154"/>
      <c r="N4" s="289">
        <f>'POUR COMMENCER'!D11</f>
        <v>0</v>
      </c>
      <c r="O4" s="289"/>
    </row>
    <row r="5" spans="1:18" ht="16.2" customHeight="1" x14ac:dyDescent="0.3">
      <c r="A5" s="190"/>
      <c r="B5" s="191"/>
      <c r="C5" s="191" t="s">
        <v>83</v>
      </c>
      <c r="D5" s="191"/>
      <c r="E5" s="191"/>
      <c r="F5" s="285" t="str">
        <f>CONCATENATE(TEXT('POUR COMMENCER'!H24,"hh:mm")&amp;"        ",TEXT('POUR COMMENCER'!H25,"hh:mm")&amp;"        ",TEXT('POUR COMMENCER'!H26,"hh:mm")&amp;"        ",TEXT('POUR COMMENCER'!H27,"hh:mm"))</f>
        <v xml:space="preserve">                        </v>
      </c>
      <c r="G5" s="285"/>
      <c r="H5" s="285"/>
      <c r="I5" s="285"/>
      <c r="J5" s="285"/>
      <c r="K5" s="285"/>
      <c r="L5" s="285"/>
      <c r="M5" s="285"/>
      <c r="N5" s="285"/>
      <c r="O5" s="286"/>
    </row>
    <row r="6" spans="1:18" ht="16.2" customHeight="1" x14ac:dyDescent="0.3">
      <c r="A6" s="181" t="s">
        <v>1</v>
      </c>
      <c r="B6" s="287" t="s">
        <v>2</v>
      </c>
      <c r="C6" s="287"/>
      <c r="D6" s="200"/>
      <c r="E6" s="288" t="s">
        <v>3</v>
      </c>
      <c r="F6" s="288"/>
      <c r="G6" s="201"/>
      <c r="H6" s="288" t="s">
        <v>4</v>
      </c>
      <c r="I6" s="288"/>
      <c r="J6" s="201"/>
      <c r="K6" s="288" t="s">
        <v>5</v>
      </c>
      <c r="L6" s="288"/>
      <c r="M6" s="201"/>
      <c r="N6" s="288" t="s">
        <v>6</v>
      </c>
      <c r="O6" s="288"/>
      <c r="R6" s="2"/>
    </row>
    <row r="7" spans="1:18" ht="16.2" customHeight="1" x14ac:dyDescent="0.3">
      <c r="A7" s="181"/>
      <c r="B7" s="200">
        <f>'POUR COMMENCER'!D10</f>
        <v>0</v>
      </c>
      <c r="C7" s="200">
        <f>'POUR COMMENCER'!E10</f>
        <v>0</v>
      </c>
      <c r="D7" s="200"/>
      <c r="E7" s="155">
        <f>B7</f>
        <v>0</v>
      </c>
      <c r="F7" s="155">
        <f>C7</f>
        <v>0</v>
      </c>
      <c r="G7" s="201"/>
      <c r="H7" s="201">
        <f>B7</f>
        <v>0</v>
      </c>
      <c r="I7" s="201">
        <f>C7</f>
        <v>0</v>
      </c>
      <c r="J7" s="201"/>
      <c r="K7" s="201">
        <f>B7</f>
        <v>0</v>
      </c>
      <c r="L7" s="155">
        <f>C7</f>
        <v>0</v>
      </c>
      <c r="M7" s="201"/>
      <c r="N7" s="201">
        <f>B7</f>
        <v>0</v>
      </c>
      <c r="O7" s="155">
        <f>C7</f>
        <v>0</v>
      </c>
      <c r="R7" s="2"/>
    </row>
    <row r="8" spans="1:18" ht="22.2" customHeight="1" x14ac:dyDescent="0.3">
      <c r="A8" s="182">
        <f>'POUR COMMENCER'!$E$13</f>
        <v>0</v>
      </c>
      <c r="B8" s="185" t="str">
        <f>VLOOKUP($A8,'Liste-2niveaux'!$A$4:$AE$141,3,1)</f>
        <v/>
      </c>
      <c r="C8" s="185" t="str">
        <f>VLOOKUP($A8,'Liste-2niveaux'!$A$4:$AE$141,6,1)</f>
        <v/>
      </c>
      <c r="D8" s="185"/>
      <c r="E8" s="185" t="str">
        <f>VLOOKUP($A8,'Liste-2niveaux'!$A$4:$AE$141,9,1)</f>
        <v/>
      </c>
      <c r="F8" s="185" t="str">
        <f>VLOOKUP($A8,'Liste-2niveaux'!$A$4:$AE$141,12,1)</f>
        <v/>
      </c>
      <c r="G8" s="185"/>
      <c r="H8" s="185" t="str">
        <f>VLOOKUP($A8,'Liste-2niveaux'!$A$4:$AE$141,15,1)</f>
        <v/>
      </c>
      <c r="I8" s="185" t="str">
        <f>VLOOKUP($A8,'Liste-2niveaux'!$A$4:$AE$141,18,1)</f>
        <v/>
      </c>
      <c r="J8" s="185"/>
      <c r="K8" s="185" t="str">
        <f>VLOOKUP($A8,'Liste-2niveaux'!$A$4:$AE$141,21,1)</f>
        <v/>
      </c>
      <c r="L8" s="185" t="str">
        <f>VLOOKUP($A8,'Liste-2niveaux'!$A$4:$AE$141,24,1)</f>
        <v/>
      </c>
      <c r="M8" s="185"/>
      <c r="N8" s="185" t="str">
        <f>VLOOKUP($A8,'Liste-2niveaux'!$A$4:$AE$141,27,1)</f>
        <v/>
      </c>
      <c r="O8" s="185" t="str">
        <f>VLOOKUP($A8,'Liste-2niveaux'!$A$4:$AE$141,30,1)</f>
        <v/>
      </c>
      <c r="P8" s="122">
        <f>IF(AND(B8=B7,E8=E7,H8=H7,K8=K7,N8=N7,C8=C7,F8=F7,I8=I7,L8=L7,O8=O7),"",A8)</f>
        <v>0</v>
      </c>
    </row>
    <row r="9" spans="1:18" ht="22.2" customHeight="1" x14ac:dyDescent="0.3">
      <c r="A9" s="182" t="e">
        <f>'EDT-2niveaux'!M9</f>
        <v>#NUM!</v>
      </c>
      <c r="B9" s="185" t="e">
        <f>VLOOKUP($A9,'Liste-2niveaux'!$A$4:$AE$141,3,1)</f>
        <v>#NUM!</v>
      </c>
      <c r="C9" s="185" t="e">
        <f>VLOOKUP($A9,'Liste-2niveaux'!$A$4:$AE$141,6,1)</f>
        <v>#NUM!</v>
      </c>
      <c r="D9" s="185"/>
      <c r="E9" s="185" t="e">
        <f>VLOOKUP($A9,'Liste-2niveaux'!$A$4:$AE$141,9,1)</f>
        <v>#NUM!</v>
      </c>
      <c r="F9" s="185" t="e">
        <f>VLOOKUP($A9,'Liste-2niveaux'!$A$4:$AE$141,12,1)</f>
        <v>#NUM!</v>
      </c>
      <c r="G9" s="185"/>
      <c r="H9" s="185" t="e">
        <f>VLOOKUP($A9,'Liste-2niveaux'!$A$4:$AE$141,15,1)</f>
        <v>#NUM!</v>
      </c>
      <c r="I9" s="185" t="e">
        <f>VLOOKUP($A9,'Liste-2niveaux'!$A$4:$AE$141,18,1)</f>
        <v>#NUM!</v>
      </c>
      <c r="J9" s="185"/>
      <c r="K9" s="185" t="e">
        <f>VLOOKUP($A9,'Liste-2niveaux'!$A$4:$AE$141,21,1)</f>
        <v>#NUM!</v>
      </c>
      <c r="L9" s="185" t="e">
        <f>VLOOKUP($A9,'Liste-2niveaux'!$A$4:$AE$141,24,1)</f>
        <v>#NUM!</v>
      </c>
      <c r="M9" s="185"/>
      <c r="N9" s="185" t="e">
        <f>VLOOKUP($A9,'Liste-2niveaux'!$A$4:$AE$141,27,1)</f>
        <v>#NUM!</v>
      </c>
      <c r="O9" s="185" t="e">
        <f>VLOOKUP($A9,'Liste-2niveaux'!$A$4:$AE$141,30,1)</f>
        <v>#NUM!</v>
      </c>
      <c r="P9" s="122" t="e">
        <f>IF(AND(B9=#REF!,E9=#REF!,H9=#REF!,K9=#REF!,N9=#REF!,C9=#REF!,F9=#REF!,I9=#REF!,L9=#REF!,O9=#REF!),"",A9)</f>
        <v>#NUM!</v>
      </c>
    </row>
    <row r="10" spans="1:18" ht="22.2" customHeight="1" x14ac:dyDescent="0.3">
      <c r="A10" s="182" t="e">
        <f>'EDT-2niveaux'!M10</f>
        <v>#NUM!</v>
      </c>
      <c r="B10" s="185" t="e">
        <f>VLOOKUP($A10,'Liste-2niveaux'!$A$4:$AE$141,3,1)</f>
        <v>#NUM!</v>
      </c>
      <c r="C10" s="185" t="e">
        <f>VLOOKUP($A10,'Liste-2niveaux'!$A$4:$AE$141,6,1)</f>
        <v>#NUM!</v>
      </c>
      <c r="D10" s="185"/>
      <c r="E10" s="185" t="e">
        <f>VLOOKUP($A10,'Liste-2niveaux'!$A$4:$AE$141,9,1)</f>
        <v>#NUM!</v>
      </c>
      <c r="F10" s="185" t="e">
        <f>VLOOKUP($A10,'Liste-2niveaux'!$A$4:$AE$141,12,1)</f>
        <v>#NUM!</v>
      </c>
      <c r="G10" s="185"/>
      <c r="H10" s="185" t="e">
        <f>VLOOKUP($A10,'Liste-2niveaux'!$A$4:$AE$141,15,1)</f>
        <v>#NUM!</v>
      </c>
      <c r="I10" s="185" t="e">
        <f>VLOOKUP($A10,'Liste-2niveaux'!$A$4:$AE$141,18,1)</f>
        <v>#NUM!</v>
      </c>
      <c r="J10" s="185"/>
      <c r="K10" s="185" t="e">
        <f>VLOOKUP($A10,'Liste-2niveaux'!$A$4:$AE$141,21,1)</f>
        <v>#NUM!</v>
      </c>
      <c r="L10" s="185" t="e">
        <f>VLOOKUP($A10,'Liste-2niveaux'!$A$4:$AE$141,24,1)</f>
        <v>#NUM!</v>
      </c>
      <c r="M10" s="185"/>
      <c r="N10" s="185" t="e">
        <f>VLOOKUP($A10,'Liste-2niveaux'!$A$4:$AE$141,27,1)</f>
        <v>#NUM!</v>
      </c>
      <c r="O10" s="185" t="e">
        <f>VLOOKUP($A10,'Liste-2niveaux'!$A$4:$AE$141,30,1)</f>
        <v>#NUM!</v>
      </c>
      <c r="P10" s="122" t="e">
        <f t="shared" ref="P10:P72" si="0">IF(AND(B10=B9,E10=E9,H10=H9,K10=K9,N10=N9,C10=C9,F10=F9,I10=I9,L10=L9,O10=O9),"",A10)</f>
        <v>#NUM!</v>
      </c>
    </row>
    <row r="11" spans="1:18" ht="16.2" customHeight="1" x14ac:dyDescent="0.3">
      <c r="A11" s="182" t="e">
        <f>'EDT-2niveaux'!M11</f>
        <v>#NUM!</v>
      </c>
      <c r="B11" s="185" t="e">
        <f>VLOOKUP($A11,'Liste-2niveaux'!$A$4:$AE$141,3,1)</f>
        <v>#NUM!</v>
      </c>
      <c r="C11" s="185" t="e">
        <f>VLOOKUP($A11,'Liste-2niveaux'!$A$4:$AE$141,6,1)</f>
        <v>#NUM!</v>
      </c>
      <c r="D11" s="185"/>
      <c r="E11" s="185" t="e">
        <f>VLOOKUP($A11,'Liste-2niveaux'!$A$4:$AE$141,9,1)</f>
        <v>#NUM!</v>
      </c>
      <c r="F11" s="185" t="e">
        <f>VLOOKUP($A11,'Liste-2niveaux'!$A$4:$AE$141,12,1)</f>
        <v>#NUM!</v>
      </c>
      <c r="G11" s="185"/>
      <c r="H11" s="185" t="e">
        <f>VLOOKUP($A11,'Liste-2niveaux'!$A$4:$AE$141,15,1)</f>
        <v>#NUM!</v>
      </c>
      <c r="I11" s="185" t="e">
        <f>VLOOKUP($A11,'Liste-2niveaux'!$A$4:$AE$141,18,1)</f>
        <v>#NUM!</v>
      </c>
      <c r="J11" s="185"/>
      <c r="K11" s="185" t="e">
        <f>VLOOKUP($A11,'Liste-2niveaux'!$A$4:$AE$141,21,1)</f>
        <v>#NUM!</v>
      </c>
      <c r="L11" s="185" t="e">
        <f>VLOOKUP($A11,'Liste-2niveaux'!$A$4:$AE$141,24,1)</f>
        <v>#NUM!</v>
      </c>
      <c r="M11" s="185"/>
      <c r="N11" s="185" t="e">
        <f>VLOOKUP($A11,'Liste-2niveaux'!$A$4:$AE$141,27,1)</f>
        <v>#NUM!</v>
      </c>
      <c r="O11" s="185" t="e">
        <f>VLOOKUP($A11,'Liste-2niveaux'!$A$4:$AE$141,30,1)</f>
        <v>#NUM!</v>
      </c>
      <c r="P11" s="122" t="e">
        <f t="shared" si="0"/>
        <v>#NUM!</v>
      </c>
    </row>
    <row r="12" spans="1:18" ht="43.05" customHeight="1" x14ac:dyDescent="0.3">
      <c r="A12" s="182" t="e">
        <f>'EDT-2niveaux'!M12</f>
        <v>#NUM!</v>
      </c>
      <c r="B12" s="185" t="e">
        <f>VLOOKUP($A12,'Liste-2niveaux'!$A$4:$AE$141,3,1)</f>
        <v>#NUM!</v>
      </c>
      <c r="C12" s="185" t="e">
        <f>VLOOKUP($A12,'Liste-2niveaux'!$A$4:$AE$141,6,1)</f>
        <v>#NUM!</v>
      </c>
      <c r="D12" s="185"/>
      <c r="E12" s="185" t="e">
        <f>VLOOKUP($A12,'Liste-2niveaux'!$A$4:$AE$141,9,1)</f>
        <v>#NUM!</v>
      </c>
      <c r="F12" s="185" t="e">
        <f>VLOOKUP($A12,'Liste-2niveaux'!$A$4:$AE$141,12,1)</f>
        <v>#NUM!</v>
      </c>
      <c r="G12" s="185"/>
      <c r="H12" s="185" t="e">
        <f>VLOOKUP($A12,'Liste-2niveaux'!$A$4:$AE$141,15,1)</f>
        <v>#NUM!</v>
      </c>
      <c r="I12" s="185" t="e">
        <f>VLOOKUP($A12,'Liste-2niveaux'!$A$4:$AE$141,18,1)</f>
        <v>#NUM!</v>
      </c>
      <c r="J12" s="185"/>
      <c r="K12" s="185" t="e">
        <f>VLOOKUP($A12,'Liste-2niveaux'!$A$4:$AE$141,21,1)</f>
        <v>#NUM!</v>
      </c>
      <c r="L12" s="185" t="e">
        <f>VLOOKUP($A12,'Liste-2niveaux'!$A$4:$AE$141,24,1)</f>
        <v>#NUM!</v>
      </c>
      <c r="M12" s="185"/>
      <c r="N12" s="185" t="e">
        <f>VLOOKUP($A12,'Liste-2niveaux'!$A$4:$AE$141,27,1)</f>
        <v>#NUM!</v>
      </c>
      <c r="O12" s="185" t="e">
        <f>VLOOKUP($A12,'Liste-2niveaux'!$A$4:$AE$141,30,1)</f>
        <v>#NUM!</v>
      </c>
      <c r="P12" s="122" t="e">
        <f t="shared" si="0"/>
        <v>#NUM!</v>
      </c>
    </row>
    <row r="13" spans="1:18" ht="16.2" customHeight="1" x14ac:dyDescent="0.3">
      <c r="A13" s="182" t="e">
        <f>'EDT-2niveaux'!M13</f>
        <v>#NUM!</v>
      </c>
      <c r="B13" s="185" t="e">
        <f>VLOOKUP($A13,'Liste-2niveaux'!$A$4:$AE$141,3,1)</f>
        <v>#NUM!</v>
      </c>
      <c r="C13" s="185" t="e">
        <f>VLOOKUP($A13,'Liste-2niveaux'!$A$4:$AE$141,6,1)</f>
        <v>#NUM!</v>
      </c>
      <c r="D13" s="185"/>
      <c r="E13" s="185" t="e">
        <f>VLOOKUP($A13,'Liste-2niveaux'!$A$4:$AE$141,9,1)</f>
        <v>#NUM!</v>
      </c>
      <c r="F13" s="185" t="e">
        <f>VLOOKUP($A13,'Liste-2niveaux'!$A$4:$AE$141,12,1)</f>
        <v>#NUM!</v>
      </c>
      <c r="G13" s="185"/>
      <c r="H13" s="185" t="e">
        <f>VLOOKUP($A13,'Liste-2niveaux'!$A$4:$AE$141,15,1)</f>
        <v>#NUM!</v>
      </c>
      <c r="I13" s="185" t="e">
        <f>VLOOKUP($A13,'Liste-2niveaux'!$A$4:$AE$141,18,1)</f>
        <v>#NUM!</v>
      </c>
      <c r="J13" s="185"/>
      <c r="K13" s="185" t="e">
        <f>VLOOKUP($A13,'Liste-2niveaux'!$A$4:$AE$141,21,1)</f>
        <v>#NUM!</v>
      </c>
      <c r="L13" s="185" t="e">
        <f>VLOOKUP($A13,'Liste-2niveaux'!$A$4:$AE$141,24,1)</f>
        <v>#NUM!</v>
      </c>
      <c r="M13" s="185"/>
      <c r="N13" s="185" t="e">
        <f>VLOOKUP($A13,'Liste-2niveaux'!$A$4:$AE$141,27,1)</f>
        <v>#NUM!</v>
      </c>
      <c r="O13" s="185" t="e">
        <f>VLOOKUP($A13,'Liste-2niveaux'!$A$4:$AE$141,30,1)</f>
        <v>#NUM!</v>
      </c>
      <c r="P13" s="122" t="e">
        <f t="shared" si="0"/>
        <v>#NUM!</v>
      </c>
    </row>
    <row r="14" spans="1:18" ht="22.2" customHeight="1" x14ac:dyDescent="0.3">
      <c r="A14" s="182" t="e">
        <f>'EDT-2niveaux'!M14</f>
        <v>#NUM!</v>
      </c>
      <c r="B14" s="185" t="e">
        <f>VLOOKUP($A14,'Liste-2niveaux'!$A$4:$AE$141,3,1)</f>
        <v>#NUM!</v>
      </c>
      <c r="C14" s="185" t="e">
        <f>VLOOKUP($A14,'Liste-2niveaux'!$A$4:$AE$141,6,1)</f>
        <v>#NUM!</v>
      </c>
      <c r="D14" s="185"/>
      <c r="E14" s="185" t="e">
        <f>VLOOKUP($A14,'Liste-2niveaux'!$A$4:$AE$141,9,1)</f>
        <v>#NUM!</v>
      </c>
      <c r="F14" s="185" t="e">
        <f>VLOOKUP($A14,'Liste-2niveaux'!$A$4:$AE$141,12,1)</f>
        <v>#NUM!</v>
      </c>
      <c r="G14" s="185"/>
      <c r="H14" s="185" t="e">
        <f>VLOOKUP($A14,'Liste-2niveaux'!$A$4:$AE$141,15,1)</f>
        <v>#NUM!</v>
      </c>
      <c r="I14" s="185" t="e">
        <f>VLOOKUP($A14,'Liste-2niveaux'!$A$4:$AE$141,18,1)</f>
        <v>#NUM!</v>
      </c>
      <c r="J14" s="185"/>
      <c r="K14" s="185" t="e">
        <f>VLOOKUP($A14,'Liste-2niveaux'!$A$4:$AE$141,21,1)</f>
        <v>#NUM!</v>
      </c>
      <c r="L14" s="185" t="e">
        <f>VLOOKUP($A14,'Liste-2niveaux'!$A$4:$AE$141,24,1)</f>
        <v>#NUM!</v>
      </c>
      <c r="M14" s="185"/>
      <c r="N14" s="185" t="e">
        <f>VLOOKUP($A14,'Liste-2niveaux'!$A$4:$AE$141,27,1)</f>
        <v>#NUM!</v>
      </c>
      <c r="O14" s="185" t="e">
        <f>VLOOKUP($A14,'Liste-2niveaux'!$A$4:$AE$141,30,1)</f>
        <v>#NUM!</v>
      </c>
      <c r="P14" s="122" t="e">
        <f t="shared" si="0"/>
        <v>#NUM!</v>
      </c>
    </row>
    <row r="15" spans="1:18" ht="16.2" customHeight="1" x14ac:dyDescent="0.3">
      <c r="A15" s="182" t="e">
        <f>'EDT-2niveaux'!M15</f>
        <v>#NUM!</v>
      </c>
      <c r="B15" s="185" t="e">
        <f>VLOOKUP($A15,'Liste-2niveaux'!$A$4:$AE$141,3,1)</f>
        <v>#NUM!</v>
      </c>
      <c r="C15" s="185" t="e">
        <f>VLOOKUP($A15,'Liste-2niveaux'!$A$4:$AE$141,6,1)</f>
        <v>#NUM!</v>
      </c>
      <c r="D15" s="185"/>
      <c r="E15" s="185" t="e">
        <f>VLOOKUP($A15,'Liste-2niveaux'!$A$4:$AE$141,9,1)</f>
        <v>#NUM!</v>
      </c>
      <c r="F15" s="185" t="e">
        <f>VLOOKUP($A15,'Liste-2niveaux'!$A$4:$AE$141,12,1)</f>
        <v>#NUM!</v>
      </c>
      <c r="G15" s="185"/>
      <c r="H15" s="185" t="e">
        <f>VLOOKUP($A15,'Liste-2niveaux'!$A$4:$AE$141,15,1)</f>
        <v>#NUM!</v>
      </c>
      <c r="I15" s="185" t="e">
        <f>VLOOKUP($A15,'Liste-2niveaux'!$A$4:$AE$141,18,1)</f>
        <v>#NUM!</v>
      </c>
      <c r="J15" s="185"/>
      <c r="K15" s="185" t="e">
        <f>VLOOKUP($A15,'Liste-2niveaux'!$A$4:$AE$141,21,1)</f>
        <v>#NUM!</v>
      </c>
      <c r="L15" s="185" t="e">
        <f>VLOOKUP($A15,'Liste-2niveaux'!$A$4:$AE$141,24,1)</f>
        <v>#NUM!</v>
      </c>
      <c r="M15" s="185"/>
      <c r="N15" s="185" t="e">
        <f>VLOOKUP($A15,'Liste-2niveaux'!$A$4:$AE$141,27,1)</f>
        <v>#NUM!</v>
      </c>
      <c r="O15" s="185" t="e">
        <f>VLOOKUP($A15,'Liste-2niveaux'!$A$4:$AE$141,30,1)</f>
        <v>#NUM!</v>
      </c>
      <c r="P15" s="122" t="e">
        <f t="shared" si="0"/>
        <v>#NUM!</v>
      </c>
    </row>
    <row r="16" spans="1:18" ht="22.8" customHeight="1" x14ac:dyDescent="0.3">
      <c r="A16" s="182" t="e">
        <f>'EDT-2niveaux'!M16</f>
        <v>#NUM!</v>
      </c>
      <c r="B16" s="185" t="e">
        <f>VLOOKUP($A16,'Liste-2niveaux'!$A$4:$AE$141,3,1)</f>
        <v>#NUM!</v>
      </c>
      <c r="C16" s="185" t="e">
        <f>VLOOKUP($A16,'Liste-2niveaux'!$A$4:$AE$141,6,1)</f>
        <v>#NUM!</v>
      </c>
      <c r="D16" s="185"/>
      <c r="E16" s="185" t="e">
        <f>VLOOKUP($A16,'Liste-2niveaux'!$A$4:$AE$141,9,1)</f>
        <v>#NUM!</v>
      </c>
      <c r="F16" s="185" t="e">
        <f>VLOOKUP($A16,'Liste-2niveaux'!$A$4:$AE$141,12,1)</f>
        <v>#NUM!</v>
      </c>
      <c r="G16" s="185"/>
      <c r="H16" s="185" t="e">
        <f>VLOOKUP($A16,'Liste-2niveaux'!$A$4:$AE$141,15,1)</f>
        <v>#NUM!</v>
      </c>
      <c r="I16" s="185" t="e">
        <f>VLOOKUP($A16,'Liste-2niveaux'!$A$4:$AE$141,18,1)</f>
        <v>#NUM!</v>
      </c>
      <c r="J16" s="185"/>
      <c r="K16" s="185" t="e">
        <f>VLOOKUP($A16,'Liste-2niveaux'!$A$4:$AE$141,21,1)</f>
        <v>#NUM!</v>
      </c>
      <c r="L16" s="185" t="e">
        <f>VLOOKUP($A16,'Liste-2niveaux'!$A$4:$AE$141,24,1)</f>
        <v>#NUM!</v>
      </c>
      <c r="M16" s="185"/>
      <c r="N16" s="185" t="e">
        <f>VLOOKUP($A16,'Liste-2niveaux'!$A$4:$AE$141,27,1)</f>
        <v>#NUM!</v>
      </c>
      <c r="O16" s="185" t="e">
        <f>VLOOKUP($A16,'Liste-2niveaux'!$A$4:$AE$141,30,1)</f>
        <v>#NUM!</v>
      </c>
      <c r="P16" s="122" t="e">
        <f t="shared" si="0"/>
        <v>#NUM!</v>
      </c>
    </row>
    <row r="17" spans="1:16" ht="16.2" customHeight="1" x14ac:dyDescent="0.3">
      <c r="A17" s="182" t="e">
        <f>'EDT-2niveaux'!M17</f>
        <v>#NUM!</v>
      </c>
      <c r="B17" s="185" t="e">
        <f>VLOOKUP($A17,'Liste-2niveaux'!$A$4:$AE$141,3,1)</f>
        <v>#NUM!</v>
      </c>
      <c r="C17" s="185" t="e">
        <f>VLOOKUP($A17,'Liste-2niveaux'!$A$4:$AE$141,6,1)</f>
        <v>#NUM!</v>
      </c>
      <c r="D17" s="185"/>
      <c r="E17" s="185" t="e">
        <f>VLOOKUP($A17,'Liste-2niveaux'!$A$4:$AE$141,9,1)</f>
        <v>#NUM!</v>
      </c>
      <c r="F17" s="185" t="e">
        <f>VLOOKUP($A17,'Liste-2niveaux'!$A$4:$AE$141,12,1)</f>
        <v>#NUM!</v>
      </c>
      <c r="G17" s="185"/>
      <c r="H17" s="185" t="e">
        <f>VLOOKUP($A17,'Liste-2niveaux'!$A$4:$AE$141,15,1)</f>
        <v>#NUM!</v>
      </c>
      <c r="I17" s="185" t="e">
        <f>VLOOKUP($A17,'Liste-2niveaux'!$A$4:$AE$141,18,1)</f>
        <v>#NUM!</v>
      </c>
      <c r="J17" s="185"/>
      <c r="K17" s="185" t="e">
        <f>VLOOKUP($A17,'Liste-2niveaux'!$A$4:$AE$141,21,1)</f>
        <v>#NUM!</v>
      </c>
      <c r="L17" s="185" t="e">
        <f>VLOOKUP($A17,'Liste-2niveaux'!$A$4:$AE$141,24,1)</f>
        <v>#NUM!</v>
      </c>
      <c r="M17" s="185"/>
      <c r="N17" s="185" t="e">
        <f>VLOOKUP($A17,'Liste-2niveaux'!$A$4:$AE$141,27,1)</f>
        <v>#NUM!</v>
      </c>
      <c r="O17" s="185" t="e">
        <f>VLOOKUP($A17,'Liste-2niveaux'!$A$4:$AE$141,30,1)</f>
        <v>#NUM!</v>
      </c>
      <c r="P17" s="122" t="e">
        <f t="shared" si="0"/>
        <v>#NUM!</v>
      </c>
    </row>
    <row r="18" spans="1:16" ht="20.399999999999999" customHeight="1" x14ac:dyDescent="0.3">
      <c r="A18" s="182" t="e">
        <f>'EDT-2niveaux'!M18</f>
        <v>#NUM!</v>
      </c>
      <c r="B18" s="185" t="e">
        <f>VLOOKUP($A18,'Liste-2niveaux'!$A$4:$AE$141,3,1)</f>
        <v>#NUM!</v>
      </c>
      <c r="C18" s="185" t="e">
        <f>VLOOKUP($A18,'Liste-2niveaux'!$A$4:$AE$141,6,1)</f>
        <v>#NUM!</v>
      </c>
      <c r="D18" s="185"/>
      <c r="E18" s="185" t="e">
        <f>VLOOKUP($A18,'Liste-2niveaux'!$A$4:$AE$141,9,1)</f>
        <v>#NUM!</v>
      </c>
      <c r="F18" s="185" t="e">
        <f>VLOOKUP($A18,'Liste-2niveaux'!$A$4:$AE$141,12,1)</f>
        <v>#NUM!</v>
      </c>
      <c r="G18" s="185"/>
      <c r="H18" s="185" t="e">
        <f>VLOOKUP($A18,'Liste-2niveaux'!$A$4:$AE$141,15,1)</f>
        <v>#NUM!</v>
      </c>
      <c r="I18" s="185" t="e">
        <f>VLOOKUP($A18,'Liste-2niveaux'!$A$4:$AE$141,18,1)</f>
        <v>#NUM!</v>
      </c>
      <c r="J18" s="185"/>
      <c r="K18" s="185" t="e">
        <f>VLOOKUP($A18,'Liste-2niveaux'!$A$4:$AE$141,21,1)</f>
        <v>#NUM!</v>
      </c>
      <c r="L18" s="185" t="e">
        <f>VLOOKUP($A18,'Liste-2niveaux'!$A$4:$AE$141,24,1)</f>
        <v>#NUM!</v>
      </c>
      <c r="M18" s="185"/>
      <c r="N18" s="185" t="e">
        <f>VLOOKUP($A18,'Liste-2niveaux'!$A$4:$AE$141,27,1)</f>
        <v>#NUM!</v>
      </c>
      <c r="O18" s="185" t="e">
        <f>VLOOKUP($A18,'Liste-2niveaux'!$A$4:$AE$141,30,1)</f>
        <v>#NUM!</v>
      </c>
      <c r="P18" s="122" t="e">
        <f t="shared" si="0"/>
        <v>#NUM!</v>
      </c>
    </row>
    <row r="19" spans="1:16" ht="21.45" customHeight="1" x14ac:dyDescent="0.3">
      <c r="A19" s="182" t="e">
        <f>'EDT-2niveaux'!M19</f>
        <v>#NUM!</v>
      </c>
      <c r="B19" s="185" t="e">
        <f>VLOOKUP($A19,'Liste-2niveaux'!$A$4:$AE$141,3,1)</f>
        <v>#NUM!</v>
      </c>
      <c r="C19" s="185" t="e">
        <f>VLOOKUP($A19,'Liste-2niveaux'!$A$4:$AE$141,6,1)</f>
        <v>#NUM!</v>
      </c>
      <c r="D19" s="185"/>
      <c r="E19" s="185" t="e">
        <f>VLOOKUP($A19,'Liste-2niveaux'!$A$4:$AE$141,9,1)</f>
        <v>#NUM!</v>
      </c>
      <c r="F19" s="185" t="e">
        <f>VLOOKUP($A19,'Liste-2niveaux'!$A$4:$AE$141,12,1)</f>
        <v>#NUM!</v>
      </c>
      <c r="G19" s="185"/>
      <c r="H19" s="185" t="e">
        <f>VLOOKUP($A19,'Liste-2niveaux'!$A$4:$AE$141,15,1)</f>
        <v>#NUM!</v>
      </c>
      <c r="I19" s="185" t="e">
        <f>VLOOKUP($A19,'Liste-2niveaux'!$A$4:$AE$141,18,1)</f>
        <v>#NUM!</v>
      </c>
      <c r="J19" s="185"/>
      <c r="K19" s="185" t="e">
        <f>VLOOKUP($A19,'Liste-2niveaux'!$A$4:$AE$141,21,1)</f>
        <v>#NUM!</v>
      </c>
      <c r="L19" s="185" t="e">
        <f>VLOOKUP($A19,'Liste-2niveaux'!$A$4:$AE$141,24,1)</f>
        <v>#NUM!</v>
      </c>
      <c r="M19" s="185"/>
      <c r="N19" s="185" t="e">
        <f>VLOOKUP($A19,'Liste-2niveaux'!$A$4:$AE$141,27,1)</f>
        <v>#NUM!</v>
      </c>
      <c r="O19" s="185" t="e">
        <f>VLOOKUP($A19,'Liste-2niveaux'!$A$4:$AE$141,30,1)</f>
        <v>#NUM!</v>
      </c>
      <c r="P19" s="122" t="e">
        <f t="shared" si="0"/>
        <v>#NUM!</v>
      </c>
    </row>
    <row r="20" spans="1:16" ht="16.2" customHeight="1" x14ac:dyDescent="0.3">
      <c r="A20" s="182" t="e">
        <f>'EDT-2niveaux'!M20</f>
        <v>#NUM!</v>
      </c>
      <c r="B20" s="185" t="e">
        <f>VLOOKUP($A20,'Liste-2niveaux'!$A$4:$AE$141,3,1)</f>
        <v>#NUM!</v>
      </c>
      <c r="C20" s="185" t="e">
        <f>VLOOKUP($A20,'Liste-2niveaux'!$A$4:$AE$141,6,1)</f>
        <v>#NUM!</v>
      </c>
      <c r="D20" s="185"/>
      <c r="E20" s="185" t="e">
        <f>VLOOKUP($A20,'Liste-2niveaux'!$A$4:$AE$141,9,1)</f>
        <v>#NUM!</v>
      </c>
      <c r="F20" s="185" t="e">
        <f>VLOOKUP($A20,'Liste-2niveaux'!$A$4:$AE$141,12,1)</f>
        <v>#NUM!</v>
      </c>
      <c r="G20" s="185"/>
      <c r="H20" s="185" t="e">
        <f>VLOOKUP($A20,'Liste-2niveaux'!$A$4:$AE$141,15,1)</f>
        <v>#NUM!</v>
      </c>
      <c r="I20" s="185" t="e">
        <f>VLOOKUP($A20,'Liste-2niveaux'!$A$4:$AE$141,18,1)</f>
        <v>#NUM!</v>
      </c>
      <c r="J20" s="185"/>
      <c r="K20" s="185" t="e">
        <f>VLOOKUP($A20,'Liste-2niveaux'!$A$4:$AE$141,21,1)</f>
        <v>#NUM!</v>
      </c>
      <c r="L20" s="185" t="e">
        <f>VLOOKUP($A20,'Liste-2niveaux'!$A$4:$AE$141,24,1)</f>
        <v>#NUM!</v>
      </c>
      <c r="M20" s="185"/>
      <c r="N20" s="185" t="e">
        <f>VLOOKUP($A20,'Liste-2niveaux'!$A$4:$AE$141,27,1)</f>
        <v>#NUM!</v>
      </c>
      <c r="O20" s="185" t="e">
        <f>VLOOKUP($A20,'Liste-2niveaux'!$A$4:$AE$141,30,1)</f>
        <v>#NUM!</v>
      </c>
      <c r="P20" s="122" t="e">
        <f t="shared" si="0"/>
        <v>#NUM!</v>
      </c>
    </row>
    <row r="21" spans="1:16" ht="16.2" customHeight="1" x14ac:dyDescent="0.3">
      <c r="A21" s="182" t="e">
        <f>'EDT-2niveaux'!M21</f>
        <v>#NUM!</v>
      </c>
      <c r="B21" s="185" t="e">
        <f>VLOOKUP($A21,'Liste-2niveaux'!$A$4:$AE$141,3,1)</f>
        <v>#NUM!</v>
      </c>
      <c r="C21" s="185" t="e">
        <f>VLOOKUP($A21,'Liste-2niveaux'!$A$4:$AE$141,6,1)</f>
        <v>#NUM!</v>
      </c>
      <c r="D21" s="185"/>
      <c r="E21" s="185" t="e">
        <f>VLOOKUP($A21,'Liste-2niveaux'!$A$4:$AE$141,9,1)</f>
        <v>#NUM!</v>
      </c>
      <c r="F21" s="185" t="e">
        <f>VLOOKUP($A21,'Liste-2niveaux'!$A$4:$AE$141,12,1)</f>
        <v>#NUM!</v>
      </c>
      <c r="G21" s="185"/>
      <c r="H21" s="185" t="e">
        <f>VLOOKUP($A21,'Liste-2niveaux'!$A$4:$AE$141,15,1)</f>
        <v>#NUM!</v>
      </c>
      <c r="I21" s="185" t="e">
        <f>VLOOKUP($A21,'Liste-2niveaux'!$A$4:$AE$141,18,1)</f>
        <v>#NUM!</v>
      </c>
      <c r="J21" s="185"/>
      <c r="K21" s="185" t="e">
        <f>VLOOKUP($A21,'Liste-2niveaux'!$A$4:$AE$141,21,1)</f>
        <v>#NUM!</v>
      </c>
      <c r="L21" s="185" t="e">
        <f>VLOOKUP($A21,'Liste-2niveaux'!$A$4:$AE$141,24,1)</f>
        <v>#NUM!</v>
      </c>
      <c r="M21" s="185"/>
      <c r="N21" s="185" t="e">
        <f>VLOOKUP($A21,'Liste-2niveaux'!$A$4:$AE$141,27,1)</f>
        <v>#NUM!</v>
      </c>
      <c r="O21" s="185" t="e">
        <f>VLOOKUP($A21,'Liste-2niveaux'!$A$4:$AE$141,30,1)</f>
        <v>#NUM!</v>
      </c>
      <c r="P21" s="122" t="e">
        <f t="shared" si="0"/>
        <v>#NUM!</v>
      </c>
    </row>
    <row r="22" spans="1:16" ht="25.95" customHeight="1" x14ac:dyDescent="0.3">
      <c r="A22" s="182" t="e">
        <f>'EDT-2niveaux'!M22</f>
        <v>#NUM!</v>
      </c>
      <c r="B22" s="185" t="e">
        <f>VLOOKUP($A22,'Liste-2niveaux'!$A$4:$AE$141,3,1)</f>
        <v>#NUM!</v>
      </c>
      <c r="C22" s="185" t="e">
        <f>VLOOKUP($A22,'Liste-2niveaux'!$A$4:$AE$141,6,1)</f>
        <v>#NUM!</v>
      </c>
      <c r="D22" s="185"/>
      <c r="E22" s="185" t="e">
        <f>VLOOKUP($A22,'Liste-2niveaux'!$A$4:$AE$141,9,1)</f>
        <v>#NUM!</v>
      </c>
      <c r="F22" s="185" t="e">
        <f>VLOOKUP($A22,'Liste-2niveaux'!$A$4:$AE$141,12,1)</f>
        <v>#NUM!</v>
      </c>
      <c r="G22" s="185"/>
      <c r="H22" s="185" t="e">
        <f>VLOOKUP($A22,'Liste-2niveaux'!$A$4:$AE$141,15,1)</f>
        <v>#NUM!</v>
      </c>
      <c r="I22" s="185" t="e">
        <f>VLOOKUP($A22,'Liste-2niveaux'!$A$4:$AE$141,18,1)</f>
        <v>#NUM!</v>
      </c>
      <c r="J22" s="185"/>
      <c r="K22" s="185" t="e">
        <f>VLOOKUP($A22,'Liste-2niveaux'!$A$4:$AE$141,21,1)</f>
        <v>#NUM!</v>
      </c>
      <c r="L22" s="185" t="e">
        <f>VLOOKUP($A22,'Liste-2niveaux'!$A$4:$AE$141,24,1)</f>
        <v>#NUM!</v>
      </c>
      <c r="M22" s="185"/>
      <c r="N22" s="185" t="e">
        <f>VLOOKUP($A22,'Liste-2niveaux'!$A$4:$AE$141,27,1)</f>
        <v>#NUM!</v>
      </c>
      <c r="O22" s="185" t="e">
        <f>VLOOKUP($A22,'Liste-2niveaux'!$A$4:$AE$141,30,1)</f>
        <v>#NUM!</v>
      </c>
      <c r="P22" s="122" t="e">
        <f t="shared" si="0"/>
        <v>#NUM!</v>
      </c>
    </row>
    <row r="23" spans="1:16" ht="22.95" customHeight="1" x14ac:dyDescent="0.3">
      <c r="A23" s="182" t="e">
        <f>'EDT-2niveaux'!M23</f>
        <v>#NUM!</v>
      </c>
      <c r="B23" s="185" t="e">
        <f>VLOOKUP($A23,'Liste-2niveaux'!$A$4:$AE$141,3,1)</f>
        <v>#NUM!</v>
      </c>
      <c r="C23" s="185" t="e">
        <f>VLOOKUP($A23,'Liste-2niveaux'!$A$4:$AE$141,6,1)</f>
        <v>#NUM!</v>
      </c>
      <c r="D23" s="185"/>
      <c r="E23" s="185" t="e">
        <f>VLOOKUP($A23,'Liste-2niveaux'!$A$4:$AE$141,9,1)</f>
        <v>#NUM!</v>
      </c>
      <c r="F23" s="185" t="e">
        <f>VLOOKUP($A23,'Liste-2niveaux'!$A$4:$AE$141,12,1)</f>
        <v>#NUM!</v>
      </c>
      <c r="G23" s="185"/>
      <c r="H23" s="185" t="e">
        <f>VLOOKUP($A23,'Liste-2niveaux'!$A$4:$AE$141,15,1)</f>
        <v>#NUM!</v>
      </c>
      <c r="I23" s="185" t="e">
        <f>VLOOKUP($A23,'Liste-2niveaux'!$A$4:$AE$141,18,1)</f>
        <v>#NUM!</v>
      </c>
      <c r="J23" s="185"/>
      <c r="K23" s="185" t="e">
        <f>VLOOKUP($A23,'Liste-2niveaux'!$A$4:$AE$141,21,1)</f>
        <v>#NUM!</v>
      </c>
      <c r="L23" s="185" t="e">
        <f>VLOOKUP($A23,'Liste-2niveaux'!$A$4:$AE$141,24,1)</f>
        <v>#NUM!</v>
      </c>
      <c r="M23" s="185"/>
      <c r="N23" s="185" t="e">
        <f>VLOOKUP($A23,'Liste-2niveaux'!$A$4:$AE$141,27,1)</f>
        <v>#NUM!</v>
      </c>
      <c r="O23" s="185" t="e">
        <f>VLOOKUP($A23,'Liste-2niveaux'!$A$4:$AE$141,30,1)</f>
        <v>#NUM!</v>
      </c>
      <c r="P23" s="122" t="e">
        <f t="shared" si="0"/>
        <v>#NUM!</v>
      </c>
    </row>
    <row r="24" spans="1:16" ht="19.2" customHeight="1" x14ac:dyDescent="0.3">
      <c r="A24" s="182" t="e">
        <f>'EDT-2niveaux'!M24</f>
        <v>#NUM!</v>
      </c>
      <c r="B24" s="185" t="e">
        <f>VLOOKUP($A24,'Liste-2niveaux'!$A$4:$AE$141,3,1)</f>
        <v>#NUM!</v>
      </c>
      <c r="C24" s="185" t="e">
        <f>VLOOKUP($A24,'Liste-2niveaux'!$A$4:$AE$141,6,1)</f>
        <v>#NUM!</v>
      </c>
      <c r="D24" s="185"/>
      <c r="E24" s="185" t="e">
        <f>VLOOKUP($A24,'Liste-2niveaux'!$A$4:$AE$141,9,1)</f>
        <v>#NUM!</v>
      </c>
      <c r="F24" s="185" t="e">
        <f>VLOOKUP($A24,'Liste-2niveaux'!$A$4:$AE$141,12,1)</f>
        <v>#NUM!</v>
      </c>
      <c r="G24" s="185"/>
      <c r="H24" s="185" t="e">
        <f>VLOOKUP($A24,'Liste-2niveaux'!$A$4:$AE$141,15,1)</f>
        <v>#NUM!</v>
      </c>
      <c r="I24" s="185" t="e">
        <f>VLOOKUP($A24,'Liste-2niveaux'!$A$4:$AE$141,18,1)</f>
        <v>#NUM!</v>
      </c>
      <c r="J24" s="185"/>
      <c r="K24" s="185" t="e">
        <f>VLOOKUP($A24,'Liste-2niveaux'!$A$4:$AE$141,21,1)</f>
        <v>#NUM!</v>
      </c>
      <c r="L24" s="185" t="e">
        <f>VLOOKUP($A24,'Liste-2niveaux'!$A$4:$AE$141,24,1)</f>
        <v>#NUM!</v>
      </c>
      <c r="M24" s="185"/>
      <c r="N24" s="185" t="e">
        <f>VLOOKUP($A24,'Liste-2niveaux'!$A$4:$AE$141,27,1)</f>
        <v>#NUM!</v>
      </c>
      <c r="O24" s="185" t="e">
        <f>VLOOKUP($A24,'Liste-2niveaux'!$A$4:$AE$141,30,1)</f>
        <v>#NUM!</v>
      </c>
      <c r="P24" s="122" t="e">
        <f t="shared" si="0"/>
        <v>#NUM!</v>
      </c>
    </row>
    <row r="25" spans="1:16" ht="22.2" customHeight="1" x14ac:dyDescent="0.3">
      <c r="A25" s="182" t="e">
        <f>'EDT-2niveaux'!M25</f>
        <v>#NUM!</v>
      </c>
      <c r="B25" s="185" t="e">
        <f>VLOOKUP($A25,'Liste-2niveaux'!$A$4:$AE$141,3,1)</f>
        <v>#NUM!</v>
      </c>
      <c r="C25" s="185" t="e">
        <f>VLOOKUP($A25,'Liste-2niveaux'!$A$4:$AE$141,6,1)</f>
        <v>#NUM!</v>
      </c>
      <c r="D25" s="185"/>
      <c r="E25" s="185" t="e">
        <f>VLOOKUP($A25,'Liste-2niveaux'!$A$4:$AE$141,9,1)</f>
        <v>#NUM!</v>
      </c>
      <c r="F25" s="185" t="e">
        <f>VLOOKUP($A25,'Liste-2niveaux'!$A$4:$AE$141,12,1)</f>
        <v>#NUM!</v>
      </c>
      <c r="G25" s="185"/>
      <c r="H25" s="185" t="e">
        <f>VLOOKUP($A25,'Liste-2niveaux'!$A$4:$AE$141,15,1)</f>
        <v>#NUM!</v>
      </c>
      <c r="I25" s="185" t="e">
        <f>VLOOKUP($A25,'Liste-2niveaux'!$A$4:$AE$141,18,1)</f>
        <v>#NUM!</v>
      </c>
      <c r="J25" s="185"/>
      <c r="K25" s="185" t="e">
        <f>VLOOKUP($A25,'Liste-2niveaux'!$A$4:$AE$141,21,1)</f>
        <v>#NUM!</v>
      </c>
      <c r="L25" s="185" t="e">
        <f>VLOOKUP($A25,'Liste-2niveaux'!$A$4:$AE$141,24,1)</f>
        <v>#NUM!</v>
      </c>
      <c r="M25" s="185"/>
      <c r="N25" s="185" t="e">
        <f>VLOOKUP($A25,'Liste-2niveaux'!$A$4:$AE$141,27,1)</f>
        <v>#NUM!</v>
      </c>
      <c r="O25" s="185" t="e">
        <f>VLOOKUP($A25,'Liste-2niveaux'!$A$4:$AE$141,30,1)</f>
        <v>#NUM!</v>
      </c>
      <c r="P25" s="122" t="e">
        <f t="shared" si="0"/>
        <v>#NUM!</v>
      </c>
    </row>
    <row r="26" spans="1:16" ht="16.2" customHeight="1" x14ac:dyDescent="0.3">
      <c r="A26" s="182" t="e">
        <f>'EDT-2niveaux'!M26</f>
        <v>#NUM!</v>
      </c>
      <c r="B26" s="185" t="e">
        <f>VLOOKUP($A26,'Liste-2niveaux'!$A$4:$AE$141,3,1)</f>
        <v>#NUM!</v>
      </c>
      <c r="C26" s="185" t="e">
        <f>VLOOKUP($A26,'Liste-2niveaux'!$A$4:$AE$141,6,1)</f>
        <v>#NUM!</v>
      </c>
      <c r="D26" s="185"/>
      <c r="E26" s="185" t="e">
        <f>VLOOKUP($A26,'Liste-2niveaux'!$A$4:$AE$141,9,1)</f>
        <v>#NUM!</v>
      </c>
      <c r="F26" s="185" t="e">
        <f>VLOOKUP($A26,'Liste-2niveaux'!$A$4:$AE$141,12,1)</f>
        <v>#NUM!</v>
      </c>
      <c r="G26" s="185"/>
      <c r="H26" s="185" t="e">
        <f>VLOOKUP($A26,'Liste-2niveaux'!$A$4:$AE$141,15,1)</f>
        <v>#NUM!</v>
      </c>
      <c r="I26" s="185" t="e">
        <f>VLOOKUP($A26,'Liste-2niveaux'!$A$4:$AE$141,18,1)</f>
        <v>#NUM!</v>
      </c>
      <c r="J26" s="185"/>
      <c r="K26" s="185" t="e">
        <f>VLOOKUP($A26,'Liste-2niveaux'!$A$4:$AE$141,21,1)</f>
        <v>#NUM!</v>
      </c>
      <c r="L26" s="185" t="e">
        <f>VLOOKUP($A26,'Liste-2niveaux'!$A$4:$AE$141,24,1)</f>
        <v>#NUM!</v>
      </c>
      <c r="M26" s="185"/>
      <c r="N26" s="185" t="e">
        <f>VLOOKUP($A26,'Liste-2niveaux'!$A$4:$AE$141,27,1)</f>
        <v>#NUM!</v>
      </c>
      <c r="O26" s="185" t="e">
        <f>VLOOKUP($A26,'Liste-2niveaux'!$A$4:$AE$141,30,1)</f>
        <v>#NUM!</v>
      </c>
      <c r="P26" s="122" t="e">
        <f t="shared" si="0"/>
        <v>#NUM!</v>
      </c>
    </row>
    <row r="27" spans="1:16" ht="25.2" customHeight="1" x14ac:dyDescent="0.3">
      <c r="A27" s="182" t="e">
        <f>'EDT-2niveaux'!M27</f>
        <v>#NUM!</v>
      </c>
      <c r="B27" s="185" t="e">
        <f>VLOOKUP($A27,'Liste-2niveaux'!$A$4:$AE$141,3,1)</f>
        <v>#NUM!</v>
      </c>
      <c r="C27" s="185" t="e">
        <f>VLOOKUP($A27,'Liste-2niveaux'!$A$4:$AE$141,6,1)</f>
        <v>#NUM!</v>
      </c>
      <c r="D27" s="185"/>
      <c r="E27" s="185" t="e">
        <f>VLOOKUP($A27,'Liste-2niveaux'!$A$4:$AE$141,9,1)</f>
        <v>#NUM!</v>
      </c>
      <c r="F27" s="185" t="e">
        <f>VLOOKUP($A27,'Liste-2niveaux'!$A$4:$AE$141,12,1)</f>
        <v>#NUM!</v>
      </c>
      <c r="G27" s="185"/>
      <c r="H27" s="185" t="e">
        <f>VLOOKUP($A27,'Liste-2niveaux'!$A$4:$AE$141,15,1)</f>
        <v>#NUM!</v>
      </c>
      <c r="I27" s="185" t="e">
        <f>VLOOKUP($A27,'Liste-2niveaux'!$A$4:$AE$141,18,1)</f>
        <v>#NUM!</v>
      </c>
      <c r="J27" s="185"/>
      <c r="K27" s="185" t="e">
        <f>VLOOKUP($A27,'Liste-2niveaux'!$A$4:$AE$141,21,1)</f>
        <v>#NUM!</v>
      </c>
      <c r="L27" s="185" t="e">
        <f>VLOOKUP($A27,'Liste-2niveaux'!$A$4:$AE$141,24,1)</f>
        <v>#NUM!</v>
      </c>
      <c r="M27" s="185"/>
      <c r="N27" s="185" t="e">
        <f>VLOOKUP($A27,'Liste-2niveaux'!$A$4:$AE$141,27,1)</f>
        <v>#NUM!</v>
      </c>
      <c r="O27" s="185" t="e">
        <f>VLOOKUP($A27,'Liste-2niveaux'!$A$4:$AE$141,30,1)</f>
        <v>#NUM!</v>
      </c>
      <c r="P27" s="122" t="e">
        <f t="shared" si="0"/>
        <v>#NUM!</v>
      </c>
    </row>
    <row r="28" spans="1:16" ht="16.2" customHeight="1" x14ac:dyDescent="0.3">
      <c r="A28" s="182" t="e">
        <f>'EDT-2niveaux'!M28</f>
        <v>#NUM!</v>
      </c>
      <c r="B28" s="185" t="e">
        <f>VLOOKUP($A28,'Liste-2niveaux'!$A$4:$AE$141,3,1)</f>
        <v>#NUM!</v>
      </c>
      <c r="C28" s="185" t="e">
        <f>VLOOKUP($A28,'Liste-2niveaux'!$A$4:$AE$141,6,1)</f>
        <v>#NUM!</v>
      </c>
      <c r="D28" s="185"/>
      <c r="E28" s="185" t="e">
        <f>VLOOKUP($A28,'Liste-2niveaux'!$A$4:$AE$141,9,1)</f>
        <v>#NUM!</v>
      </c>
      <c r="F28" s="185" t="e">
        <f>VLOOKUP($A28,'Liste-2niveaux'!$A$4:$AE$141,12,1)</f>
        <v>#NUM!</v>
      </c>
      <c r="G28" s="185"/>
      <c r="H28" s="185" t="e">
        <f>VLOOKUP($A28,'Liste-2niveaux'!$A$4:$AE$141,15,1)</f>
        <v>#NUM!</v>
      </c>
      <c r="I28" s="185" t="e">
        <f>VLOOKUP($A28,'Liste-2niveaux'!$A$4:$AE$141,18,1)</f>
        <v>#NUM!</v>
      </c>
      <c r="J28" s="185"/>
      <c r="K28" s="185" t="e">
        <f>VLOOKUP($A28,'Liste-2niveaux'!$A$4:$AE$141,21,1)</f>
        <v>#NUM!</v>
      </c>
      <c r="L28" s="185" t="e">
        <f>VLOOKUP($A28,'Liste-2niveaux'!$A$4:$AE$141,24,1)</f>
        <v>#NUM!</v>
      </c>
      <c r="M28" s="185"/>
      <c r="N28" s="185" t="e">
        <f>VLOOKUP($A28,'Liste-2niveaux'!$A$4:$AE$141,27,1)</f>
        <v>#NUM!</v>
      </c>
      <c r="O28" s="185" t="e">
        <f>VLOOKUP($A28,'Liste-2niveaux'!$A$4:$AE$141,30,1)</f>
        <v>#NUM!</v>
      </c>
      <c r="P28" s="122" t="e">
        <f t="shared" si="0"/>
        <v>#NUM!</v>
      </c>
    </row>
    <row r="29" spans="1:16" ht="16.2" customHeight="1" x14ac:dyDescent="0.3">
      <c r="A29" s="182" t="e">
        <f>'EDT-2niveaux'!M29</f>
        <v>#NUM!</v>
      </c>
      <c r="B29" s="185" t="e">
        <f>VLOOKUP($A29,'Liste-2niveaux'!$A$4:$AE$141,3,1)</f>
        <v>#NUM!</v>
      </c>
      <c r="C29" s="185" t="e">
        <f>VLOOKUP($A29,'Liste-2niveaux'!$A$4:$AE$141,6,1)</f>
        <v>#NUM!</v>
      </c>
      <c r="D29" s="185"/>
      <c r="E29" s="185" t="e">
        <f>VLOOKUP($A29,'Liste-2niveaux'!$A$4:$AE$141,9,1)</f>
        <v>#NUM!</v>
      </c>
      <c r="F29" s="185" t="e">
        <f>VLOOKUP($A29,'Liste-2niveaux'!$A$4:$AE$141,12,1)</f>
        <v>#NUM!</v>
      </c>
      <c r="G29" s="185"/>
      <c r="H29" s="185" t="e">
        <f>VLOOKUP($A29,'Liste-2niveaux'!$A$4:$AE$141,15,1)</f>
        <v>#NUM!</v>
      </c>
      <c r="I29" s="185" t="e">
        <f>VLOOKUP($A29,'Liste-2niveaux'!$A$4:$AE$141,18,1)</f>
        <v>#NUM!</v>
      </c>
      <c r="J29" s="185"/>
      <c r="K29" s="185" t="e">
        <f>VLOOKUP($A29,'Liste-2niveaux'!$A$4:$AE$141,21,1)</f>
        <v>#NUM!</v>
      </c>
      <c r="L29" s="185" t="e">
        <f>VLOOKUP($A29,'Liste-2niveaux'!$A$4:$AE$141,24,1)</f>
        <v>#NUM!</v>
      </c>
      <c r="M29" s="185"/>
      <c r="N29" s="185" t="e">
        <f>VLOOKUP($A29,'Liste-2niveaux'!$A$4:$AE$141,27,1)</f>
        <v>#NUM!</v>
      </c>
      <c r="O29" s="185" t="e">
        <f>VLOOKUP($A29,'Liste-2niveaux'!$A$4:$AE$141,30,1)</f>
        <v>#NUM!</v>
      </c>
      <c r="P29" s="122" t="e">
        <f t="shared" si="0"/>
        <v>#NUM!</v>
      </c>
    </row>
    <row r="30" spans="1:16" ht="16.2" customHeight="1" x14ac:dyDescent="0.3">
      <c r="A30" s="182" t="e">
        <f>'EDT-2niveaux'!M30</f>
        <v>#NUM!</v>
      </c>
      <c r="B30" s="185" t="e">
        <f>VLOOKUP($A30,'Liste-2niveaux'!$A$4:$AE$141,3,1)</f>
        <v>#NUM!</v>
      </c>
      <c r="C30" s="185" t="e">
        <f>VLOOKUP($A30,'Liste-2niveaux'!$A$4:$AE$141,6,1)</f>
        <v>#NUM!</v>
      </c>
      <c r="D30" s="185"/>
      <c r="E30" s="185" t="e">
        <f>VLOOKUP($A30,'Liste-2niveaux'!$A$4:$AE$141,9,1)</f>
        <v>#NUM!</v>
      </c>
      <c r="F30" s="185" t="e">
        <f>VLOOKUP($A30,'Liste-2niveaux'!$A$4:$AE$141,12,1)</f>
        <v>#NUM!</v>
      </c>
      <c r="G30" s="185"/>
      <c r="H30" s="185" t="e">
        <f>VLOOKUP($A30,'Liste-2niveaux'!$A$4:$AE$141,15,1)</f>
        <v>#NUM!</v>
      </c>
      <c r="I30" s="185" t="e">
        <f>VLOOKUP($A30,'Liste-2niveaux'!$A$4:$AE$141,18,1)</f>
        <v>#NUM!</v>
      </c>
      <c r="J30" s="185"/>
      <c r="K30" s="185" t="e">
        <f>VLOOKUP($A30,'Liste-2niveaux'!$A$4:$AE$141,21,1)</f>
        <v>#NUM!</v>
      </c>
      <c r="L30" s="185" t="e">
        <f>VLOOKUP($A30,'Liste-2niveaux'!$A$4:$AE$141,24,1)</f>
        <v>#NUM!</v>
      </c>
      <c r="M30" s="185"/>
      <c r="N30" s="185" t="e">
        <f>VLOOKUP($A30,'Liste-2niveaux'!$A$4:$AE$141,27,1)</f>
        <v>#NUM!</v>
      </c>
      <c r="O30" s="185" t="e">
        <f>VLOOKUP($A30,'Liste-2niveaux'!$A$4:$AE$141,30,1)</f>
        <v>#NUM!</v>
      </c>
      <c r="P30" s="122" t="e">
        <f t="shared" si="0"/>
        <v>#NUM!</v>
      </c>
    </row>
    <row r="31" spans="1:16" ht="16.2" customHeight="1" x14ac:dyDescent="0.3">
      <c r="A31" s="182" t="e">
        <f>'EDT-2niveaux'!M31</f>
        <v>#NUM!</v>
      </c>
      <c r="B31" s="185" t="e">
        <f>VLOOKUP($A31,'Liste-2niveaux'!$A$4:$AE$141,3,1)</f>
        <v>#NUM!</v>
      </c>
      <c r="C31" s="185" t="e">
        <f>VLOOKUP($A31,'Liste-2niveaux'!$A$4:$AE$141,6,1)</f>
        <v>#NUM!</v>
      </c>
      <c r="D31" s="185"/>
      <c r="E31" s="185" t="e">
        <f>VLOOKUP($A31,'Liste-2niveaux'!$A$4:$AE$141,9,1)</f>
        <v>#NUM!</v>
      </c>
      <c r="F31" s="185" t="e">
        <f>VLOOKUP($A31,'Liste-2niveaux'!$A$4:$AE$141,12,1)</f>
        <v>#NUM!</v>
      </c>
      <c r="G31" s="185"/>
      <c r="H31" s="185" t="e">
        <f>VLOOKUP($A31,'Liste-2niveaux'!$A$4:$AE$141,15,1)</f>
        <v>#NUM!</v>
      </c>
      <c r="I31" s="185" t="e">
        <f>VLOOKUP($A31,'Liste-2niveaux'!$A$4:$AE$141,18,1)</f>
        <v>#NUM!</v>
      </c>
      <c r="J31" s="185"/>
      <c r="K31" s="185" t="e">
        <f>VLOOKUP($A31,'Liste-2niveaux'!$A$4:$AE$141,21,1)</f>
        <v>#NUM!</v>
      </c>
      <c r="L31" s="185" t="e">
        <f>VLOOKUP($A31,'Liste-2niveaux'!$A$4:$AE$141,24,1)</f>
        <v>#NUM!</v>
      </c>
      <c r="M31" s="185"/>
      <c r="N31" s="185" t="e">
        <f>VLOOKUP($A31,'Liste-2niveaux'!$A$4:$AE$141,27,1)</f>
        <v>#NUM!</v>
      </c>
      <c r="O31" s="185" t="e">
        <f>VLOOKUP($A31,'Liste-2niveaux'!$A$4:$AE$141,30,1)</f>
        <v>#NUM!</v>
      </c>
      <c r="P31" s="122" t="e">
        <f t="shared" si="0"/>
        <v>#NUM!</v>
      </c>
    </row>
    <row r="32" spans="1:16" ht="16.2" customHeight="1" x14ac:dyDescent="0.3">
      <c r="A32" s="182" t="e">
        <f>'EDT-2niveaux'!M32</f>
        <v>#NUM!</v>
      </c>
      <c r="B32" s="185" t="e">
        <f>VLOOKUP($A32,'Liste-2niveaux'!$A$4:$AE$141,3,1)</f>
        <v>#NUM!</v>
      </c>
      <c r="C32" s="185" t="e">
        <f>VLOOKUP($A32,'Liste-2niveaux'!$A$4:$AE$141,6,1)</f>
        <v>#NUM!</v>
      </c>
      <c r="D32" s="185"/>
      <c r="E32" s="185" t="e">
        <f>VLOOKUP($A32,'Liste-2niveaux'!$A$4:$AE$141,9,1)</f>
        <v>#NUM!</v>
      </c>
      <c r="F32" s="185" t="e">
        <f>VLOOKUP($A32,'Liste-2niveaux'!$A$4:$AE$141,12,1)</f>
        <v>#NUM!</v>
      </c>
      <c r="G32" s="185"/>
      <c r="H32" s="185" t="e">
        <f>VLOOKUP($A32,'Liste-2niveaux'!$A$4:$AE$141,15,1)</f>
        <v>#NUM!</v>
      </c>
      <c r="I32" s="185" t="e">
        <f>VLOOKUP($A32,'Liste-2niveaux'!$A$4:$AE$141,18,1)</f>
        <v>#NUM!</v>
      </c>
      <c r="J32" s="185"/>
      <c r="K32" s="185" t="e">
        <f>VLOOKUP($A32,'Liste-2niveaux'!$A$4:$AE$141,21,1)</f>
        <v>#NUM!</v>
      </c>
      <c r="L32" s="185" t="e">
        <f>VLOOKUP($A32,'Liste-2niveaux'!$A$4:$AE$141,24,1)</f>
        <v>#NUM!</v>
      </c>
      <c r="M32" s="185"/>
      <c r="N32" s="185" t="e">
        <f>VLOOKUP($A32,'Liste-2niveaux'!$A$4:$AE$141,27,1)</f>
        <v>#NUM!</v>
      </c>
      <c r="O32" s="185" t="e">
        <f>VLOOKUP($A32,'Liste-2niveaux'!$A$4:$AE$141,30,1)</f>
        <v>#NUM!</v>
      </c>
      <c r="P32" s="122" t="e">
        <f t="shared" si="0"/>
        <v>#NUM!</v>
      </c>
    </row>
    <row r="33" spans="1:16" ht="16.2" customHeight="1" x14ac:dyDescent="0.3">
      <c r="A33" s="182" t="e">
        <f>'EDT-2niveaux'!M33</f>
        <v>#NUM!</v>
      </c>
      <c r="B33" s="185" t="e">
        <f>VLOOKUP($A33,'Liste-2niveaux'!$A$4:$AE$141,3,1)</f>
        <v>#NUM!</v>
      </c>
      <c r="C33" s="185" t="e">
        <f>VLOOKUP($A33,'Liste-2niveaux'!$A$4:$AE$141,6,1)</f>
        <v>#NUM!</v>
      </c>
      <c r="D33" s="185"/>
      <c r="E33" s="185" t="e">
        <f>VLOOKUP($A33,'Liste-2niveaux'!$A$4:$AE$141,9,1)</f>
        <v>#NUM!</v>
      </c>
      <c r="F33" s="185" t="e">
        <f>VLOOKUP($A33,'Liste-2niveaux'!$A$4:$AE$141,12,1)</f>
        <v>#NUM!</v>
      </c>
      <c r="G33" s="185"/>
      <c r="H33" s="185" t="e">
        <f>VLOOKUP($A33,'Liste-2niveaux'!$A$4:$AE$141,15,1)</f>
        <v>#NUM!</v>
      </c>
      <c r="I33" s="185" t="e">
        <f>VLOOKUP($A33,'Liste-2niveaux'!$A$4:$AE$141,18,1)</f>
        <v>#NUM!</v>
      </c>
      <c r="J33" s="185"/>
      <c r="K33" s="185" t="e">
        <f>VLOOKUP($A33,'Liste-2niveaux'!$A$4:$AE$141,21,1)</f>
        <v>#NUM!</v>
      </c>
      <c r="L33" s="185" t="e">
        <f>VLOOKUP($A33,'Liste-2niveaux'!$A$4:$AE$141,24,1)</f>
        <v>#NUM!</v>
      </c>
      <c r="M33" s="185"/>
      <c r="N33" s="185" t="e">
        <f>VLOOKUP($A33,'Liste-2niveaux'!$A$4:$AE$141,27,1)</f>
        <v>#NUM!</v>
      </c>
      <c r="O33" s="185" t="e">
        <f>VLOOKUP($A33,'Liste-2niveaux'!$A$4:$AE$141,30,1)</f>
        <v>#NUM!</v>
      </c>
      <c r="P33" s="122" t="e">
        <f t="shared" si="0"/>
        <v>#NUM!</v>
      </c>
    </row>
    <row r="34" spans="1:16" ht="16.2" customHeight="1" x14ac:dyDescent="0.3">
      <c r="A34" s="182" t="e">
        <f>'EDT-2niveaux'!M34</f>
        <v>#NUM!</v>
      </c>
      <c r="B34" s="185" t="e">
        <f>VLOOKUP($A34,'Liste-2niveaux'!$A$4:$AE$141,3,1)</f>
        <v>#NUM!</v>
      </c>
      <c r="C34" s="185" t="e">
        <f>VLOOKUP($A34,'Liste-2niveaux'!$A$4:$AE$141,6,1)</f>
        <v>#NUM!</v>
      </c>
      <c r="D34" s="185"/>
      <c r="E34" s="185" t="e">
        <f>VLOOKUP($A34,'Liste-2niveaux'!$A$4:$AE$141,9,1)</f>
        <v>#NUM!</v>
      </c>
      <c r="F34" s="185" t="e">
        <f>VLOOKUP($A34,'Liste-2niveaux'!$A$4:$AE$141,12,1)</f>
        <v>#NUM!</v>
      </c>
      <c r="G34" s="185"/>
      <c r="H34" s="185" t="e">
        <f>VLOOKUP($A34,'Liste-2niveaux'!$A$4:$AE$141,15,1)</f>
        <v>#NUM!</v>
      </c>
      <c r="I34" s="185" t="e">
        <f>VLOOKUP($A34,'Liste-2niveaux'!$A$4:$AE$141,18,1)</f>
        <v>#NUM!</v>
      </c>
      <c r="J34" s="185"/>
      <c r="K34" s="185" t="e">
        <f>VLOOKUP($A34,'Liste-2niveaux'!$A$4:$AE$141,21,1)</f>
        <v>#NUM!</v>
      </c>
      <c r="L34" s="185" t="e">
        <f>VLOOKUP($A34,'Liste-2niveaux'!$A$4:$AE$141,24,1)</f>
        <v>#NUM!</v>
      </c>
      <c r="M34" s="185"/>
      <c r="N34" s="185" t="e">
        <f>VLOOKUP($A34,'Liste-2niveaux'!$A$4:$AE$141,27,1)</f>
        <v>#NUM!</v>
      </c>
      <c r="O34" s="185" t="e">
        <f>VLOOKUP($A34,'Liste-2niveaux'!$A$4:$AE$141,30,1)</f>
        <v>#NUM!</v>
      </c>
      <c r="P34" s="122" t="e">
        <f t="shared" si="0"/>
        <v>#NUM!</v>
      </c>
    </row>
    <row r="35" spans="1:16" ht="16.2" customHeight="1" x14ac:dyDescent="0.3">
      <c r="A35" s="182" t="e">
        <f>'EDT-2niveaux'!M35</f>
        <v>#NUM!</v>
      </c>
      <c r="B35" s="185" t="e">
        <f>VLOOKUP($A35,'Liste-2niveaux'!$A$4:$AE$141,3,1)</f>
        <v>#NUM!</v>
      </c>
      <c r="C35" s="185" t="e">
        <f>VLOOKUP($A35,'Liste-2niveaux'!$A$4:$AE$141,6,1)</f>
        <v>#NUM!</v>
      </c>
      <c r="D35" s="185"/>
      <c r="E35" s="185" t="e">
        <f>VLOOKUP($A35,'Liste-2niveaux'!$A$4:$AE$141,9,1)</f>
        <v>#NUM!</v>
      </c>
      <c r="F35" s="185" t="e">
        <f>VLOOKUP($A35,'Liste-2niveaux'!$A$4:$AE$141,12,1)</f>
        <v>#NUM!</v>
      </c>
      <c r="G35" s="185"/>
      <c r="H35" s="185" t="e">
        <f>VLOOKUP($A35,'Liste-2niveaux'!$A$4:$AE$141,15,1)</f>
        <v>#NUM!</v>
      </c>
      <c r="I35" s="185" t="e">
        <f>VLOOKUP($A35,'Liste-2niveaux'!$A$4:$AE$141,18,1)</f>
        <v>#NUM!</v>
      </c>
      <c r="J35" s="185"/>
      <c r="K35" s="185" t="e">
        <f>VLOOKUP($A35,'Liste-2niveaux'!$A$4:$AE$141,21,1)</f>
        <v>#NUM!</v>
      </c>
      <c r="L35" s="185" t="e">
        <f>VLOOKUP($A35,'Liste-2niveaux'!$A$4:$AE$141,24,1)</f>
        <v>#NUM!</v>
      </c>
      <c r="M35" s="185"/>
      <c r="N35" s="185" t="e">
        <f>VLOOKUP($A35,'Liste-2niveaux'!$A$4:$AE$141,27,1)</f>
        <v>#NUM!</v>
      </c>
      <c r="O35" s="185" t="e">
        <f>VLOOKUP($A35,'Liste-2niveaux'!$A$4:$AE$141,30,1)</f>
        <v>#NUM!</v>
      </c>
      <c r="P35" s="122" t="e">
        <f t="shared" si="0"/>
        <v>#NUM!</v>
      </c>
    </row>
    <row r="36" spans="1:16" ht="16.2" customHeight="1" x14ac:dyDescent="0.3">
      <c r="A36" s="182" t="e">
        <f>'EDT-2niveaux'!M36</f>
        <v>#NUM!</v>
      </c>
      <c r="B36" s="184" t="e">
        <f>VLOOKUP($A36,'Liste-2niveaux'!$A$4:$AE$141,3,1)</f>
        <v>#NUM!</v>
      </c>
      <c r="C36" s="184" t="e">
        <f>VLOOKUP($A36,'Liste-2niveaux'!$A$4:$AE$141,6,1)</f>
        <v>#NUM!</v>
      </c>
      <c r="D36" s="184"/>
      <c r="E36" s="184" t="e">
        <f>VLOOKUP($A36,'Liste-2niveaux'!$A$4:$AE$141,9,1)</f>
        <v>#NUM!</v>
      </c>
      <c r="F36" s="184" t="e">
        <f>VLOOKUP($A36,'Liste-2niveaux'!$A$4:$AE$141,12,1)</f>
        <v>#NUM!</v>
      </c>
      <c r="G36" s="184"/>
      <c r="H36" s="184" t="e">
        <f>VLOOKUP($A36,'Liste-2niveaux'!$A$4:$AE$141,15,1)</f>
        <v>#NUM!</v>
      </c>
      <c r="I36" s="184" t="e">
        <f>VLOOKUP($A36,'Liste-2niveaux'!$A$4:$AE$141,18,1)</f>
        <v>#NUM!</v>
      </c>
      <c r="J36" s="184"/>
      <c r="K36" s="184" t="e">
        <f>VLOOKUP($A36,'Liste-2niveaux'!$A$4:$AE$141,21,1)</f>
        <v>#NUM!</v>
      </c>
      <c r="L36" s="184" t="e">
        <f>VLOOKUP($A36,'Liste-2niveaux'!$A$4:$AE$141,24,1)</f>
        <v>#NUM!</v>
      </c>
      <c r="M36" s="184"/>
      <c r="N36" s="184" t="e">
        <f>VLOOKUP($A36,'Liste-2niveaux'!$A$4:$AE$141,27,1)</f>
        <v>#NUM!</v>
      </c>
      <c r="O36" s="184" t="e">
        <f>VLOOKUP($A36,'Liste-2niveaux'!$A$4:$AE$141,30,1)</f>
        <v>#NUM!</v>
      </c>
      <c r="P36" s="122" t="e">
        <f t="shared" si="0"/>
        <v>#NUM!</v>
      </c>
    </row>
    <row r="37" spans="1:16" ht="16.2" customHeight="1" x14ac:dyDescent="0.3">
      <c r="A37" s="182" t="e">
        <f>'EDT-2niveaux'!M37</f>
        <v>#NUM!</v>
      </c>
      <c r="B37" s="184" t="e">
        <f>VLOOKUP($A37,'Liste-2niveaux'!$A$4:$AE$141,3,1)</f>
        <v>#NUM!</v>
      </c>
      <c r="C37" s="184" t="e">
        <f>VLOOKUP($A37,'Liste-2niveaux'!$A$4:$AE$141,6,1)</f>
        <v>#NUM!</v>
      </c>
      <c r="D37" s="184"/>
      <c r="E37" s="184" t="e">
        <f>VLOOKUP($A37,'Liste-2niveaux'!$A$4:$AE$141,9,1)</f>
        <v>#NUM!</v>
      </c>
      <c r="F37" s="184" t="e">
        <f>VLOOKUP($A37,'Liste-2niveaux'!$A$4:$AE$141,12,1)</f>
        <v>#NUM!</v>
      </c>
      <c r="G37" s="184"/>
      <c r="H37" s="184" t="e">
        <f>VLOOKUP($A37,'Liste-2niveaux'!$A$4:$AE$141,15,1)</f>
        <v>#NUM!</v>
      </c>
      <c r="I37" s="184" t="e">
        <f>VLOOKUP($A37,'Liste-2niveaux'!$A$4:$AE$141,18,1)</f>
        <v>#NUM!</v>
      </c>
      <c r="J37" s="184"/>
      <c r="K37" s="184" t="e">
        <f>VLOOKUP($A37,'Liste-2niveaux'!$A$4:$AE$141,21,1)</f>
        <v>#NUM!</v>
      </c>
      <c r="L37" s="184" t="e">
        <f>VLOOKUP($A37,'Liste-2niveaux'!$A$4:$AE$141,24,1)</f>
        <v>#NUM!</v>
      </c>
      <c r="M37" s="184"/>
      <c r="N37" s="184" t="e">
        <f>VLOOKUP($A37,'Liste-2niveaux'!$A$4:$AE$141,27,1)</f>
        <v>#NUM!</v>
      </c>
      <c r="O37" s="184" t="e">
        <f>VLOOKUP($A37,'Liste-2niveaux'!$A$4:$AE$141,30,1)</f>
        <v>#NUM!</v>
      </c>
      <c r="P37" s="122" t="e">
        <f t="shared" si="0"/>
        <v>#NUM!</v>
      </c>
    </row>
    <row r="38" spans="1:16" ht="16.2" customHeight="1" x14ac:dyDescent="0.3">
      <c r="A38" s="182" t="e">
        <f>'EDT-2niveaux'!M38</f>
        <v>#NUM!</v>
      </c>
      <c r="B38" s="184" t="e">
        <f>VLOOKUP($A38,'Liste-2niveaux'!$A$4:$AE$141,3,1)</f>
        <v>#NUM!</v>
      </c>
      <c r="C38" s="184" t="e">
        <f>VLOOKUP($A38,'Liste-2niveaux'!$A$4:$AE$141,6,1)</f>
        <v>#NUM!</v>
      </c>
      <c r="D38" s="184"/>
      <c r="E38" s="184" t="e">
        <f>VLOOKUP($A38,'Liste-2niveaux'!$A$4:$AE$141,9,1)</f>
        <v>#NUM!</v>
      </c>
      <c r="F38" s="184" t="e">
        <f>VLOOKUP($A38,'Liste-2niveaux'!$A$4:$AE$141,12,1)</f>
        <v>#NUM!</v>
      </c>
      <c r="G38" s="184"/>
      <c r="H38" s="184" t="e">
        <f>VLOOKUP($A38,'Liste-2niveaux'!$A$4:$AE$141,15,1)</f>
        <v>#NUM!</v>
      </c>
      <c r="I38" s="184" t="e">
        <f>VLOOKUP($A38,'Liste-2niveaux'!$A$4:$AE$141,18,1)</f>
        <v>#NUM!</v>
      </c>
      <c r="J38" s="184"/>
      <c r="K38" s="184" t="e">
        <f>VLOOKUP($A38,'Liste-2niveaux'!$A$4:$AE$141,21,1)</f>
        <v>#NUM!</v>
      </c>
      <c r="L38" s="184" t="e">
        <f>VLOOKUP($A38,'Liste-2niveaux'!$A$4:$AE$141,24,1)</f>
        <v>#NUM!</v>
      </c>
      <c r="M38" s="184"/>
      <c r="N38" s="184" t="e">
        <f>VLOOKUP($A38,'Liste-2niveaux'!$A$4:$AE$141,27,1)</f>
        <v>#NUM!</v>
      </c>
      <c r="O38" s="184" t="e">
        <f>VLOOKUP($A38,'Liste-2niveaux'!$A$4:$AE$141,30,1)</f>
        <v>#NUM!</v>
      </c>
      <c r="P38" s="122" t="e">
        <f t="shared" si="0"/>
        <v>#NUM!</v>
      </c>
    </row>
    <row r="39" spans="1:16" ht="16.2" customHeight="1" x14ac:dyDescent="0.3">
      <c r="A39" s="182" t="e">
        <f>'EDT-2niveaux'!M39</f>
        <v>#NUM!</v>
      </c>
      <c r="B39" s="184" t="e">
        <f>VLOOKUP($A39,'Liste-2niveaux'!$A$4:$AE$141,3,1)</f>
        <v>#NUM!</v>
      </c>
      <c r="C39" s="184" t="e">
        <f>VLOOKUP($A39,'Liste-2niveaux'!$A$4:$AE$141,6,1)</f>
        <v>#NUM!</v>
      </c>
      <c r="D39" s="184"/>
      <c r="E39" s="184" t="e">
        <f>VLOOKUP($A39,'Liste-2niveaux'!$A$4:$AE$141,9,1)</f>
        <v>#NUM!</v>
      </c>
      <c r="F39" s="184" t="e">
        <f>VLOOKUP($A39,'Liste-2niveaux'!$A$4:$AE$141,12,1)</f>
        <v>#NUM!</v>
      </c>
      <c r="G39" s="184"/>
      <c r="H39" s="184" t="e">
        <f>VLOOKUP($A39,'Liste-2niveaux'!$A$4:$AE$141,15,1)</f>
        <v>#NUM!</v>
      </c>
      <c r="I39" s="184" t="e">
        <f>VLOOKUP($A39,'Liste-2niveaux'!$A$4:$AE$141,18,1)</f>
        <v>#NUM!</v>
      </c>
      <c r="J39" s="184"/>
      <c r="K39" s="184" t="e">
        <f>VLOOKUP($A39,'Liste-2niveaux'!$A$4:$AE$141,21,1)</f>
        <v>#NUM!</v>
      </c>
      <c r="L39" s="184" t="e">
        <f>VLOOKUP($A39,'Liste-2niveaux'!$A$4:$AE$141,24,1)</f>
        <v>#NUM!</v>
      </c>
      <c r="M39" s="184"/>
      <c r="N39" s="184" t="e">
        <f>VLOOKUP($A39,'Liste-2niveaux'!$A$4:$AE$141,27,1)</f>
        <v>#NUM!</v>
      </c>
      <c r="O39" s="184" t="e">
        <f>VLOOKUP($A39,'Liste-2niveaux'!$A$4:$AE$141,30,1)</f>
        <v>#NUM!</v>
      </c>
      <c r="P39" s="122" t="e">
        <f t="shared" si="0"/>
        <v>#NUM!</v>
      </c>
    </row>
    <row r="40" spans="1:16" ht="16.2" customHeight="1" x14ac:dyDescent="0.3">
      <c r="A40" s="182" t="e">
        <f>'EDT-2niveaux'!M40</f>
        <v>#NUM!</v>
      </c>
      <c r="B40" s="184" t="e">
        <f>VLOOKUP($A40,'Liste-2niveaux'!$A$4:$AE$141,3,1)</f>
        <v>#NUM!</v>
      </c>
      <c r="C40" s="184" t="e">
        <f>VLOOKUP($A40,'Liste-2niveaux'!$A$4:$AE$141,6,1)</f>
        <v>#NUM!</v>
      </c>
      <c r="D40" s="184"/>
      <c r="E40" s="184" t="e">
        <f>VLOOKUP($A40,'Liste-2niveaux'!$A$4:$AE$141,9,1)</f>
        <v>#NUM!</v>
      </c>
      <c r="F40" s="184" t="e">
        <f>VLOOKUP($A40,'Liste-2niveaux'!$A$4:$AE$141,12,1)</f>
        <v>#NUM!</v>
      </c>
      <c r="G40" s="184"/>
      <c r="H40" s="184" t="e">
        <f>VLOOKUP($A40,'Liste-2niveaux'!$A$4:$AE$141,15,1)</f>
        <v>#NUM!</v>
      </c>
      <c r="I40" s="184" t="e">
        <f>VLOOKUP($A40,'Liste-2niveaux'!$A$4:$AE$141,18,1)</f>
        <v>#NUM!</v>
      </c>
      <c r="J40" s="184"/>
      <c r="K40" s="184" t="e">
        <f>VLOOKUP($A40,'Liste-2niveaux'!$A$4:$AE$141,21,1)</f>
        <v>#NUM!</v>
      </c>
      <c r="L40" s="184" t="e">
        <f>VLOOKUP($A40,'Liste-2niveaux'!$A$4:$AE$141,24,1)</f>
        <v>#NUM!</v>
      </c>
      <c r="M40" s="184"/>
      <c r="N40" s="184" t="e">
        <f>VLOOKUP($A40,'Liste-2niveaux'!$A$4:$AE$141,27,1)</f>
        <v>#NUM!</v>
      </c>
      <c r="O40" s="184" t="e">
        <f>VLOOKUP($A40,'Liste-2niveaux'!$A$4:$AE$141,30,1)</f>
        <v>#NUM!</v>
      </c>
      <c r="P40" s="122" t="e">
        <f t="shared" si="0"/>
        <v>#NUM!</v>
      </c>
    </row>
    <row r="41" spans="1:16" ht="16.2" customHeight="1" x14ac:dyDescent="0.3">
      <c r="A41" s="182" t="e">
        <f>'EDT-2niveaux'!M41</f>
        <v>#NUM!</v>
      </c>
      <c r="B41" s="184" t="e">
        <f>VLOOKUP($A41,'Liste-2niveaux'!$A$4:$AE$141,3,1)</f>
        <v>#NUM!</v>
      </c>
      <c r="C41" s="184" t="e">
        <f>VLOOKUP($A41,'Liste-2niveaux'!$A$4:$AE$141,6,1)</f>
        <v>#NUM!</v>
      </c>
      <c r="D41" s="184"/>
      <c r="E41" s="184" t="e">
        <f>VLOOKUP($A41,'Liste-2niveaux'!$A$4:$AE$141,9,1)</f>
        <v>#NUM!</v>
      </c>
      <c r="F41" s="184" t="e">
        <f>VLOOKUP($A41,'Liste-2niveaux'!$A$4:$AE$141,12,1)</f>
        <v>#NUM!</v>
      </c>
      <c r="G41" s="184"/>
      <c r="H41" s="184" t="e">
        <f>VLOOKUP($A41,'Liste-2niveaux'!$A$4:$AE$141,15,1)</f>
        <v>#NUM!</v>
      </c>
      <c r="I41" s="184" t="e">
        <f>VLOOKUP($A41,'Liste-2niveaux'!$A$4:$AE$141,18,1)</f>
        <v>#NUM!</v>
      </c>
      <c r="J41" s="184"/>
      <c r="K41" s="184" t="e">
        <f>VLOOKUP($A41,'Liste-2niveaux'!$A$4:$AE$141,21,1)</f>
        <v>#NUM!</v>
      </c>
      <c r="L41" s="184" t="e">
        <f>VLOOKUP($A41,'Liste-2niveaux'!$A$4:$AE$141,24,1)</f>
        <v>#NUM!</v>
      </c>
      <c r="M41" s="184"/>
      <c r="N41" s="184" t="e">
        <f>VLOOKUP($A41,'Liste-2niveaux'!$A$4:$AE$141,27,1)</f>
        <v>#NUM!</v>
      </c>
      <c r="O41" s="184" t="e">
        <f>VLOOKUP($A41,'Liste-2niveaux'!$A$4:$AE$141,30,1)</f>
        <v>#NUM!</v>
      </c>
      <c r="P41" s="122" t="e">
        <f t="shared" si="0"/>
        <v>#NUM!</v>
      </c>
    </row>
    <row r="42" spans="1:16" ht="16.2" customHeight="1" x14ac:dyDescent="0.3">
      <c r="A42" s="182" t="e">
        <f>'EDT-2niveaux'!M42</f>
        <v>#NUM!</v>
      </c>
      <c r="B42" s="184" t="e">
        <f>VLOOKUP($A42,'Liste-2niveaux'!$A$4:$AE$141,3,1)</f>
        <v>#NUM!</v>
      </c>
      <c r="C42" s="184" t="e">
        <f>VLOOKUP($A42,'Liste-2niveaux'!$A$4:$AE$141,6,1)</f>
        <v>#NUM!</v>
      </c>
      <c r="D42" s="184"/>
      <c r="E42" s="184" t="e">
        <f>VLOOKUP($A42,'Liste-2niveaux'!$A$4:$AE$141,9,1)</f>
        <v>#NUM!</v>
      </c>
      <c r="F42" s="184" t="e">
        <f>VLOOKUP($A42,'Liste-2niveaux'!$A$4:$AE$141,12,1)</f>
        <v>#NUM!</v>
      </c>
      <c r="G42" s="184"/>
      <c r="H42" s="184" t="e">
        <f>VLOOKUP($A42,'Liste-2niveaux'!$A$4:$AE$141,15,1)</f>
        <v>#NUM!</v>
      </c>
      <c r="I42" s="184" t="e">
        <f>VLOOKUP($A42,'Liste-2niveaux'!$A$4:$AE$141,18,1)</f>
        <v>#NUM!</v>
      </c>
      <c r="J42" s="184"/>
      <c r="K42" s="184" t="e">
        <f>VLOOKUP($A42,'Liste-2niveaux'!$A$4:$AE$141,21,1)</f>
        <v>#NUM!</v>
      </c>
      <c r="L42" s="184" t="e">
        <f>VLOOKUP($A42,'Liste-2niveaux'!$A$4:$AE$141,24,1)</f>
        <v>#NUM!</v>
      </c>
      <c r="M42" s="184"/>
      <c r="N42" s="184" t="e">
        <f>VLOOKUP($A42,'Liste-2niveaux'!$A$4:$AE$141,27,1)</f>
        <v>#NUM!</v>
      </c>
      <c r="O42" s="184" t="e">
        <f>VLOOKUP($A42,'Liste-2niveaux'!$A$4:$AE$141,30,1)</f>
        <v>#NUM!</v>
      </c>
      <c r="P42" s="122" t="e">
        <f t="shared" si="0"/>
        <v>#NUM!</v>
      </c>
    </row>
    <row r="43" spans="1:16" ht="16.2" customHeight="1" x14ac:dyDescent="0.3">
      <c r="A43" s="182" t="e">
        <f>'EDT-2niveaux'!M43</f>
        <v>#NUM!</v>
      </c>
      <c r="B43" s="184" t="e">
        <f>VLOOKUP($A43,'Liste-2niveaux'!$A$4:$AE$141,3,1)</f>
        <v>#NUM!</v>
      </c>
      <c r="C43" s="184" t="e">
        <f>VLOOKUP($A43,'Liste-2niveaux'!$A$4:$AE$141,6,1)</f>
        <v>#NUM!</v>
      </c>
      <c r="D43" s="184"/>
      <c r="E43" s="184" t="e">
        <f>VLOOKUP($A43,'Liste-2niveaux'!$A$4:$AE$141,9,1)</f>
        <v>#NUM!</v>
      </c>
      <c r="F43" s="184" t="e">
        <f>VLOOKUP($A43,'Liste-2niveaux'!$A$4:$AE$141,12,1)</f>
        <v>#NUM!</v>
      </c>
      <c r="G43" s="184"/>
      <c r="H43" s="184" t="e">
        <f>VLOOKUP($A43,'Liste-2niveaux'!$A$4:$AE$141,15,1)</f>
        <v>#NUM!</v>
      </c>
      <c r="I43" s="184" t="e">
        <f>VLOOKUP($A43,'Liste-2niveaux'!$A$4:$AE$141,18,1)</f>
        <v>#NUM!</v>
      </c>
      <c r="J43" s="184"/>
      <c r="K43" s="184" t="e">
        <f>VLOOKUP($A43,'Liste-2niveaux'!$A$4:$AE$141,21,1)</f>
        <v>#NUM!</v>
      </c>
      <c r="L43" s="184" t="e">
        <f>VLOOKUP($A43,'Liste-2niveaux'!$A$4:$AE$141,24,1)</f>
        <v>#NUM!</v>
      </c>
      <c r="M43" s="184"/>
      <c r="N43" s="184" t="e">
        <f>VLOOKUP($A43,'Liste-2niveaux'!$A$4:$AE$141,27,1)</f>
        <v>#NUM!</v>
      </c>
      <c r="O43" s="184" t="e">
        <f>VLOOKUP($A43,'Liste-2niveaux'!$A$4:$AE$141,30,1)</f>
        <v>#NUM!</v>
      </c>
      <c r="P43" s="122" t="e">
        <f t="shared" si="0"/>
        <v>#NUM!</v>
      </c>
    </row>
    <row r="44" spans="1:16" ht="16.2" customHeight="1" x14ac:dyDescent="0.3">
      <c r="A44" s="182" t="e">
        <f>'EDT-2niveaux'!M44</f>
        <v>#NUM!</v>
      </c>
      <c r="B44" s="184" t="e">
        <f>VLOOKUP($A44,'Liste-2niveaux'!$A$4:$AE$141,3,1)</f>
        <v>#NUM!</v>
      </c>
      <c r="C44" s="184" t="e">
        <f>VLOOKUP($A44,'Liste-2niveaux'!$A$4:$AE$141,6,1)</f>
        <v>#NUM!</v>
      </c>
      <c r="D44" s="184"/>
      <c r="E44" s="184" t="e">
        <f>VLOOKUP($A44,'Liste-2niveaux'!$A$4:$AE$141,9,1)</f>
        <v>#NUM!</v>
      </c>
      <c r="F44" s="184" t="e">
        <f>VLOOKUP($A44,'Liste-2niveaux'!$A$4:$AE$141,12,1)</f>
        <v>#NUM!</v>
      </c>
      <c r="G44" s="184"/>
      <c r="H44" s="184" t="e">
        <f>VLOOKUP($A44,'Liste-2niveaux'!$A$4:$AE$141,15,1)</f>
        <v>#NUM!</v>
      </c>
      <c r="I44" s="184" t="e">
        <f>VLOOKUP($A44,'Liste-2niveaux'!$A$4:$AE$141,18,1)</f>
        <v>#NUM!</v>
      </c>
      <c r="J44" s="184"/>
      <c r="K44" s="184" t="e">
        <f>VLOOKUP($A44,'Liste-2niveaux'!$A$4:$AE$141,21,1)</f>
        <v>#NUM!</v>
      </c>
      <c r="L44" s="184" t="e">
        <f>VLOOKUP($A44,'Liste-2niveaux'!$A$4:$AE$141,24,1)</f>
        <v>#NUM!</v>
      </c>
      <c r="M44" s="184"/>
      <c r="N44" s="184" t="e">
        <f>VLOOKUP($A44,'Liste-2niveaux'!$A$4:$AE$141,27,1)</f>
        <v>#NUM!</v>
      </c>
      <c r="O44" s="184" t="e">
        <f>VLOOKUP($A44,'Liste-2niveaux'!$A$4:$AE$141,30,1)</f>
        <v>#NUM!</v>
      </c>
      <c r="P44" s="122" t="e">
        <f t="shared" si="0"/>
        <v>#NUM!</v>
      </c>
    </row>
    <row r="45" spans="1:16" ht="16.2" customHeight="1" x14ac:dyDescent="0.3">
      <c r="A45" s="182" t="e">
        <f>'EDT-2niveaux'!M45</f>
        <v>#NUM!</v>
      </c>
      <c r="B45" s="184" t="e">
        <f>VLOOKUP($A45,'Liste-2niveaux'!$A$4:$AE$141,3,1)</f>
        <v>#NUM!</v>
      </c>
      <c r="C45" s="184" t="e">
        <f>VLOOKUP($A45,'Liste-2niveaux'!$A$4:$AE$141,6,1)</f>
        <v>#NUM!</v>
      </c>
      <c r="D45" s="184"/>
      <c r="E45" s="184" t="e">
        <f>VLOOKUP($A45,'Liste-2niveaux'!$A$4:$AE$141,9,1)</f>
        <v>#NUM!</v>
      </c>
      <c r="F45" s="184" t="e">
        <f>VLOOKUP($A45,'Liste-2niveaux'!$A$4:$AE$141,12,1)</f>
        <v>#NUM!</v>
      </c>
      <c r="G45" s="184"/>
      <c r="H45" s="184" t="e">
        <f>VLOOKUP($A45,'Liste-2niveaux'!$A$4:$AE$141,15,1)</f>
        <v>#NUM!</v>
      </c>
      <c r="I45" s="184" t="e">
        <f>VLOOKUP($A45,'Liste-2niveaux'!$A$4:$AE$141,18,1)</f>
        <v>#NUM!</v>
      </c>
      <c r="J45" s="184"/>
      <c r="K45" s="184" t="e">
        <f>VLOOKUP($A45,'Liste-2niveaux'!$A$4:$AE$141,21,1)</f>
        <v>#NUM!</v>
      </c>
      <c r="L45" s="184" t="e">
        <f>VLOOKUP($A45,'Liste-2niveaux'!$A$4:$AE$141,24,1)</f>
        <v>#NUM!</v>
      </c>
      <c r="M45" s="184"/>
      <c r="N45" s="184" t="e">
        <f>VLOOKUP($A45,'Liste-2niveaux'!$A$4:$AE$141,27,1)</f>
        <v>#NUM!</v>
      </c>
      <c r="O45" s="184" t="e">
        <f>VLOOKUP($A45,'Liste-2niveaux'!$A$4:$AE$141,30,1)</f>
        <v>#NUM!</v>
      </c>
      <c r="P45" s="122" t="e">
        <f t="shared" si="0"/>
        <v>#NUM!</v>
      </c>
    </row>
    <row r="46" spans="1:16" ht="16.2" customHeight="1" x14ac:dyDescent="0.3">
      <c r="A46" s="182" t="e">
        <f>'EDT-2niveaux'!M46</f>
        <v>#NUM!</v>
      </c>
      <c r="B46" s="184" t="e">
        <f>VLOOKUP($A46,'Liste-2niveaux'!$A$4:$AE$141,3,1)</f>
        <v>#NUM!</v>
      </c>
      <c r="C46" s="184" t="e">
        <f>VLOOKUP($A46,'Liste-2niveaux'!$A$4:$AE$141,6,1)</f>
        <v>#NUM!</v>
      </c>
      <c r="D46" s="184"/>
      <c r="E46" s="184" t="e">
        <f>VLOOKUP($A46,'Liste-2niveaux'!$A$4:$AE$141,9,1)</f>
        <v>#NUM!</v>
      </c>
      <c r="F46" s="184" t="e">
        <f>VLOOKUP($A46,'Liste-2niveaux'!$A$4:$AE$141,12,1)</f>
        <v>#NUM!</v>
      </c>
      <c r="G46" s="184"/>
      <c r="H46" s="184" t="e">
        <f>VLOOKUP($A46,'Liste-2niveaux'!$A$4:$AE$141,15,1)</f>
        <v>#NUM!</v>
      </c>
      <c r="I46" s="184" t="e">
        <f>VLOOKUP($A46,'Liste-2niveaux'!$A$4:$AE$141,18,1)</f>
        <v>#NUM!</v>
      </c>
      <c r="J46" s="184"/>
      <c r="K46" s="184" t="e">
        <f>VLOOKUP($A46,'Liste-2niveaux'!$A$4:$AE$141,21,1)</f>
        <v>#NUM!</v>
      </c>
      <c r="L46" s="184" t="e">
        <f>VLOOKUP($A46,'Liste-2niveaux'!$A$4:$AE$141,24,1)</f>
        <v>#NUM!</v>
      </c>
      <c r="M46" s="184"/>
      <c r="N46" s="184" t="e">
        <f>VLOOKUP($A46,'Liste-2niveaux'!$A$4:$AE$141,27,1)</f>
        <v>#NUM!</v>
      </c>
      <c r="O46" s="184" t="e">
        <f>VLOOKUP($A46,'Liste-2niveaux'!$A$4:$AE$141,30,1)</f>
        <v>#NUM!</v>
      </c>
      <c r="P46" s="122" t="e">
        <f t="shared" si="0"/>
        <v>#NUM!</v>
      </c>
    </row>
    <row r="47" spans="1:16" ht="16.2" customHeight="1" x14ac:dyDescent="0.3">
      <c r="A47" s="182" t="e">
        <f>'EDT-2niveaux'!M47</f>
        <v>#NUM!</v>
      </c>
      <c r="B47" s="184" t="e">
        <f>VLOOKUP($A47,'Liste-2niveaux'!$A$4:$AE$141,3,1)</f>
        <v>#NUM!</v>
      </c>
      <c r="C47" s="184" t="e">
        <f>VLOOKUP($A47,'Liste-2niveaux'!$A$4:$AE$141,6,1)</f>
        <v>#NUM!</v>
      </c>
      <c r="D47" s="184"/>
      <c r="E47" s="184" t="e">
        <f>VLOOKUP($A47,'Liste-2niveaux'!$A$4:$AE$141,9,1)</f>
        <v>#NUM!</v>
      </c>
      <c r="F47" s="184" t="e">
        <f>VLOOKUP($A47,'Liste-2niveaux'!$A$4:$AE$141,12,1)</f>
        <v>#NUM!</v>
      </c>
      <c r="G47" s="184"/>
      <c r="H47" s="184" t="e">
        <f>VLOOKUP($A47,'Liste-2niveaux'!$A$4:$AE$141,15,1)</f>
        <v>#NUM!</v>
      </c>
      <c r="I47" s="184" t="e">
        <f>VLOOKUP($A47,'Liste-2niveaux'!$A$4:$AE$141,18,1)</f>
        <v>#NUM!</v>
      </c>
      <c r="J47" s="184"/>
      <c r="K47" s="184" t="e">
        <f>VLOOKUP($A47,'Liste-2niveaux'!$A$4:$AE$141,21,1)</f>
        <v>#NUM!</v>
      </c>
      <c r="L47" s="184" t="e">
        <f>VLOOKUP($A47,'Liste-2niveaux'!$A$4:$AE$141,24,1)</f>
        <v>#NUM!</v>
      </c>
      <c r="M47" s="184"/>
      <c r="N47" s="184" t="e">
        <f>VLOOKUP($A47,'Liste-2niveaux'!$A$4:$AE$141,27,1)</f>
        <v>#NUM!</v>
      </c>
      <c r="O47" s="184" t="e">
        <f>VLOOKUP($A47,'Liste-2niveaux'!$A$4:$AE$141,30,1)</f>
        <v>#NUM!</v>
      </c>
      <c r="P47" s="122" t="e">
        <f t="shared" si="0"/>
        <v>#NUM!</v>
      </c>
    </row>
    <row r="48" spans="1:16" ht="16.2" customHeight="1" x14ac:dyDescent="0.3">
      <c r="A48" s="182" t="e">
        <f>'EDT-2niveaux'!M48</f>
        <v>#NUM!</v>
      </c>
      <c r="B48" s="184" t="e">
        <f>VLOOKUP($A48,'Liste-2niveaux'!$A$4:$AE$141,3,1)</f>
        <v>#NUM!</v>
      </c>
      <c r="C48" s="184" t="e">
        <f>VLOOKUP($A48,'Liste-2niveaux'!$A$4:$AE$141,6,1)</f>
        <v>#NUM!</v>
      </c>
      <c r="D48" s="184"/>
      <c r="E48" s="184" t="e">
        <f>VLOOKUP($A48,'Liste-2niveaux'!$A$4:$AE$141,9,1)</f>
        <v>#NUM!</v>
      </c>
      <c r="F48" s="184" t="e">
        <f>VLOOKUP($A48,'Liste-2niveaux'!$A$4:$AE$141,12,1)</f>
        <v>#NUM!</v>
      </c>
      <c r="G48" s="184"/>
      <c r="H48" s="184" t="e">
        <f>VLOOKUP($A48,'Liste-2niveaux'!$A$4:$AE$141,15,1)</f>
        <v>#NUM!</v>
      </c>
      <c r="I48" s="184" t="e">
        <f>VLOOKUP($A48,'Liste-2niveaux'!$A$4:$AE$141,18,1)</f>
        <v>#NUM!</v>
      </c>
      <c r="J48" s="184"/>
      <c r="K48" s="184" t="e">
        <f>VLOOKUP($A48,'Liste-2niveaux'!$A$4:$AE$141,21,1)</f>
        <v>#NUM!</v>
      </c>
      <c r="L48" s="184" t="e">
        <f>VLOOKUP($A48,'Liste-2niveaux'!$A$4:$AE$141,24,1)</f>
        <v>#NUM!</v>
      </c>
      <c r="M48" s="184"/>
      <c r="N48" s="184" t="e">
        <f>VLOOKUP($A48,'Liste-2niveaux'!$A$4:$AE$141,27,1)</f>
        <v>#NUM!</v>
      </c>
      <c r="O48" s="184" t="e">
        <f>VLOOKUP($A48,'Liste-2niveaux'!$A$4:$AE$141,30,1)</f>
        <v>#NUM!</v>
      </c>
      <c r="P48" s="122" t="e">
        <f t="shared" si="0"/>
        <v>#NUM!</v>
      </c>
    </row>
    <row r="49" spans="1:16" ht="16.2" customHeight="1" x14ac:dyDescent="0.3">
      <c r="A49" s="182" t="e">
        <f>'EDT-2niveaux'!M49</f>
        <v>#NUM!</v>
      </c>
      <c r="B49" s="184" t="e">
        <f>VLOOKUP($A49,'Liste-2niveaux'!$A$4:$AE$141,3,1)</f>
        <v>#NUM!</v>
      </c>
      <c r="C49" s="184" t="e">
        <f>VLOOKUP($A49,'Liste-2niveaux'!$A$4:$AE$141,6,1)</f>
        <v>#NUM!</v>
      </c>
      <c r="D49" s="184"/>
      <c r="E49" s="184" t="e">
        <f>VLOOKUP($A49,'Liste-2niveaux'!$A$4:$AE$141,9,1)</f>
        <v>#NUM!</v>
      </c>
      <c r="F49" s="184" t="e">
        <f>VLOOKUP($A49,'Liste-2niveaux'!$A$4:$AE$141,12,1)</f>
        <v>#NUM!</v>
      </c>
      <c r="G49" s="184"/>
      <c r="H49" s="184" t="e">
        <f>VLOOKUP($A49,'Liste-2niveaux'!$A$4:$AE$141,15,1)</f>
        <v>#NUM!</v>
      </c>
      <c r="I49" s="184" t="e">
        <f>VLOOKUP($A49,'Liste-2niveaux'!$A$4:$AE$141,18,1)</f>
        <v>#NUM!</v>
      </c>
      <c r="J49" s="184"/>
      <c r="K49" s="184" t="e">
        <f>VLOOKUP($A49,'Liste-2niveaux'!$A$4:$AE$141,21,1)</f>
        <v>#NUM!</v>
      </c>
      <c r="L49" s="184" t="e">
        <f>VLOOKUP($A49,'Liste-2niveaux'!$A$4:$AE$141,24,1)</f>
        <v>#NUM!</v>
      </c>
      <c r="M49" s="184"/>
      <c r="N49" s="184" t="e">
        <f>VLOOKUP($A49,'Liste-2niveaux'!$A$4:$AE$141,27,1)</f>
        <v>#NUM!</v>
      </c>
      <c r="O49" s="184" t="e">
        <f>VLOOKUP($A49,'Liste-2niveaux'!$A$4:$AE$141,30,1)</f>
        <v>#NUM!</v>
      </c>
      <c r="P49" s="122" t="e">
        <f t="shared" si="0"/>
        <v>#NUM!</v>
      </c>
    </row>
    <row r="50" spans="1:16" ht="16.2" customHeight="1" x14ac:dyDescent="0.3">
      <c r="A50" s="182" t="e">
        <f>'EDT-2niveaux'!M50</f>
        <v>#NUM!</v>
      </c>
      <c r="B50" s="184" t="e">
        <f>VLOOKUP($A50,'Liste-2niveaux'!$A$4:$AE$141,3,1)</f>
        <v>#NUM!</v>
      </c>
      <c r="C50" s="184" t="e">
        <f>VLOOKUP($A50,'Liste-2niveaux'!$A$4:$AE$141,6,1)</f>
        <v>#NUM!</v>
      </c>
      <c r="D50" s="184"/>
      <c r="E50" s="184" t="e">
        <f>VLOOKUP($A50,'Liste-2niveaux'!$A$4:$AE$141,9,1)</f>
        <v>#NUM!</v>
      </c>
      <c r="F50" s="184" t="e">
        <f>VLOOKUP($A50,'Liste-2niveaux'!$A$4:$AE$141,12,1)</f>
        <v>#NUM!</v>
      </c>
      <c r="G50" s="184"/>
      <c r="H50" s="184" t="e">
        <f>VLOOKUP($A50,'Liste-2niveaux'!$A$4:$AE$141,15,1)</f>
        <v>#NUM!</v>
      </c>
      <c r="I50" s="184" t="e">
        <f>VLOOKUP($A50,'Liste-2niveaux'!$A$4:$AE$141,18,1)</f>
        <v>#NUM!</v>
      </c>
      <c r="J50" s="184"/>
      <c r="K50" s="184" t="e">
        <f>VLOOKUP($A50,'Liste-2niveaux'!$A$4:$AE$141,21,1)</f>
        <v>#NUM!</v>
      </c>
      <c r="L50" s="184" t="e">
        <f>VLOOKUP($A50,'Liste-2niveaux'!$A$4:$AE$141,24,1)</f>
        <v>#NUM!</v>
      </c>
      <c r="M50" s="184"/>
      <c r="N50" s="184" t="e">
        <f>VLOOKUP($A50,'Liste-2niveaux'!$A$4:$AE$141,27,1)</f>
        <v>#NUM!</v>
      </c>
      <c r="O50" s="184" t="e">
        <f>VLOOKUP($A50,'Liste-2niveaux'!$A$4:$AE$141,30,1)</f>
        <v>#NUM!</v>
      </c>
      <c r="P50" s="122" t="e">
        <f t="shared" si="0"/>
        <v>#NUM!</v>
      </c>
    </row>
    <row r="51" spans="1:16" ht="16.2" customHeight="1" x14ac:dyDescent="0.3">
      <c r="A51" s="182" t="e">
        <f>'EDT-2niveaux'!M51</f>
        <v>#NUM!</v>
      </c>
      <c r="B51" s="184" t="e">
        <f>VLOOKUP($A51,'Liste-2niveaux'!$A$4:$AE$141,3,1)</f>
        <v>#NUM!</v>
      </c>
      <c r="C51" s="184" t="e">
        <f>VLOOKUP($A51,'Liste-2niveaux'!$A$4:$AE$141,6,1)</f>
        <v>#NUM!</v>
      </c>
      <c r="D51" s="184"/>
      <c r="E51" s="184" t="e">
        <f>VLOOKUP($A51,'Liste-2niveaux'!$A$4:$AE$141,9,1)</f>
        <v>#NUM!</v>
      </c>
      <c r="F51" s="184" t="e">
        <f>VLOOKUP($A51,'Liste-2niveaux'!$A$4:$AE$141,12,1)</f>
        <v>#NUM!</v>
      </c>
      <c r="G51" s="184"/>
      <c r="H51" s="184" t="e">
        <f>VLOOKUP($A51,'Liste-2niveaux'!$A$4:$AE$141,15,1)</f>
        <v>#NUM!</v>
      </c>
      <c r="I51" s="184" t="e">
        <f>VLOOKUP($A51,'Liste-2niveaux'!$A$4:$AE$141,18,1)</f>
        <v>#NUM!</v>
      </c>
      <c r="J51" s="184"/>
      <c r="K51" s="184" t="e">
        <f>VLOOKUP($A51,'Liste-2niveaux'!$A$4:$AE$141,21,1)</f>
        <v>#NUM!</v>
      </c>
      <c r="L51" s="184" t="e">
        <f>VLOOKUP($A51,'Liste-2niveaux'!$A$4:$AE$141,24,1)</f>
        <v>#NUM!</v>
      </c>
      <c r="M51" s="184"/>
      <c r="N51" s="184" t="e">
        <f>VLOOKUP($A51,'Liste-2niveaux'!$A$4:$AE$141,27,1)</f>
        <v>#NUM!</v>
      </c>
      <c r="O51" s="184" t="e">
        <f>VLOOKUP($A51,'Liste-2niveaux'!$A$4:$AE$141,30,1)</f>
        <v>#NUM!</v>
      </c>
      <c r="P51" s="122" t="e">
        <f t="shared" si="0"/>
        <v>#NUM!</v>
      </c>
    </row>
    <row r="52" spans="1:16" ht="16.2" customHeight="1" x14ac:dyDescent="0.3">
      <c r="A52" s="182" t="e">
        <f>'EDT-2niveaux'!M52</f>
        <v>#NUM!</v>
      </c>
      <c r="B52" s="184" t="e">
        <f>VLOOKUP($A52,'Liste-2niveaux'!$A$4:$AE$141,3,1)</f>
        <v>#NUM!</v>
      </c>
      <c r="C52" s="184" t="e">
        <f>VLOOKUP($A52,'Liste-2niveaux'!$A$4:$AE$141,6,1)</f>
        <v>#NUM!</v>
      </c>
      <c r="D52" s="184"/>
      <c r="E52" s="184" t="e">
        <f>VLOOKUP($A52,'Liste-2niveaux'!$A$4:$AE$141,9,1)</f>
        <v>#NUM!</v>
      </c>
      <c r="F52" s="184" t="e">
        <f>VLOOKUP($A52,'Liste-2niveaux'!$A$4:$AE$141,12,1)</f>
        <v>#NUM!</v>
      </c>
      <c r="G52" s="184"/>
      <c r="H52" s="184" t="e">
        <f>VLOOKUP($A52,'Liste-2niveaux'!$A$4:$AE$141,15,1)</f>
        <v>#NUM!</v>
      </c>
      <c r="I52" s="184" t="e">
        <f>VLOOKUP($A52,'Liste-2niveaux'!$A$4:$AE$141,18,1)</f>
        <v>#NUM!</v>
      </c>
      <c r="J52" s="184"/>
      <c r="K52" s="184" t="e">
        <f>VLOOKUP($A52,'Liste-2niveaux'!$A$4:$AE$141,21,1)</f>
        <v>#NUM!</v>
      </c>
      <c r="L52" s="184" t="e">
        <f>VLOOKUP($A52,'Liste-2niveaux'!$A$4:$AE$141,24,1)</f>
        <v>#NUM!</v>
      </c>
      <c r="M52" s="184"/>
      <c r="N52" s="184" t="e">
        <f>VLOOKUP($A52,'Liste-2niveaux'!$A$4:$AE$141,27,1)</f>
        <v>#NUM!</v>
      </c>
      <c r="O52" s="184" t="e">
        <f>VLOOKUP($A52,'Liste-2niveaux'!$A$4:$AE$141,30,1)</f>
        <v>#NUM!</v>
      </c>
      <c r="P52" s="122" t="e">
        <f t="shared" si="0"/>
        <v>#NUM!</v>
      </c>
    </row>
    <row r="53" spans="1:16" ht="16.2" customHeight="1" x14ac:dyDescent="0.3">
      <c r="A53" s="182" t="e">
        <f>'EDT-2niveaux'!M53</f>
        <v>#NUM!</v>
      </c>
      <c r="B53" s="184" t="e">
        <f>VLOOKUP($A53,'Liste-2niveaux'!$A$4:$AE$141,3,1)</f>
        <v>#NUM!</v>
      </c>
      <c r="C53" s="184" t="e">
        <f>VLOOKUP($A53,'Liste-2niveaux'!$A$4:$AE$141,6,1)</f>
        <v>#NUM!</v>
      </c>
      <c r="D53" s="184"/>
      <c r="E53" s="184" t="e">
        <f>VLOOKUP($A53,'Liste-2niveaux'!$A$4:$AE$141,9,1)</f>
        <v>#NUM!</v>
      </c>
      <c r="F53" s="184" t="e">
        <f>VLOOKUP($A53,'Liste-2niveaux'!$A$4:$AE$141,12,1)</f>
        <v>#NUM!</v>
      </c>
      <c r="G53" s="184"/>
      <c r="H53" s="184" t="e">
        <f>VLOOKUP($A53,'Liste-2niveaux'!$A$4:$AE$141,15,1)</f>
        <v>#NUM!</v>
      </c>
      <c r="I53" s="184" t="e">
        <f>VLOOKUP($A53,'Liste-2niveaux'!$A$4:$AE$141,18,1)</f>
        <v>#NUM!</v>
      </c>
      <c r="J53" s="184"/>
      <c r="K53" s="184" t="e">
        <f>VLOOKUP($A53,'Liste-2niveaux'!$A$4:$AE$141,21,1)</f>
        <v>#NUM!</v>
      </c>
      <c r="L53" s="184" t="e">
        <f>VLOOKUP($A53,'Liste-2niveaux'!$A$4:$AE$141,24,1)</f>
        <v>#NUM!</v>
      </c>
      <c r="M53" s="184"/>
      <c r="N53" s="184" t="e">
        <f>VLOOKUP($A53,'Liste-2niveaux'!$A$4:$AE$141,27,1)</f>
        <v>#NUM!</v>
      </c>
      <c r="O53" s="184" t="e">
        <f>VLOOKUP($A53,'Liste-2niveaux'!$A$4:$AE$141,30,1)</f>
        <v>#NUM!</v>
      </c>
      <c r="P53" s="122" t="e">
        <f t="shared" si="0"/>
        <v>#NUM!</v>
      </c>
    </row>
    <row r="54" spans="1:16" ht="16.2" customHeight="1" x14ac:dyDescent="0.3">
      <c r="A54" s="182" t="e">
        <f>'EDT-2niveaux'!M54</f>
        <v>#NUM!</v>
      </c>
      <c r="B54" s="184" t="e">
        <f>VLOOKUP($A54,'Liste-2niveaux'!$A$4:$AE$141,3,1)</f>
        <v>#NUM!</v>
      </c>
      <c r="C54" s="184" t="e">
        <f>VLOOKUP($A54,'Liste-2niveaux'!$A$4:$AE$141,6,1)</f>
        <v>#NUM!</v>
      </c>
      <c r="D54" s="184"/>
      <c r="E54" s="184" t="e">
        <f>VLOOKUP($A54,'Liste-2niveaux'!$A$4:$AE$141,9,1)</f>
        <v>#NUM!</v>
      </c>
      <c r="F54" s="184" t="e">
        <f>VLOOKUP($A54,'Liste-2niveaux'!$A$4:$AE$141,12,1)</f>
        <v>#NUM!</v>
      </c>
      <c r="G54" s="184"/>
      <c r="H54" s="184" t="e">
        <f>VLOOKUP($A54,'Liste-2niveaux'!$A$4:$AE$141,15,1)</f>
        <v>#NUM!</v>
      </c>
      <c r="I54" s="184" t="e">
        <f>VLOOKUP($A54,'Liste-2niveaux'!$A$4:$AE$141,18,1)</f>
        <v>#NUM!</v>
      </c>
      <c r="J54" s="184"/>
      <c r="K54" s="184" t="e">
        <f>VLOOKUP($A54,'Liste-2niveaux'!$A$4:$AE$141,21,1)</f>
        <v>#NUM!</v>
      </c>
      <c r="L54" s="184" t="e">
        <f>VLOOKUP($A54,'Liste-2niveaux'!$A$4:$AE$141,24,1)</f>
        <v>#NUM!</v>
      </c>
      <c r="M54" s="184"/>
      <c r="N54" s="184" t="e">
        <f>VLOOKUP($A54,'Liste-2niveaux'!$A$4:$AE$141,27,1)</f>
        <v>#NUM!</v>
      </c>
      <c r="O54" s="184" t="e">
        <f>VLOOKUP($A54,'Liste-2niveaux'!$A$4:$AE$141,30,1)</f>
        <v>#NUM!</v>
      </c>
      <c r="P54" s="122" t="e">
        <f t="shared" si="0"/>
        <v>#NUM!</v>
      </c>
    </row>
    <row r="55" spans="1:16" ht="16.2" customHeight="1" x14ac:dyDescent="0.3">
      <c r="A55" s="182" t="e">
        <f>'EDT-2niveaux'!M55</f>
        <v>#NUM!</v>
      </c>
      <c r="B55" s="184" t="e">
        <f>VLOOKUP($A55,'Liste-2niveaux'!$A$4:$AE$141,3,1)</f>
        <v>#NUM!</v>
      </c>
      <c r="C55" s="184" t="e">
        <f>VLOOKUP($A55,'Liste-2niveaux'!$A$4:$AE$141,6,1)</f>
        <v>#NUM!</v>
      </c>
      <c r="D55" s="184"/>
      <c r="E55" s="184" t="e">
        <f>VLOOKUP($A55,'Liste-2niveaux'!$A$4:$AE$141,9,1)</f>
        <v>#NUM!</v>
      </c>
      <c r="F55" s="184" t="e">
        <f>VLOOKUP($A55,'Liste-2niveaux'!$A$4:$AE$141,12,1)</f>
        <v>#NUM!</v>
      </c>
      <c r="G55" s="184"/>
      <c r="H55" s="184" t="e">
        <f>VLOOKUP($A55,'Liste-2niveaux'!$A$4:$AE$141,15,1)</f>
        <v>#NUM!</v>
      </c>
      <c r="I55" s="184" t="e">
        <f>VLOOKUP($A55,'Liste-2niveaux'!$A$4:$AE$141,18,1)</f>
        <v>#NUM!</v>
      </c>
      <c r="J55" s="184"/>
      <c r="K55" s="184" t="e">
        <f>VLOOKUP($A55,'Liste-2niveaux'!$A$4:$AE$141,21,1)</f>
        <v>#NUM!</v>
      </c>
      <c r="L55" s="184" t="e">
        <f>VLOOKUP($A55,'Liste-2niveaux'!$A$4:$AE$141,24,1)</f>
        <v>#NUM!</v>
      </c>
      <c r="M55" s="184"/>
      <c r="N55" s="184" t="e">
        <f>VLOOKUP($A55,'Liste-2niveaux'!$A$4:$AE$141,27,1)</f>
        <v>#NUM!</v>
      </c>
      <c r="O55" s="184" t="e">
        <f>VLOOKUP($A55,'Liste-2niveaux'!$A$4:$AE$141,30,1)</f>
        <v>#NUM!</v>
      </c>
      <c r="P55" s="122" t="e">
        <f t="shared" si="0"/>
        <v>#NUM!</v>
      </c>
    </row>
    <row r="56" spans="1:16" ht="16.2" customHeight="1" x14ac:dyDescent="0.3">
      <c r="A56" s="182" t="e">
        <f>'EDT-2niveaux'!M56</f>
        <v>#NUM!</v>
      </c>
      <c r="B56" s="184" t="e">
        <f>VLOOKUP($A56,'Liste-2niveaux'!$A$4:$AE$141,3,1)</f>
        <v>#NUM!</v>
      </c>
      <c r="C56" s="184" t="e">
        <f>VLOOKUP($A56,'Liste-2niveaux'!$A$4:$AE$141,6,1)</f>
        <v>#NUM!</v>
      </c>
      <c r="D56" s="184"/>
      <c r="E56" s="184" t="e">
        <f>VLOOKUP($A56,'Liste-2niveaux'!$A$4:$AE$141,9,1)</f>
        <v>#NUM!</v>
      </c>
      <c r="F56" s="184" t="e">
        <f>VLOOKUP($A56,'Liste-2niveaux'!$A$4:$AE$141,12,1)</f>
        <v>#NUM!</v>
      </c>
      <c r="G56" s="184"/>
      <c r="H56" s="184" t="e">
        <f>VLOOKUP($A56,'Liste-2niveaux'!$A$4:$AE$141,15,1)</f>
        <v>#NUM!</v>
      </c>
      <c r="I56" s="184" t="e">
        <f>VLOOKUP($A56,'Liste-2niveaux'!$A$4:$AE$141,18,1)</f>
        <v>#NUM!</v>
      </c>
      <c r="J56" s="184"/>
      <c r="K56" s="184" t="e">
        <f>VLOOKUP($A56,'Liste-2niveaux'!$A$4:$AE$141,21,1)</f>
        <v>#NUM!</v>
      </c>
      <c r="L56" s="184" t="e">
        <f>VLOOKUP($A56,'Liste-2niveaux'!$A$4:$AE$141,24,1)</f>
        <v>#NUM!</v>
      </c>
      <c r="M56" s="184"/>
      <c r="N56" s="184" t="e">
        <f>VLOOKUP($A56,'Liste-2niveaux'!$A$4:$AE$141,27,1)</f>
        <v>#NUM!</v>
      </c>
      <c r="O56" s="184" t="e">
        <f>VLOOKUP($A56,'Liste-2niveaux'!$A$4:$AE$141,30,1)</f>
        <v>#NUM!</v>
      </c>
      <c r="P56" s="122" t="e">
        <f t="shared" si="0"/>
        <v>#NUM!</v>
      </c>
    </row>
    <row r="57" spans="1:16" ht="16.2" customHeight="1" x14ac:dyDescent="0.3">
      <c r="A57" s="182" t="e">
        <f>'EDT-2niveaux'!M57</f>
        <v>#NUM!</v>
      </c>
      <c r="B57" s="184" t="e">
        <f>VLOOKUP($A57,'Liste-2niveaux'!$A$4:$AE$141,3,1)</f>
        <v>#NUM!</v>
      </c>
      <c r="C57" s="184" t="e">
        <f>VLOOKUP($A57,'Liste-2niveaux'!$A$4:$AE$141,6,1)</f>
        <v>#NUM!</v>
      </c>
      <c r="D57" s="184"/>
      <c r="E57" s="184" t="e">
        <f>VLOOKUP($A57,'Liste-2niveaux'!$A$4:$AE$141,9,1)</f>
        <v>#NUM!</v>
      </c>
      <c r="F57" s="184" t="e">
        <f>VLOOKUP($A57,'Liste-2niveaux'!$A$4:$AE$141,12,1)</f>
        <v>#NUM!</v>
      </c>
      <c r="G57" s="184"/>
      <c r="H57" s="184" t="e">
        <f>VLOOKUP($A57,'Liste-2niveaux'!$A$4:$AE$141,15,1)</f>
        <v>#NUM!</v>
      </c>
      <c r="I57" s="184" t="e">
        <f>VLOOKUP($A57,'Liste-2niveaux'!$A$4:$AE$141,18,1)</f>
        <v>#NUM!</v>
      </c>
      <c r="J57" s="184"/>
      <c r="K57" s="184" t="e">
        <f>VLOOKUP($A57,'Liste-2niveaux'!$A$4:$AE$141,21,1)</f>
        <v>#NUM!</v>
      </c>
      <c r="L57" s="184" t="e">
        <f>VLOOKUP($A57,'Liste-2niveaux'!$A$4:$AE$141,24,1)</f>
        <v>#NUM!</v>
      </c>
      <c r="M57" s="184"/>
      <c r="N57" s="184" t="e">
        <f>VLOOKUP($A57,'Liste-2niveaux'!$A$4:$AE$141,27,1)</f>
        <v>#NUM!</v>
      </c>
      <c r="O57" s="184" t="e">
        <f>VLOOKUP($A57,'Liste-2niveaux'!$A$4:$AE$141,30,1)</f>
        <v>#NUM!</v>
      </c>
      <c r="P57" s="122" t="e">
        <f t="shared" si="0"/>
        <v>#NUM!</v>
      </c>
    </row>
    <row r="58" spans="1:16" ht="16.2" customHeight="1" x14ac:dyDescent="0.3">
      <c r="A58" s="182" t="e">
        <f>'EDT-2niveaux'!M58</f>
        <v>#NUM!</v>
      </c>
      <c r="B58" s="184" t="e">
        <f>VLOOKUP($A58,'Liste-2niveaux'!$A$4:$AE$141,3,1)</f>
        <v>#NUM!</v>
      </c>
      <c r="C58" s="184" t="e">
        <f>VLOOKUP($A58,'Liste-2niveaux'!$A$4:$AE$141,6,1)</f>
        <v>#NUM!</v>
      </c>
      <c r="D58" s="184"/>
      <c r="E58" s="184" t="e">
        <f>VLOOKUP($A58,'Liste-2niveaux'!$A$4:$AE$141,9,1)</f>
        <v>#NUM!</v>
      </c>
      <c r="F58" s="184" t="e">
        <f>VLOOKUP($A58,'Liste-2niveaux'!$A$4:$AE$141,12,1)</f>
        <v>#NUM!</v>
      </c>
      <c r="G58" s="184"/>
      <c r="H58" s="184" t="e">
        <f>VLOOKUP($A58,'Liste-2niveaux'!$A$4:$AE$141,15,1)</f>
        <v>#NUM!</v>
      </c>
      <c r="I58" s="184" t="e">
        <f>VLOOKUP($A58,'Liste-2niveaux'!$A$4:$AE$141,18,1)</f>
        <v>#NUM!</v>
      </c>
      <c r="J58" s="184"/>
      <c r="K58" s="184" t="e">
        <f>VLOOKUP($A58,'Liste-2niveaux'!$A$4:$AE$141,21,1)</f>
        <v>#NUM!</v>
      </c>
      <c r="L58" s="184" t="e">
        <f>VLOOKUP($A58,'Liste-2niveaux'!$A$4:$AE$141,24,1)</f>
        <v>#NUM!</v>
      </c>
      <c r="M58" s="184"/>
      <c r="N58" s="184" t="e">
        <f>VLOOKUP($A58,'Liste-2niveaux'!$A$4:$AE$141,27,1)</f>
        <v>#NUM!</v>
      </c>
      <c r="O58" s="184" t="e">
        <f>VLOOKUP($A58,'Liste-2niveaux'!$A$4:$AE$141,30,1)</f>
        <v>#NUM!</v>
      </c>
      <c r="P58" s="122" t="e">
        <f t="shared" si="0"/>
        <v>#NUM!</v>
      </c>
    </row>
    <row r="59" spans="1:16" ht="16.2" customHeight="1" x14ac:dyDescent="0.3">
      <c r="A59" s="182" t="e">
        <f>'EDT-2niveaux'!M59</f>
        <v>#NUM!</v>
      </c>
      <c r="B59" s="184" t="e">
        <f>VLOOKUP($A59,'Liste-2niveaux'!$A$4:$AE$141,3,1)</f>
        <v>#NUM!</v>
      </c>
      <c r="C59" s="184" t="e">
        <f>VLOOKUP($A59,'Liste-2niveaux'!$A$4:$AE$141,6,1)</f>
        <v>#NUM!</v>
      </c>
      <c r="D59" s="184"/>
      <c r="E59" s="184" t="e">
        <f>VLOOKUP($A59,'Liste-2niveaux'!$A$4:$AE$141,9,1)</f>
        <v>#NUM!</v>
      </c>
      <c r="F59" s="184" t="e">
        <f>VLOOKUP($A59,'Liste-2niveaux'!$A$4:$AE$141,12,1)</f>
        <v>#NUM!</v>
      </c>
      <c r="G59" s="184"/>
      <c r="H59" s="184" t="e">
        <f>VLOOKUP($A59,'Liste-2niveaux'!$A$4:$AE$141,15,1)</f>
        <v>#NUM!</v>
      </c>
      <c r="I59" s="184" t="e">
        <f>VLOOKUP($A59,'Liste-2niveaux'!$A$4:$AE$141,18,1)</f>
        <v>#NUM!</v>
      </c>
      <c r="J59" s="184"/>
      <c r="K59" s="184" t="e">
        <f>VLOOKUP($A59,'Liste-2niveaux'!$A$4:$AE$141,21,1)</f>
        <v>#NUM!</v>
      </c>
      <c r="L59" s="184" t="e">
        <f>VLOOKUP($A59,'Liste-2niveaux'!$A$4:$AE$141,24,1)</f>
        <v>#NUM!</v>
      </c>
      <c r="M59" s="184"/>
      <c r="N59" s="184" t="e">
        <f>VLOOKUP($A59,'Liste-2niveaux'!$A$4:$AE$141,27,1)</f>
        <v>#NUM!</v>
      </c>
      <c r="O59" s="184" t="e">
        <f>VLOOKUP($A59,'Liste-2niveaux'!$A$4:$AE$141,30,1)</f>
        <v>#NUM!</v>
      </c>
      <c r="P59" s="122" t="e">
        <f t="shared" si="0"/>
        <v>#NUM!</v>
      </c>
    </row>
    <row r="60" spans="1:16" ht="16.2" customHeight="1" x14ac:dyDescent="0.3">
      <c r="A60" s="182" t="e">
        <f>'EDT-2niveaux'!M60</f>
        <v>#NUM!</v>
      </c>
      <c r="B60" s="184" t="e">
        <f>VLOOKUP($A60,'Liste-2niveaux'!$A$4:$AE$141,3,1)</f>
        <v>#NUM!</v>
      </c>
      <c r="C60" s="184" t="e">
        <f>VLOOKUP($A60,'Liste-2niveaux'!$A$4:$AE$141,6,1)</f>
        <v>#NUM!</v>
      </c>
      <c r="D60" s="184"/>
      <c r="E60" s="184" t="e">
        <f>VLOOKUP($A60,'Liste-2niveaux'!$A$4:$AE$141,9,1)</f>
        <v>#NUM!</v>
      </c>
      <c r="F60" s="184" t="e">
        <f>VLOOKUP($A60,'Liste-2niveaux'!$A$4:$AE$141,12,1)</f>
        <v>#NUM!</v>
      </c>
      <c r="G60" s="184"/>
      <c r="H60" s="184" t="e">
        <f>VLOOKUP($A60,'Liste-2niveaux'!$A$4:$AE$141,15,1)</f>
        <v>#NUM!</v>
      </c>
      <c r="I60" s="184" t="e">
        <f>VLOOKUP($A60,'Liste-2niveaux'!$A$4:$AE$141,18,1)</f>
        <v>#NUM!</v>
      </c>
      <c r="J60" s="184"/>
      <c r="K60" s="184" t="e">
        <f>VLOOKUP($A60,'Liste-2niveaux'!$A$4:$AE$141,21,1)</f>
        <v>#NUM!</v>
      </c>
      <c r="L60" s="184" t="e">
        <f>VLOOKUP($A60,'Liste-2niveaux'!$A$4:$AE$141,24,1)</f>
        <v>#NUM!</v>
      </c>
      <c r="M60" s="184"/>
      <c r="N60" s="184" t="e">
        <f>VLOOKUP($A60,'Liste-2niveaux'!$A$4:$AE$141,27,1)</f>
        <v>#NUM!</v>
      </c>
      <c r="O60" s="184" t="e">
        <f>VLOOKUP($A60,'Liste-2niveaux'!$A$4:$AE$141,30,1)</f>
        <v>#NUM!</v>
      </c>
      <c r="P60" s="122" t="e">
        <f t="shared" si="0"/>
        <v>#NUM!</v>
      </c>
    </row>
    <row r="61" spans="1:16" ht="16.2" customHeight="1" x14ac:dyDescent="0.3">
      <c r="A61" s="182" t="e">
        <f>'EDT-2niveaux'!M61</f>
        <v>#NUM!</v>
      </c>
      <c r="B61" s="184" t="e">
        <f>VLOOKUP($A61,'Liste-2niveaux'!$A$4:$AE$141,3,1)</f>
        <v>#NUM!</v>
      </c>
      <c r="C61" s="184" t="e">
        <f>VLOOKUP($A61,'Liste-2niveaux'!$A$4:$AE$141,6,1)</f>
        <v>#NUM!</v>
      </c>
      <c r="D61" s="184"/>
      <c r="E61" s="184" t="e">
        <f>VLOOKUP($A61,'Liste-2niveaux'!$A$4:$AE$141,9,1)</f>
        <v>#NUM!</v>
      </c>
      <c r="F61" s="184" t="e">
        <f>VLOOKUP($A61,'Liste-2niveaux'!$A$4:$AE$141,12,1)</f>
        <v>#NUM!</v>
      </c>
      <c r="G61" s="184"/>
      <c r="H61" s="184" t="e">
        <f>VLOOKUP($A61,'Liste-2niveaux'!$A$4:$AE$141,15,1)</f>
        <v>#NUM!</v>
      </c>
      <c r="I61" s="184" t="e">
        <f>VLOOKUP($A61,'Liste-2niveaux'!$A$4:$AE$141,18,1)</f>
        <v>#NUM!</v>
      </c>
      <c r="J61" s="184"/>
      <c r="K61" s="184" t="e">
        <f>VLOOKUP($A61,'Liste-2niveaux'!$A$4:$AE$141,21,1)</f>
        <v>#NUM!</v>
      </c>
      <c r="L61" s="184" t="e">
        <f>VLOOKUP($A61,'Liste-2niveaux'!$A$4:$AE$141,24,1)</f>
        <v>#NUM!</v>
      </c>
      <c r="M61" s="184"/>
      <c r="N61" s="184" t="e">
        <f>VLOOKUP($A61,'Liste-2niveaux'!$A$4:$AE$141,27,1)</f>
        <v>#NUM!</v>
      </c>
      <c r="O61" s="184" t="e">
        <f>VLOOKUP($A61,'Liste-2niveaux'!$A$4:$AE$141,30,1)</f>
        <v>#NUM!</v>
      </c>
      <c r="P61" s="122" t="e">
        <f t="shared" si="0"/>
        <v>#NUM!</v>
      </c>
    </row>
    <row r="62" spans="1:16" ht="16.2" customHeight="1" x14ac:dyDescent="0.3">
      <c r="A62" s="182" t="e">
        <f>'EDT-2niveaux'!M62</f>
        <v>#NUM!</v>
      </c>
      <c r="B62" s="184" t="e">
        <f>VLOOKUP($A62,'Liste-2niveaux'!$A$4:$AE$141,3,1)</f>
        <v>#NUM!</v>
      </c>
      <c r="C62" s="184" t="e">
        <f>VLOOKUP($A62,'Liste-2niveaux'!$A$4:$AE$141,6,1)</f>
        <v>#NUM!</v>
      </c>
      <c r="D62" s="184"/>
      <c r="E62" s="184" t="e">
        <f>VLOOKUP($A62,'Liste-2niveaux'!$A$4:$AE$141,9,1)</f>
        <v>#NUM!</v>
      </c>
      <c r="F62" s="184" t="e">
        <f>VLOOKUP($A62,'Liste-2niveaux'!$A$4:$AE$141,12,1)</f>
        <v>#NUM!</v>
      </c>
      <c r="G62" s="184"/>
      <c r="H62" s="184" t="e">
        <f>VLOOKUP($A62,'Liste-2niveaux'!$A$4:$AE$141,15,1)</f>
        <v>#NUM!</v>
      </c>
      <c r="I62" s="184" t="e">
        <f>VLOOKUP($A62,'Liste-2niveaux'!$A$4:$AE$141,18,1)</f>
        <v>#NUM!</v>
      </c>
      <c r="J62" s="184"/>
      <c r="K62" s="184" t="e">
        <f>VLOOKUP($A62,'Liste-2niveaux'!$A$4:$AE$141,21,1)</f>
        <v>#NUM!</v>
      </c>
      <c r="L62" s="184" t="e">
        <f>VLOOKUP($A62,'Liste-2niveaux'!$A$4:$AE$141,24,1)</f>
        <v>#NUM!</v>
      </c>
      <c r="M62" s="184"/>
      <c r="N62" s="184" t="e">
        <f>VLOOKUP($A62,'Liste-2niveaux'!$A$4:$AE$141,27,1)</f>
        <v>#NUM!</v>
      </c>
      <c r="O62" s="184" t="e">
        <f>VLOOKUP($A62,'Liste-2niveaux'!$A$4:$AE$141,30,1)</f>
        <v>#NUM!</v>
      </c>
      <c r="P62" s="122" t="e">
        <f t="shared" si="0"/>
        <v>#NUM!</v>
      </c>
    </row>
    <row r="63" spans="1:16" ht="16.2" customHeight="1" x14ac:dyDescent="0.3">
      <c r="A63" s="182" t="e">
        <f>'EDT-2niveaux'!M63</f>
        <v>#NUM!</v>
      </c>
      <c r="B63" s="184" t="e">
        <f>VLOOKUP($A63,'Liste-2niveaux'!$A$4:$AE$141,3,1)</f>
        <v>#NUM!</v>
      </c>
      <c r="C63" s="184" t="e">
        <f>VLOOKUP($A63,'Liste-2niveaux'!$A$4:$AE$141,6,1)</f>
        <v>#NUM!</v>
      </c>
      <c r="D63" s="184"/>
      <c r="E63" s="184" t="e">
        <f>VLOOKUP($A63,'Liste-2niveaux'!$A$4:$AE$141,9,1)</f>
        <v>#NUM!</v>
      </c>
      <c r="F63" s="184" t="e">
        <f>VLOOKUP($A63,'Liste-2niveaux'!$A$4:$AE$141,12,1)</f>
        <v>#NUM!</v>
      </c>
      <c r="G63" s="184"/>
      <c r="H63" s="184" t="e">
        <f>VLOOKUP($A63,'Liste-2niveaux'!$A$4:$AE$141,15,1)</f>
        <v>#NUM!</v>
      </c>
      <c r="I63" s="184" t="e">
        <f>VLOOKUP($A63,'Liste-2niveaux'!$A$4:$AE$141,18,1)</f>
        <v>#NUM!</v>
      </c>
      <c r="J63" s="184"/>
      <c r="K63" s="184" t="e">
        <f>VLOOKUP($A63,'Liste-2niveaux'!$A$4:$AE$141,21,1)</f>
        <v>#NUM!</v>
      </c>
      <c r="L63" s="184" t="e">
        <f>VLOOKUP($A63,'Liste-2niveaux'!$A$4:$AE$141,24,1)</f>
        <v>#NUM!</v>
      </c>
      <c r="M63" s="184"/>
      <c r="N63" s="184" t="e">
        <f>VLOOKUP($A63,'Liste-2niveaux'!$A$4:$AE$141,27,1)</f>
        <v>#NUM!</v>
      </c>
      <c r="O63" s="184" t="e">
        <f>VLOOKUP($A63,'Liste-2niveaux'!$A$4:$AE$141,30,1)</f>
        <v>#NUM!</v>
      </c>
      <c r="P63" s="122" t="e">
        <f t="shared" si="0"/>
        <v>#NUM!</v>
      </c>
    </row>
    <row r="64" spans="1:16" ht="16.2" customHeight="1" x14ac:dyDescent="0.3">
      <c r="A64" s="182" t="e">
        <f>'EDT-2niveaux'!M64</f>
        <v>#NUM!</v>
      </c>
      <c r="B64" s="184" t="e">
        <f>VLOOKUP($A64,'Liste-2niveaux'!$A$4:$AE$141,3,1)</f>
        <v>#NUM!</v>
      </c>
      <c r="C64" s="184" t="e">
        <f>VLOOKUP($A64,'Liste-2niveaux'!$A$4:$AE$141,6,1)</f>
        <v>#NUM!</v>
      </c>
      <c r="D64" s="184"/>
      <c r="E64" s="184" t="e">
        <f>VLOOKUP($A64,'Liste-2niveaux'!$A$4:$AE$141,9,1)</f>
        <v>#NUM!</v>
      </c>
      <c r="F64" s="184" t="e">
        <f>VLOOKUP($A64,'Liste-2niveaux'!$A$4:$AE$141,12,1)</f>
        <v>#NUM!</v>
      </c>
      <c r="G64" s="184"/>
      <c r="H64" s="184" t="e">
        <f>VLOOKUP($A64,'Liste-2niveaux'!$A$4:$AE$141,15,1)</f>
        <v>#NUM!</v>
      </c>
      <c r="I64" s="184" t="e">
        <f>VLOOKUP($A64,'Liste-2niveaux'!$A$4:$AE$141,18,1)</f>
        <v>#NUM!</v>
      </c>
      <c r="J64" s="184"/>
      <c r="K64" s="184" t="e">
        <f>VLOOKUP($A64,'Liste-2niveaux'!$A$4:$AE$141,21,1)</f>
        <v>#NUM!</v>
      </c>
      <c r="L64" s="184" t="e">
        <f>VLOOKUP($A64,'Liste-2niveaux'!$A$4:$AE$141,24,1)</f>
        <v>#NUM!</v>
      </c>
      <c r="M64" s="184"/>
      <c r="N64" s="184" t="e">
        <f>VLOOKUP($A64,'Liste-2niveaux'!$A$4:$AE$141,27,1)</f>
        <v>#NUM!</v>
      </c>
      <c r="O64" s="184" t="e">
        <f>VLOOKUP($A64,'Liste-2niveaux'!$A$4:$AE$141,30,1)</f>
        <v>#NUM!</v>
      </c>
      <c r="P64" s="122" t="e">
        <f t="shared" si="0"/>
        <v>#NUM!</v>
      </c>
    </row>
    <row r="65" spans="1:16" ht="16.2" customHeight="1" x14ac:dyDescent="0.3">
      <c r="A65" s="182" t="e">
        <f>'EDT-2niveaux'!M65</f>
        <v>#NUM!</v>
      </c>
      <c r="B65" s="184" t="e">
        <f>VLOOKUP($A65,'Liste-2niveaux'!$A$4:$AE$141,3,1)</f>
        <v>#NUM!</v>
      </c>
      <c r="C65" s="184" t="e">
        <f>VLOOKUP($A65,'Liste-2niveaux'!$A$4:$AE$141,6,1)</f>
        <v>#NUM!</v>
      </c>
      <c r="D65" s="184"/>
      <c r="E65" s="184" t="e">
        <f>VLOOKUP($A65,'Liste-2niveaux'!$A$4:$AE$141,9,1)</f>
        <v>#NUM!</v>
      </c>
      <c r="F65" s="184" t="e">
        <f>VLOOKUP($A65,'Liste-2niveaux'!$A$4:$AE$141,12,1)</f>
        <v>#NUM!</v>
      </c>
      <c r="G65" s="184"/>
      <c r="H65" s="184" t="e">
        <f>VLOOKUP($A65,'Liste-2niveaux'!$A$4:$AE$141,15,1)</f>
        <v>#NUM!</v>
      </c>
      <c r="I65" s="184" t="e">
        <f>VLOOKUP($A65,'Liste-2niveaux'!$A$4:$AE$141,18,1)</f>
        <v>#NUM!</v>
      </c>
      <c r="J65" s="184"/>
      <c r="K65" s="184" t="e">
        <f>VLOOKUP($A65,'Liste-2niveaux'!$A$4:$AE$141,21,1)</f>
        <v>#NUM!</v>
      </c>
      <c r="L65" s="184" t="e">
        <f>VLOOKUP($A65,'Liste-2niveaux'!$A$4:$AE$141,24,1)</f>
        <v>#NUM!</v>
      </c>
      <c r="M65" s="184"/>
      <c r="N65" s="184" t="e">
        <f>VLOOKUP($A65,'Liste-2niveaux'!$A$4:$AE$141,27,1)</f>
        <v>#NUM!</v>
      </c>
      <c r="O65" s="184" t="e">
        <f>VLOOKUP($A65,'Liste-2niveaux'!$A$4:$AE$141,30,1)</f>
        <v>#NUM!</v>
      </c>
      <c r="P65" s="122" t="e">
        <f t="shared" si="0"/>
        <v>#NUM!</v>
      </c>
    </row>
    <row r="66" spans="1:16" ht="16.2" customHeight="1" x14ac:dyDescent="0.3">
      <c r="A66" s="182" t="e">
        <f>'EDT-2niveaux'!M66</f>
        <v>#NUM!</v>
      </c>
      <c r="B66" s="184" t="e">
        <f>VLOOKUP($A66,'Liste-2niveaux'!$A$4:$AE$141,3,1)</f>
        <v>#NUM!</v>
      </c>
      <c r="C66" s="184" t="e">
        <f>VLOOKUP($A66,'Liste-2niveaux'!$A$4:$AE$141,6,1)</f>
        <v>#NUM!</v>
      </c>
      <c r="D66" s="184"/>
      <c r="E66" s="184" t="e">
        <f>VLOOKUP($A66,'Liste-2niveaux'!$A$4:$AE$141,9,1)</f>
        <v>#NUM!</v>
      </c>
      <c r="F66" s="184" t="e">
        <f>VLOOKUP($A66,'Liste-2niveaux'!$A$4:$AE$141,12,1)</f>
        <v>#NUM!</v>
      </c>
      <c r="G66" s="184"/>
      <c r="H66" s="184" t="e">
        <f>VLOOKUP($A66,'Liste-2niveaux'!$A$4:$AE$141,15,1)</f>
        <v>#NUM!</v>
      </c>
      <c r="I66" s="184" t="e">
        <f>VLOOKUP($A66,'Liste-2niveaux'!$A$4:$AE$141,18,1)</f>
        <v>#NUM!</v>
      </c>
      <c r="J66" s="184"/>
      <c r="K66" s="184" t="e">
        <f>VLOOKUP($A66,'Liste-2niveaux'!$A$4:$AE$141,21,1)</f>
        <v>#NUM!</v>
      </c>
      <c r="L66" s="184" t="e">
        <f>VLOOKUP($A66,'Liste-2niveaux'!$A$4:$AE$141,24,1)</f>
        <v>#NUM!</v>
      </c>
      <c r="M66" s="184"/>
      <c r="N66" s="184" t="e">
        <f>VLOOKUP($A66,'Liste-2niveaux'!$A$4:$AE$141,27,1)</f>
        <v>#NUM!</v>
      </c>
      <c r="O66" s="184" t="e">
        <f>VLOOKUP($A66,'Liste-2niveaux'!$A$4:$AE$141,30,1)</f>
        <v>#NUM!</v>
      </c>
      <c r="P66" s="122" t="e">
        <f t="shared" si="0"/>
        <v>#NUM!</v>
      </c>
    </row>
    <row r="67" spans="1:16" ht="16.2" customHeight="1" x14ac:dyDescent="0.3">
      <c r="A67" s="182" t="e">
        <f>'EDT-2niveaux'!M67</f>
        <v>#NUM!</v>
      </c>
      <c r="B67" s="184" t="e">
        <f>VLOOKUP($A67,'Liste-2niveaux'!$A$4:$AE$141,3,1)</f>
        <v>#NUM!</v>
      </c>
      <c r="C67" s="184" t="e">
        <f>VLOOKUP($A67,'Liste-2niveaux'!$A$4:$AE$141,6,1)</f>
        <v>#NUM!</v>
      </c>
      <c r="D67" s="184"/>
      <c r="E67" s="184" t="e">
        <f>VLOOKUP($A67,'Liste-2niveaux'!$A$4:$AE$141,9,1)</f>
        <v>#NUM!</v>
      </c>
      <c r="F67" s="184" t="e">
        <f>VLOOKUP($A67,'Liste-2niveaux'!$A$4:$AE$141,12,1)</f>
        <v>#NUM!</v>
      </c>
      <c r="G67" s="184"/>
      <c r="H67" s="184" t="e">
        <f>VLOOKUP($A67,'Liste-2niveaux'!$A$4:$AE$141,15,1)</f>
        <v>#NUM!</v>
      </c>
      <c r="I67" s="184" t="e">
        <f>VLOOKUP($A67,'Liste-2niveaux'!$A$4:$AE$141,18,1)</f>
        <v>#NUM!</v>
      </c>
      <c r="J67" s="184"/>
      <c r="K67" s="184" t="e">
        <f>VLOOKUP($A67,'Liste-2niveaux'!$A$4:$AE$141,21,1)</f>
        <v>#NUM!</v>
      </c>
      <c r="L67" s="184" t="e">
        <f>VLOOKUP($A67,'Liste-2niveaux'!$A$4:$AE$141,24,1)</f>
        <v>#NUM!</v>
      </c>
      <c r="M67" s="184"/>
      <c r="N67" s="184" t="e">
        <f>VLOOKUP($A67,'Liste-2niveaux'!$A$4:$AE$141,27,1)</f>
        <v>#NUM!</v>
      </c>
      <c r="O67" s="184" t="e">
        <f>VLOOKUP($A67,'Liste-2niveaux'!$A$4:$AE$141,30,1)</f>
        <v>#NUM!</v>
      </c>
      <c r="P67" s="122" t="e">
        <f t="shared" si="0"/>
        <v>#NUM!</v>
      </c>
    </row>
    <row r="68" spans="1:16" ht="16.2" customHeight="1" x14ac:dyDescent="0.3">
      <c r="A68" s="182" t="e">
        <f>'EDT-2niveaux'!M68</f>
        <v>#NUM!</v>
      </c>
      <c r="B68" s="184" t="e">
        <f>VLOOKUP($A68,'Liste-2niveaux'!$A$4:$AE$141,3,1)</f>
        <v>#NUM!</v>
      </c>
      <c r="C68" s="184" t="e">
        <f>VLOOKUP($A68,'Liste-2niveaux'!$A$4:$AE$141,6,1)</f>
        <v>#NUM!</v>
      </c>
      <c r="D68" s="184"/>
      <c r="E68" s="184" t="e">
        <f>VLOOKUP($A68,'Liste-2niveaux'!$A$4:$AE$141,9,1)</f>
        <v>#NUM!</v>
      </c>
      <c r="F68" s="184" t="e">
        <f>VLOOKUP($A68,'Liste-2niveaux'!$A$4:$AE$141,12,1)</f>
        <v>#NUM!</v>
      </c>
      <c r="G68" s="184"/>
      <c r="H68" s="184" t="e">
        <f>VLOOKUP($A68,'Liste-2niveaux'!$A$4:$AE$141,15,1)</f>
        <v>#NUM!</v>
      </c>
      <c r="I68" s="184" t="e">
        <f>VLOOKUP($A68,'Liste-2niveaux'!$A$4:$AE$141,18,1)</f>
        <v>#NUM!</v>
      </c>
      <c r="J68" s="184"/>
      <c r="K68" s="184" t="e">
        <f>VLOOKUP($A68,'Liste-2niveaux'!$A$4:$AE$141,21,1)</f>
        <v>#NUM!</v>
      </c>
      <c r="L68" s="184" t="e">
        <f>VLOOKUP($A68,'Liste-2niveaux'!$A$4:$AE$141,24,1)</f>
        <v>#NUM!</v>
      </c>
      <c r="M68" s="184"/>
      <c r="N68" s="184" t="e">
        <f>VLOOKUP($A68,'Liste-2niveaux'!$A$4:$AE$141,27,1)</f>
        <v>#NUM!</v>
      </c>
      <c r="O68" s="184" t="e">
        <f>VLOOKUP($A68,'Liste-2niveaux'!$A$4:$AE$141,30,1)</f>
        <v>#NUM!</v>
      </c>
      <c r="P68" s="122" t="e">
        <f t="shared" si="0"/>
        <v>#NUM!</v>
      </c>
    </row>
    <row r="69" spans="1:16" ht="16.2" customHeight="1" x14ac:dyDescent="0.3">
      <c r="A69" s="182" t="e">
        <f>'EDT-2niveaux'!M69</f>
        <v>#NUM!</v>
      </c>
      <c r="B69" s="184" t="e">
        <f>VLOOKUP($A69,'Liste-2niveaux'!$A$4:$AE$141,3,1)</f>
        <v>#NUM!</v>
      </c>
      <c r="C69" s="184" t="e">
        <f>VLOOKUP($A69,'Liste-2niveaux'!$A$4:$AE$141,6,1)</f>
        <v>#NUM!</v>
      </c>
      <c r="D69" s="184"/>
      <c r="E69" s="184" t="e">
        <f>VLOOKUP($A69,'Liste-2niveaux'!$A$4:$AE$141,9,1)</f>
        <v>#NUM!</v>
      </c>
      <c r="F69" s="184" t="e">
        <f>VLOOKUP($A69,'Liste-2niveaux'!$A$4:$AE$141,12,1)</f>
        <v>#NUM!</v>
      </c>
      <c r="G69" s="184"/>
      <c r="H69" s="184" t="e">
        <f>VLOOKUP($A69,'Liste-2niveaux'!$A$4:$AE$141,15,1)</f>
        <v>#NUM!</v>
      </c>
      <c r="I69" s="184" t="e">
        <f>VLOOKUP($A69,'Liste-2niveaux'!$A$4:$AE$141,18,1)</f>
        <v>#NUM!</v>
      </c>
      <c r="J69" s="184"/>
      <c r="K69" s="184" t="e">
        <f>VLOOKUP($A69,'Liste-2niveaux'!$A$4:$AE$141,21,1)</f>
        <v>#NUM!</v>
      </c>
      <c r="L69" s="184" t="e">
        <f>VLOOKUP($A69,'Liste-2niveaux'!$A$4:$AE$141,24,1)</f>
        <v>#NUM!</v>
      </c>
      <c r="M69" s="184"/>
      <c r="N69" s="184" t="e">
        <f>VLOOKUP($A69,'Liste-2niveaux'!$A$4:$AE$141,27,1)</f>
        <v>#NUM!</v>
      </c>
      <c r="O69" s="184" t="e">
        <f>VLOOKUP($A69,'Liste-2niveaux'!$A$4:$AE$141,30,1)</f>
        <v>#NUM!</v>
      </c>
      <c r="P69" s="122" t="e">
        <f t="shared" si="0"/>
        <v>#NUM!</v>
      </c>
    </row>
    <row r="70" spans="1:16" ht="16.2" customHeight="1" x14ac:dyDescent="0.3">
      <c r="A70" s="182" t="e">
        <f>'EDT-2niveaux'!M70</f>
        <v>#NUM!</v>
      </c>
      <c r="B70" s="184" t="e">
        <f>VLOOKUP($A70,'Liste-2niveaux'!$A$4:$AE$141,3,1)</f>
        <v>#NUM!</v>
      </c>
      <c r="C70" s="184" t="e">
        <f>VLOOKUP($A70,'Liste-2niveaux'!$A$4:$AE$141,6,1)</f>
        <v>#NUM!</v>
      </c>
      <c r="D70" s="184"/>
      <c r="E70" s="184" t="e">
        <f>VLOOKUP($A70,'Liste-2niveaux'!$A$4:$AE$141,9,1)</f>
        <v>#NUM!</v>
      </c>
      <c r="F70" s="184" t="e">
        <f>VLOOKUP($A70,'Liste-2niveaux'!$A$4:$AE$141,12,1)</f>
        <v>#NUM!</v>
      </c>
      <c r="G70" s="184"/>
      <c r="H70" s="184" t="e">
        <f>VLOOKUP($A70,'Liste-2niveaux'!$A$4:$AE$141,15,1)</f>
        <v>#NUM!</v>
      </c>
      <c r="I70" s="184" t="e">
        <f>VLOOKUP($A70,'Liste-2niveaux'!$A$4:$AE$141,18,1)</f>
        <v>#NUM!</v>
      </c>
      <c r="J70" s="184"/>
      <c r="K70" s="184" t="e">
        <f>VLOOKUP($A70,'Liste-2niveaux'!$A$4:$AE$141,21,1)</f>
        <v>#NUM!</v>
      </c>
      <c r="L70" s="184" t="e">
        <f>VLOOKUP($A70,'Liste-2niveaux'!$A$4:$AE$141,24,1)</f>
        <v>#NUM!</v>
      </c>
      <c r="M70" s="184"/>
      <c r="N70" s="184" t="e">
        <f>VLOOKUP($A70,'Liste-2niveaux'!$A$4:$AE$141,27,1)</f>
        <v>#NUM!</v>
      </c>
      <c r="O70" s="184" t="e">
        <f>VLOOKUP($A70,'Liste-2niveaux'!$A$4:$AE$141,30,1)</f>
        <v>#NUM!</v>
      </c>
      <c r="P70" s="122" t="e">
        <f t="shared" si="0"/>
        <v>#NUM!</v>
      </c>
    </row>
    <row r="71" spans="1:16" ht="16.2" customHeight="1" x14ac:dyDescent="0.3">
      <c r="A71" s="182" t="e">
        <f>'EDT-2niveaux'!M71</f>
        <v>#NUM!</v>
      </c>
      <c r="B71" s="184" t="e">
        <f>VLOOKUP($A71,'Liste-2niveaux'!$A$4:$AE$141,3,1)</f>
        <v>#NUM!</v>
      </c>
      <c r="C71" s="184" t="e">
        <f>VLOOKUP($A71,'Liste-2niveaux'!$A$4:$AE$141,6,1)</f>
        <v>#NUM!</v>
      </c>
      <c r="D71" s="184"/>
      <c r="E71" s="184" t="e">
        <f>VLOOKUP($A71,'Liste-2niveaux'!$A$4:$AE$141,9,1)</f>
        <v>#NUM!</v>
      </c>
      <c r="F71" s="184" t="e">
        <f>VLOOKUP($A71,'Liste-2niveaux'!$A$4:$AE$141,12,1)</f>
        <v>#NUM!</v>
      </c>
      <c r="G71" s="184"/>
      <c r="H71" s="184" t="e">
        <f>VLOOKUP($A71,'Liste-2niveaux'!$A$4:$AE$141,15,1)</f>
        <v>#NUM!</v>
      </c>
      <c r="I71" s="184" t="e">
        <f>VLOOKUP($A71,'Liste-2niveaux'!$A$4:$AE$141,18,1)</f>
        <v>#NUM!</v>
      </c>
      <c r="J71" s="184"/>
      <c r="K71" s="184" t="e">
        <f>VLOOKUP($A71,'Liste-2niveaux'!$A$4:$AE$141,21,1)</f>
        <v>#NUM!</v>
      </c>
      <c r="L71" s="184" t="e">
        <f>VLOOKUP($A71,'Liste-2niveaux'!$A$4:$AE$141,24,1)</f>
        <v>#NUM!</v>
      </c>
      <c r="M71" s="184"/>
      <c r="N71" s="184" t="e">
        <f>VLOOKUP($A71,'Liste-2niveaux'!$A$4:$AE$141,27,1)</f>
        <v>#NUM!</v>
      </c>
      <c r="O71" s="184" t="e">
        <f>VLOOKUP($A71,'Liste-2niveaux'!$A$4:$AE$141,30,1)</f>
        <v>#NUM!</v>
      </c>
      <c r="P71" s="122" t="e">
        <f t="shared" si="0"/>
        <v>#NUM!</v>
      </c>
    </row>
    <row r="72" spans="1:16" ht="16.2" customHeight="1" x14ac:dyDescent="0.3">
      <c r="A72" s="182" t="e">
        <f>'EDT-2niveaux'!M72</f>
        <v>#NUM!</v>
      </c>
      <c r="B72" s="184" t="e">
        <f>VLOOKUP($A72,'Liste-2niveaux'!$A$4:$AE$141,3,1)</f>
        <v>#NUM!</v>
      </c>
      <c r="C72" s="184" t="e">
        <f>VLOOKUP($A72,'Liste-2niveaux'!$A$4:$AE$141,6,1)</f>
        <v>#NUM!</v>
      </c>
      <c r="D72" s="184"/>
      <c r="E72" s="184" t="e">
        <f>VLOOKUP($A72,'Liste-2niveaux'!$A$4:$AE$141,9,1)</f>
        <v>#NUM!</v>
      </c>
      <c r="F72" s="184" t="e">
        <f>VLOOKUP($A72,'Liste-2niveaux'!$A$4:$AE$141,12,1)</f>
        <v>#NUM!</v>
      </c>
      <c r="G72" s="184"/>
      <c r="H72" s="184" t="e">
        <f>VLOOKUP($A72,'Liste-2niveaux'!$A$4:$AE$141,15,1)</f>
        <v>#NUM!</v>
      </c>
      <c r="I72" s="184" t="e">
        <f>VLOOKUP($A72,'Liste-2niveaux'!$A$4:$AE$141,18,1)</f>
        <v>#NUM!</v>
      </c>
      <c r="J72" s="184"/>
      <c r="K72" s="184" t="e">
        <f>VLOOKUP($A72,'Liste-2niveaux'!$A$4:$AE$141,21,1)</f>
        <v>#NUM!</v>
      </c>
      <c r="L72" s="184" t="e">
        <f>VLOOKUP($A72,'Liste-2niveaux'!$A$4:$AE$141,24,1)</f>
        <v>#NUM!</v>
      </c>
      <c r="M72" s="184"/>
      <c r="N72" s="184" t="e">
        <f>VLOOKUP($A72,'Liste-2niveaux'!$A$4:$AE$141,27,1)</f>
        <v>#NUM!</v>
      </c>
      <c r="O72" s="184" t="e">
        <f>VLOOKUP($A72,'Liste-2niveaux'!$A$4:$AE$141,30,1)</f>
        <v>#NUM!</v>
      </c>
      <c r="P72" s="122" t="e">
        <f t="shared" si="0"/>
        <v>#NUM!</v>
      </c>
    </row>
    <row r="73" spans="1:16" ht="16.2" customHeight="1" x14ac:dyDescent="0.3">
      <c r="A73" s="182" t="e">
        <f>'EDT-2niveaux'!M73</f>
        <v>#NUM!</v>
      </c>
      <c r="B73" s="184" t="e">
        <f>VLOOKUP($A73,'Liste-2niveaux'!$A$4:$AE$141,3,1)</f>
        <v>#NUM!</v>
      </c>
      <c r="C73" s="184" t="e">
        <f>VLOOKUP($A73,'Liste-2niveaux'!$A$4:$AE$141,6,1)</f>
        <v>#NUM!</v>
      </c>
      <c r="D73" s="184"/>
      <c r="E73" s="184" t="e">
        <f>VLOOKUP($A73,'Liste-2niveaux'!$A$4:$AE$141,9,1)</f>
        <v>#NUM!</v>
      </c>
      <c r="F73" s="184" t="e">
        <f>VLOOKUP($A73,'Liste-2niveaux'!$A$4:$AE$141,12,1)</f>
        <v>#NUM!</v>
      </c>
      <c r="G73" s="184"/>
      <c r="H73" s="184" t="e">
        <f>VLOOKUP($A73,'Liste-2niveaux'!$A$4:$AE$141,15,1)</f>
        <v>#NUM!</v>
      </c>
      <c r="I73" s="184" t="e">
        <f>VLOOKUP($A73,'Liste-2niveaux'!$A$4:$AE$141,18,1)</f>
        <v>#NUM!</v>
      </c>
      <c r="J73" s="184"/>
      <c r="K73" s="184" t="e">
        <f>VLOOKUP($A73,'Liste-2niveaux'!$A$4:$AE$141,21,1)</f>
        <v>#NUM!</v>
      </c>
      <c r="L73" s="184" t="e">
        <f>VLOOKUP($A73,'Liste-2niveaux'!$A$4:$AE$141,24,1)</f>
        <v>#NUM!</v>
      </c>
      <c r="M73" s="184"/>
      <c r="N73" s="184" t="e">
        <f>VLOOKUP($A73,'Liste-2niveaux'!$A$4:$AE$141,27,1)</f>
        <v>#NUM!</v>
      </c>
      <c r="O73" s="184" t="e">
        <f>VLOOKUP($A73,'Liste-2niveaux'!$A$4:$AE$141,30,1)</f>
        <v>#NUM!</v>
      </c>
      <c r="P73" s="122" t="e">
        <f t="shared" ref="P73:P136" si="1">IF(AND(B73=B72,E73=E72,H73=H72,K73=K72,N73=N72,C73=C72,F73=F72,I73=I72,L73=L72,O73=O72),"",A73)</f>
        <v>#NUM!</v>
      </c>
    </row>
    <row r="74" spans="1:16" ht="16.2" customHeight="1" x14ac:dyDescent="0.3">
      <c r="A74" s="182" t="e">
        <f>'EDT-2niveaux'!M74</f>
        <v>#NUM!</v>
      </c>
      <c r="B74" s="184" t="e">
        <f>VLOOKUP($A74,'Liste-2niveaux'!$A$4:$AE$141,3,1)</f>
        <v>#NUM!</v>
      </c>
      <c r="C74" s="184" t="e">
        <f>VLOOKUP($A74,'Liste-2niveaux'!$A$4:$AE$141,6,1)</f>
        <v>#NUM!</v>
      </c>
      <c r="D74" s="184"/>
      <c r="E74" s="184" t="e">
        <f>VLOOKUP($A74,'Liste-2niveaux'!$A$4:$AE$141,9,1)</f>
        <v>#NUM!</v>
      </c>
      <c r="F74" s="184" t="e">
        <f>VLOOKUP($A74,'Liste-2niveaux'!$A$4:$AE$141,12,1)</f>
        <v>#NUM!</v>
      </c>
      <c r="G74" s="184"/>
      <c r="H74" s="184" t="e">
        <f>VLOOKUP($A74,'Liste-2niveaux'!$A$4:$AE$141,15,1)</f>
        <v>#NUM!</v>
      </c>
      <c r="I74" s="184" t="e">
        <f>VLOOKUP($A74,'Liste-2niveaux'!$A$4:$AE$141,18,1)</f>
        <v>#NUM!</v>
      </c>
      <c r="J74" s="184"/>
      <c r="K74" s="184" t="e">
        <f>VLOOKUP($A74,'Liste-2niveaux'!$A$4:$AE$141,21,1)</f>
        <v>#NUM!</v>
      </c>
      <c r="L74" s="184" t="e">
        <f>VLOOKUP($A74,'Liste-2niveaux'!$A$4:$AE$141,24,1)</f>
        <v>#NUM!</v>
      </c>
      <c r="M74" s="184"/>
      <c r="N74" s="184" t="e">
        <f>VLOOKUP($A74,'Liste-2niveaux'!$A$4:$AE$141,27,1)</f>
        <v>#NUM!</v>
      </c>
      <c r="O74" s="184" t="e">
        <f>VLOOKUP($A74,'Liste-2niveaux'!$A$4:$AE$141,30,1)</f>
        <v>#NUM!</v>
      </c>
      <c r="P74" s="122" t="e">
        <f t="shared" si="1"/>
        <v>#NUM!</v>
      </c>
    </row>
    <row r="75" spans="1:16" ht="16.2" customHeight="1" x14ac:dyDescent="0.3">
      <c r="A75" s="182" t="e">
        <f>'EDT-2niveaux'!M75</f>
        <v>#NUM!</v>
      </c>
      <c r="B75" s="184" t="e">
        <f>VLOOKUP($A75,'Liste-2niveaux'!$A$4:$AE$141,3,1)</f>
        <v>#NUM!</v>
      </c>
      <c r="C75" s="184" t="e">
        <f>VLOOKUP($A75,'Liste-2niveaux'!$A$4:$AE$141,6,1)</f>
        <v>#NUM!</v>
      </c>
      <c r="D75" s="184"/>
      <c r="E75" s="184" t="e">
        <f>VLOOKUP($A75,'Liste-2niveaux'!$A$4:$AE$141,9,1)</f>
        <v>#NUM!</v>
      </c>
      <c r="F75" s="184" t="e">
        <f>VLOOKUP($A75,'Liste-2niveaux'!$A$4:$AE$141,12,1)</f>
        <v>#NUM!</v>
      </c>
      <c r="G75" s="184"/>
      <c r="H75" s="184" t="e">
        <f>VLOOKUP($A75,'Liste-2niveaux'!$A$4:$AE$141,15,1)</f>
        <v>#NUM!</v>
      </c>
      <c r="I75" s="184" t="e">
        <f>VLOOKUP($A75,'Liste-2niveaux'!$A$4:$AE$141,18,1)</f>
        <v>#NUM!</v>
      </c>
      <c r="J75" s="184"/>
      <c r="K75" s="184" t="e">
        <f>VLOOKUP($A75,'Liste-2niveaux'!$A$4:$AE$141,21,1)</f>
        <v>#NUM!</v>
      </c>
      <c r="L75" s="184" t="e">
        <f>VLOOKUP($A75,'Liste-2niveaux'!$A$4:$AE$141,24,1)</f>
        <v>#NUM!</v>
      </c>
      <c r="M75" s="184"/>
      <c r="N75" s="184" t="e">
        <f>VLOOKUP($A75,'Liste-2niveaux'!$A$4:$AE$141,27,1)</f>
        <v>#NUM!</v>
      </c>
      <c r="O75" s="184" t="e">
        <f>VLOOKUP($A75,'Liste-2niveaux'!$A$4:$AE$141,30,1)</f>
        <v>#NUM!</v>
      </c>
      <c r="P75" s="122" t="e">
        <f t="shared" si="1"/>
        <v>#NUM!</v>
      </c>
    </row>
    <row r="76" spans="1:16" ht="16.2" customHeight="1" x14ac:dyDescent="0.3">
      <c r="A76" s="182" t="e">
        <f>'EDT-2niveaux'!M76</f>
        <v>#NUM!</v>
      </c>
      <c r="B76" s="184" t="e">
        <f>VLOOKUP($A76,'Liste-2niveaux'!$A$4:$AE$141,3,1)</f>
        <v>#NUM!</v>
      </c>
      <c r="C76" s="184" t="e">
        <f>VLOOKUP($A76,'Liste-2niveaux'!$A$4:$AE$141,6,1)</f>
        <v>#NUM!</v>
      </c>
      <c r="D76" s="184"/>
      <c r="E76" s="184" t="e">
        <f>VLOOKUP($A76,'Liste-2niveaux'!$A$4:$AE$141,9,1)</f>
        <v>#NUM!</v>
      </c>
      <c r="F76" s="184" t="e">
        <f>VLOOKUP($A76,'Liste-2niveaux'!$A$4:$AE$141,12,1)</f>
        <v>#NUM!</v>
      </c>
      <c r="G76" s="184"/>
      <c r="H76" s="184" t="e">
        <f>VLOOKUP($A76,'Liste-2niveaux'!$A$4:$AE$141,15,1)</f>
        <v>#NUM!</v>
      </c>
      <c r="I76" s="184" t="e">
        <f>VLOOKUP($A76,'Liste-2niveaux'!$A$4:$AE$141,18,1)</f>
        <v>#NUM!</v>
      </c>
      <c r="J76" s="184"/>
      <c r="K76" s="184" t="e">
        <f>VLOOKUP($A76,'Liste-2niveaux'!$A$4:$AE$141,21,1)</f>
        <v>#NUM!</v>
      </c>
      <c r="L76" s="184" t="e">
        <f>VLOOKUP($A76,'Liste-2niveaux'!$A$4:$AE$141,24,1)</f>
        <v>#NUM!</v>
      </c>
      <c r="M76" s="184"/>
      <c r="N76" s="184" t="e">
        <f>VLOOKUP($A76,'Liste-2niveaux'!$A$4:$AE$141,27,1)</f>
        <v>#NUM!</v>
      </c>
      <c r="O76" s="184" t="e">
        <f>VLOOKUP($A76,'Liste-2niveaux'!$A$4:$AE$141,30,1)</f>
        <v>#NUM!</v>
      </c>
      <c r="P76" s="122" t="e">
        <f t="shared" si="1"/>
        <v>#NUM!</v>
      </c>
    </row>
    <row r="77" spans="1:16" ht="16.2" customHeight="1" x14ac:dyDescent="0.3">
      <c r="A77" s="182" t="e">
        <f>'EDT-2niveaux'!M77</f>
        <v>#NUM!</v>
      </c>
      <c r="B77" s="184" t="e">
        <f>VLOOKUP($A77,'Liste-2niveaux'!$A$4:$AE$141,3,1)</f>
        <v>#NUM!</v>
      </c>
      <c r="C77" s="184" t="e">
        <f>VLOOKUP($A77,'Liste-2niveaux'!$A$4:$AE$141,6,1)</f>
        <v>#NUM!</v>
      </c>
      <c r="D77" s="184"/>
      <c r="E77" s="184" t="e">
        <f>VLOOKUP($A77,'Liste-2niveaux'!$A$4:$AE$141,9,1)</f>
        <v>#NUM!</v>
      </c>
      <c r="F77" s="184" t="e">
        <f>VLOOKUP($A77,'Liste-2niveaux'!$A$4:$AE$141,12,1)</f>
        <v>#NUM!</v>
      </c>
      <c r="G77" s="184"/>
      <c r="H77" s="184" t="e">
        <f>VLOOKUP($A77,'Liste-2niveaux'!$A$4:$AE$141,15,1)</f>
        <v>#NUM!</v>
      </c>
      <c r="I77" s="184" t="e">
        <f>VLOOKUP($A77,'Liste-2niveaux'!$A$4:$AE$141,18,1)</f>
        <v>#NUM!</v>
      </c>
      <c r="J77" s="184"/>
      <c r="K77" s="184" t="e">
        <f>VLOOKUP($A77,'Liste-2niveaux'!$A$4:$AE$141,21,1)</f>
        <v>#NUM!</v>
      </c>
      <c r="L77" s="184" t="e">
        <f>VLOOKUP($A77,'Liste-2niveaux'!$A$4:$AE$141,24,1)</f>
        <v>#NUM!</v>
      </c>
      <c r="M77" s="184"/>
      <c r="N77" s="184" t="e">
        <f>VLOOKUP($A77,'Liste-2niveaux'!$A$4:$AE$141,27,1)</f>
        <v>#NUM!</v>
      </c>
      <c r="O77" s="184" t="e">
        <f>VLOOKUP($A77,'Liste-2niveaux'!$A$4:$AE$141,30,1)</f>
        <v>#NUM!</v>
      </c>
      <c r="P77" s="122" t="e">
        <f t="shared" si="1"/>
        <v>#NUM!</v>
      </c>
    </row>
    <row r="78" spans="1:16" ht="16.2" customHeight="1" x14ac:dyDescent="0.3">
      <c r="A78" s="182" t="e">
        <f>'EDT-2niveaux'!M78</f>
        <v>#NUM!</v>
      </c>
      <c r="B78" s="184" t="e">
        <f>VLOOKUP($A78,'Liste-2niveaux'!$A$4:$AE$141,3,1)</f>
        <v>#NUM!</v>
      </c>
      <c r="C78" s="184" t="e">
        <f>VLOOKUP($A78,'Liste-2niveaux'!$A$4:$AE$141,6,1)</f>
        <v>#NUM!</v>
      </c>
      <c r="D78" s="184"/>
      <c r="E78" s="184" t="e">
        <f>VLOOKUP($A78,'Liste-2niveaux'!$A$4:$AE$141,9,1)</f>
        <v>#NUM!</v>
      </c>
      <c r="F78" s="184" t="e">
        <f>VLOOKUP($A78,'Liste-2niveaux'!$A$4:$AE$141,12,1)</f>
        <v>#NUM!</v>
      </c>
      <c r="G78" s="184"/>
      <c r="H78" s="184" t="e">
        <f>VLOOKUP($A78,'Liste-2niveaux'!$A$4:$AE$141,15,1)</f>
        <v>#NUM!</v>
      </c>
      <c r="I78" s="184" t="e">
        <f>VLOOKUP($A78,'Liste-2niveaux'!$A$4:$AE$141,18,1)</f>
        <v>#NUM!</v>
      </c>
      <c r="J78" s="184"/>
      <c r="K78" s="184" t="e">
        <f>VLOOKUP($A78,'Liste-2niveaux'!$A$4:$AE$141,21,1)</f>
        <v>#NUM!</v>
      </c>
      <c r="L78" s="184" t="e">
        <f>VLOOKUP($A78,'Liste-2niveaux'!$A$4:$AE$141,24,1)</f>
        <v>#NUM!</v>
      </c>
      <c r="M78" s="184"/>
      <c r="N78" s="184" t="e">
        <f>VLOOKUP($A78,'Liste-2niveaux'!$A$4:$AE$141,27,1)</f>
        <v>#NUM!</v>
      </c>
      <c r="O78" s="184" t="e">
        <f>VLOOKUP($A78,'Liste-2niveaux'!$A$4:$AE$141,30,1)</f>
        <v>#NUM!</v>
      </c>
      <c r="P78" s="122" t="e">
        <f t="shared" si="1"/>
        <v>#NUM!</v>
      </c>
    </row>
    <row r="79" spans="1:16" ht="16.2" customHeight="1" x14ac:dyDescent="0.3">
      <c r="A79" s="182" t="e">
        <f>'EDT-2niveaux'!M79</f>
        <v>#NUM!</v>
      </c>
      <c r="B79" s="184" t="e">
        <f>VLOOKUP($A79,'Liste-2niveaux'!$A$4:$AE$141,3,1)</f>
        <v>#NUM!</v>
      </c>
      <c r="C79" s="184" t="e">
        <f>VLOOKUP($A79,'Liste-2niveaux'!$A$4:$AE$141,6,1)</f>
        <v>#NUM!</v>
      </c>
      <c r="D79" s="184"/>
      <c r="E79" s="184" t="e">
        <f>VLOOKUP($A79,'Liste-2niveaux'!$A$4:$AE$141,9,1)</f>
        <v>#NUM!</v>
      </c>
      <c r="F79" s="184" t="e">
        <f>VLOOKUP($A79,'Liste-2niveaux'!$A$4:$AE$141,12,1)</f>
        <v>#NUM!</v>
      </c>
      <c r="G79" s="184"/>
      <c r="H79" s="184" t="e">
        <f>VLOOKUP($A79,'Liste-2niveaux'!$A$4:$AE$141,15,1)</f>
        <v>#NUM!</v>
      </c>
      <c r="I79" s="184" t="e">
        <f>VLOOKUP($A79,'Liste-2niveaux'!$A$4:$AE$141,18,1)</f>
        <v>#NUM!</v>
      </c>
      <c r="J79" s="184"/>
      <c r="K79" s="184" t="e">
        <f>VLOOKUP($A79,'Liste-2niveaux'!$A$4:$AE$141,21,1)</f>
        <v>#NUM!</v>
      </c>
      <c r="L79" s="184" t="e">
        <f>VLOOKUP($A79,'Liste-2niveaux'!$A$4:$AE$141,24,1)</f>
        <v>#NUM!</v>
      </c>
      <c r="M79" s="184"/>
      <c r="N79" s="184" t="e">
        <f>VLOOKUP($A79,'Liste-2niveaux'!$A$4:$AE$141,27,1)</f>
        <v>#NUM!</v>
      </c>
      <c r="O79" s="184" t="e">
        <f>VLOOKUP($A79,'Liste-2niveaux'!$A$4:$AE$141,30,1)</f>
        <v>#NUM!</v>
      </c>
      <c r="P79" s="122" t="e">
        <f t="shared" si="1"/>
        <v>#NUM!</v>
      </c>
    </row>
    <row r="80" spans="1:16" ht="16.2" customHeight="1" x14ac:dyDescent="0.3">
      <c r="A80" s="182" t="e">
        <f>'EDT-2niveaux'!M80</f>
        <v>#NUM!</v>
      </c>
      <c r="B80" s="184" t="e">
        <f>VLOOKUP($A80,'Liste-2niveaux'!$A$4:$AE$141,3,1)</f>
        <v>#NUM!</v>
      </c>
      <c r="C80" s="184" t="e">
        <f>VLOOKUP($A80,'Liste-2niveaux'!$A$4:$AE$141,6,1)</f>
        <v>#NUM!</v>
      </c>
      <c r="D80" s="184"/>
      <c r="E80" s="184" t="e">
        <f>VLOOKUP($A80,'Liste-2niveaux'!$A$4:$AE$141,9,1)</f>
        <v>#NUM!</v>
      </c>
      <c r="F80" s="184" t="e">
        <f>VLOOKUP($A80,'Liste-2niveaux'!$A$4:$AE$141,12,1)</f>
        <v>#NUM!</v>
      </c>
      <c r="G80" s="184"/>
      <c r="H80" s="184" t="e">
        <f>VLOOKUP($A80,'Liste-2niveaux'!$A$4:$AE$141,15,1)</f>
        <v>#NUM!</v>
      </c>
      <c r="I80" s="184" t="e">
        <f>VLOOKUP($A80,'Liste-2niveaux'!$A$4:$AE$141,18,1)</f>
        <v>#NUM!</v>
      </c>
      <c r="J80" s="184"/>
      <c r="K80" s="184" t="e">
        <f>VLOOKUP($A80,'Liste-2niveaux'!$A$4:$AE$141,21,1)</f>
        <v>#NUM!</v>
      </c>
      <c r="L80" s="184" t="e">
        <f>VLOOKUP($A80,'Liste-2niveaux'!$A$4:$AE$141,24,1)</f>
        <v>#NUM!</v>
      </c>
      <c r="M80" s="184"/>
      <c r="N80" s="184" t="e">
        <f>VLOOKUP($A80,'Liste-2niveaux'!$A$4:$AE$141,27,1)</f>
        <v>#NUM!</v>
      </c>
      <c r="O80" s="184" t="e">
        <f>VLOOKUP($A80,'Liste-2niveaux'!$A$4:$AE$141,30,1)</f>
        <v>#NUM!</v>
      </c>
      <c r="P80" s="122" t="e">
        <f t="shared" si="1"/>
        <v>#NUM!</v>
      </c>
    </row>
    <row r="81" spans="1:16" ht="16.2" customHeight="1" x14ac:dyDescent="0.3">
      <c r="A81" s="182" t="e">
        <f>'EDT-2niveaux'!M81</f>
        <v>#NUM!</v>
      </c>
      <c r="B81" s="184" t="e">
        <f>VLOOKUP($A81,'Liste-2niveaux'!$A$4:$AE$141,3,1)</f>
        <v>#NUM!</v>
      </c>
      <c r="C81" s="184" t="e">
        <f>VLOOKUP($A81,'Liste-2niveaux'!$A$4:$AE$141,6,1)</f>
        <v>#NUM!</v>
      </c>
      <c r="D81" s="184"/>
      <c r="E81" s="184" t="e">
        <f>VLOOKUP($A81,'Liste-2niveaux'!$A$4:$AE$141,9,1)</f>
        <v>#NUM!</v>
      </c>
      <c r="F81" s="184" t="e">
        <f>VLOOKUP($A81,'Liste-2niveaux'!$A$4:$AE$141,12,1)</f>
        <v>#NUM!</v>
      </c>
      <c r="G81" s="184"/>
      <c r="H81" s="184" t="e">
        <f>VLOOKUP($A81,'Liste-2niveaux'!$A$4:$AE$141,15,1)</f>
        <v>#NUM!</v>
      </c>
      <c r="I81" s="184" t="e">
        <f>VLOOKUP($A81,'Liste-2niveaux'!$A$4:$AE$141,18,1)</f>
        <v>#NUM!</v>
      </c>
      <c r="J81" s="184"/>
      <c r="K81" s="184" t="e">
        <f>VLOOKUP($A81,'Liste-2niveaux'!$A$4:$AE$141,21,1)</f>
        <v>#NUM!</v>
      </c>
      <c r="L81" s="184" t="e">
        <f>VLOOKUP($A81,'Liste-2niveaux'!$A$4:$AE$141,24,1)</f>
        <v>#NUM!</v>
      </c>
      <c r="M81" s="184"/>
      <c r="N81" s="184" t="e">
        <f>VLOOKUP($A81,'Liste-2niveaux'!$A$4:$AE$141,27,1)</f>
        <v>#NUM!</v>
      </c>
      <c r="O81" s="184" t="e">
        <f>VLOOKUP($A81,'Liste-2niveaux'!$A$4:$AE$141,30,1)</f>
        <v>#NUM!</v>
      </c>
      <c r="P81" s="122" t="e">
        <f t="shared" si="1"/>
        <v>#NUM!</v>
      </c>
    </row>
    <row r="82" spans="1:16" ht="16.2" customHeight="1" x14ac:dyDescent="0.3">
      <c r="A82" s="182" t="e">
        <f>'EDT-2niveaux'!M82</f>
        <v>#NUM!</v>
      </c>
      <c r="B82" s="184" t="e">
        <f>VLOOKUP($A82,'Liste-2niveaux'!$A$4:$AE$141,3,1)</f>
        <v>#NUM!</v>
      </c>
      <c r="C82" s="184" t="e">
        <f>VLOOKUP($A82,'Liste-2niveaux'!$A$4:$AE$141,6,1)</f>
        <v>#NUM!</v>
      </c>
      <c r="D82" s="184"/>
      <c r="E82" s="184" t="e">
        <f>VLOOKUP($A82,'Liste-2niveaux'!$A$4:$AE$141,9,1)</f>
        <v>#NUM!</v>
      </c>
      <c r="F82" s="184" t="e">
        <f>VLOOKUP($A82,'Liste-2niveaux'!$A$4:$AE$141,12,1)</f>
        <v>#NUM!</v>
      </c>
      <c r="G82" s="184"/>
      <c r="H82" s="184" t="e">
        <f>VLOOKUP($A82,'Liste-2niveaux'!$A$4:$AE$141,15,1)</f>
        <v>#NUM!</v>
      </c>
      <c r="I82" s="184" t="e">
        <f>VLOOKUP($A82,'Liste-2niveaux'!$A$4:$AE$141,18,1)</f>
        <v>#NUM!</v>
      </c>
      <c r="J82" s="184"/>
      <c r="K82" s="184" t="e">
        <f>VLOOKUP($A82,'Liste-2niveaux'!$A$4:$AE$141,21,1)</f>
        <v>#NUM!</v>
      </c>
      <c r="L82" s="184" t="e">
        <f>VLOOKUP($A82,'Liste-2niveaux'!$A$4:$AE$141,24,1)</f>
        <v>#NUM!</v>
      </c>
      <c r="M82" s="184"/>
      <c r="N82" s="184" t="e">
        <f>VLOOKUP($A82,'Liste-2niveaux'!$A$4:$AE$141,27,1)</f>
        <v>#NUM!</v>
      </c>
      <c r="O82" s="184" t="e">
        <f>VLOOKUP($A82,'Liste-2niveaux'!$A$4:$AE$141,30,1)</f>
        <v>#NUM!</v>
      </c>
      <c r="P82" s="122" t="e">
        <f t="shared" si="1"/>
        <v>#NUM!</v>
      </c>
    </row>
    <row r="83" spans="1:16" ht="16.2" customHeight="1" x14ac:dyDescent="0.3">
      <c r="A83" s="182" t="e">
        <f>'EDT-2niveaux'!M83</f>
        <v>#NUM!</v>
      </c>
      <c r="B83" s="184" t="e">
        <f>VLOOKUP($A83,'Liste-2niveaux'!$A$4:$AE$141,3,1)</f>
        <v>#NUM!</v>
      </c>
      <c r="C83" s="184" t="e">
        <f>VLOOKUP($A83,'Liste-2niveaux'!$A$4:$AE$141,6,1)</f>
        <v>#NUM!</v>
      </c>
      <c r="D83" s="184"/>
      <c r="E83" s="184" t="e">
        <f>VLOOKUP($A83,'Liste-2niveaux'!$A$4:$AE$141,9,1)</f>
        <v>#NUM!</v>
      </c>
      <c r="F83" s="184" t="e">
        <f>VLOOKUP($A83,'Liste-2niveaux'!$A$4:$AE$141,12,1)</f>
        <v>#NUM!</v>
      </c>
      <c r="G83" s="184"/>
      <c r="H83" s="184" t="e">
        <f>VLOOKUP($A83,'Liste-2niveaux'!$A$4:$AE$141,15,1)</f>
        <v>#NUM!</v>
      </c>
      <c r="I83" s="184" t="e">
        <f>VLOOKUP($A83,'Liste-2niveaux'!$A$4:$AE$141,18,1)</f>
        <v>#NUM!</v>
      </c>
      <c r="J83" s="184"/>
      <c r="K83" s="184" t="e">
        <f>VLOOKUP($A83,'Liste-2niveaux'!$A$4:$AE$141,21,1)</f>
        <v>#NUM!</v>
      </c>
      <c r="L83" s="184" t="e">
        <f>VLOOKUP($A83,'Liste-2niveaux'!$A$4:$AE$141,24,1)</f>
        <v>#NUM!</v>
      </c>
      <c r="M83" s="184"/>
      <c r="N83" s="184" t="e">
        <f>VLOOKUP($A83,'Liste-2niveaux'!$A$4:$AE$141,27,1)</f>
        <v>#NUM!</v>
      </c>
      <c r="O83" s="184" t="e">
        <f>VLOOKUP($A83,'Liste-2niveaux'!$A$4:$AE$141,30,1)</f>
        <v>#NUM!</v>
      </c>
      <c r="P83" s="122" t="e">
        <f t="shared" si="1"/>
        <v>#NUM!</v>
      </c>
    </row>
    <row r="84" spans="1:16" ht="16.2" customHeight="1" x14ac:dyDescent="0.3">
      <c r="A84" s="182" t="e">
        <f>'EDT-2niveaux'!M84</f>
        <v>#NUM!</v>
      </c>
      <c r="B84" s="184" t="e">
        <f>VLOOKUP($A84,'Liste-2niveaux'!$A$4:$AE$141,3,1)</f>
        <v>#NUM!</v>
      </c>
      <c r="C84" s="184" t="e">
        <f>VLOOKUP($A84,'Liste-2niveaux'!$A$4:$AE$141,6,1)</f>
        <v>#NUM!</v>
      </c>
      <c r="D84" s="184"/>
      <c r="E84" s="184" t="e">
        <f>VLOOKUP($A84,'Liste-2niveaux'!$A$4:$AE$141,9,1)</f>
        <v>#NUM!</v>
      </c>
      <c r="F84" s="184" t="e">
        <f>VLOOKUP($A84,'Liste-2niveaux'!$A$4:$AE$141,12,1)</f>
        <v>#NUM!</v>
      </c>
      <c r="G84" s="184"/>
      <c r="H84" s="184" t="e">
        <f>VLOOKUP($A84,'Liste-2niveaux'!$A$4:$AE$141,15,1)</f>
        <v>#NUM!</v>
      </c>
      <c r="I84" s="184" t="e">
        <f>VLOOKUP($A84,'Liste-2niveaux'!$A$4:$AE$141,18,1)</f>
        <v>#NUM!</v>
      </c>
      <c r="J84" s="184"/>
      <c r="K84" s="184" t="e">
        <f>VLOOKUP($A84,'Liste-2niveaux'!$A$4:$AE$141,21,1)</f>
        <v>#NUM!</v>
      </c>
      <c r="L84" s="184" t="e">
        <f>VLOOKUP($A84,'Liste-2niveaux'!$A$4:$AE$141,24,1)</f>
        <v>#NUM!</v>
      </c>
      <c r="M84" s="184"/>
      <c r="N84" s="184" t="e">
        <f>VLOOKUP($A84,'Liste-2niveaux'!$A$4:$AE$141,27,1)</f>
        <v>#NUM!</v>
      </c>
      <c r="O84" s="184" t="e">
        <f>VLOOKUP($A84,'Liste-2niveaux'!$A$4:$AE$141,30,1)</f>
        <v>#NUM!</v>
      </c>
      <c r="P84" s="122" t="e">
        <f t="shared" si="1"/>
        <v>#NUM!</v>
      </c>
    </row>
    <row r="85" spans="1:16" ht="16.2" customHeight="1" x14ac:dyDescent="0.3">
      <c r="A85" s="182" t="e">
        <f>'EDT-2niveaux'!M85</f>
        <v>#NUM!</v>
      </c>
      <c r="B85" s="184" t="e">
        <f>VLOOKUP($A85,'Liste-2niveaux'!$A$4:$AE$141,3,1)</f>
        <v>#NUM!</v>
      </c>
      <c r="C85" s="184" t="e">
        <f>VLOOKUP($A85,'Liste-2niveaux'!$A$4:$AE$141,6,1)</f>
        <v>#NUM!</v>
      </c>
      <c r="D85" s="184"/>
      <c r="E85" s="184" t="e">
        <f>VLOOKUP($A85,'Liste-2niveaux'!$A$4:$AE$141,9,1)</f>
        <v>#NUM!</v>
      </c>
      <c r="F85" s="184" t="e">
        <f>VLOOKUP($A85,'Liste-2niveaux'!$A$4:$AE$141,12,1)</f>
        <v>#NUM!</v>
      </c>
      <c r="G85" s="184"/>
      <c r="H85" s="184" t="e">
        <f>VLOOKUP($A85,'Liste-2niveaux'!$A$4:$AE$141,15,1)</f>
        <v>#NUM!</v>
      </c>
      <c r="I85" s="184" t="e">
        <f>VLOOKUP($A85,'Liste-2niveaux'!$A$4:$AE$141,18,1)</f>
        <v>#NUM!</v>
      </c>
      <c r="J85" s="184"/>
      <c r="K85" s="184" t="e">
        <f>VLOOKUP($A85,'Liste-2niveaux'!$A$4:$AE$141,21,1)</f>
        <v>#NUM!</v>
      </c>
      <c r="L85" s="184" t="e">
        <f>VLOOKUP($A85,'Liste-2niveaux'!$A$4:$AE$141,24,1)</f>
        <v>#NUM!</v>
      </c>
      <c r="M85" s="184"/>
      <c r="N85" s="184" t="e">
        <f>VLOOKUP($A85,'Liste-2niveaux'!$A$4:$AE$141,27,1)</f>
        <v>#NUM!</v>
      </c>
      <c r="O85" s="184" t="e">
        <f>VLOOKUP($A85,'Liste-2niveaux'!$A$4:$AE$141,30,1)</f>
        <v>#NUM!</v>
      </c>
      <c r="P85" s="122" t="e">
        <f t="shared" si="1"/>
        <v>#NUM!</v>
      </c>
    </row>
    <row r="86" spans="1:16" ht="16.2" customHeight="1" x14ac:dyDescent="0.3">
      <c r="A86" s="182" t="e">
        <f>'EDT-2niveaux'!M86</f>
        <v>#NUM!</v>
      </c>
      <c r="B86" s="184" t="e">
        <f>VLOOKUP($A86,'Liste-2niveaux'!$A$4:$AE$141,3,1)</f>
        <v>#NUM!</v>
      </c>
      <c r="C86" s="184" t="e">
        <f>VLOOKUP($A86,'Liste-2niveaux'!$A$4:$AE$141,6,1)</f>
        <v>#NUM!</v>
      </c>
      <c r="D86" s="184"/>
      <c r="E86" s="184" t="e">
        <f>VLOOKUP($A86,'Liste-2niveaux'!$A$4:$AE$141,9,1)</f>
        <v>#NUM!</v>
      </c>
      <c r="F86" s="184" t="e">
        <f>VLOOKUP($A86,'Liste-2niveaux'!$A$4:$AE$141,12,1)</f>
        <v>#NUM!</v>
      </c>
      <c r="G86" s="184"/>
      <c r="H86" s="184" t="e">
        <f>VLOOKUP($A86,'Liste-2niveaux'!$A$4:$AE$141,15,1)</f>
        <v>#NUM!</v>
      </c>
      <c r="I86" s="184" t="e">
        <f>VLOOKUP($A86,'Liste-2niveaux'!$A$4:$AE$141,18,1)</f>
        <v>#NUM!</v>
      </c>
      <c r="J86" s="184"/>
      <c r="K86" s="184" t="e">
        <f>VLOOKUP($A86,'Liste-2niveaux'!$A$4:$AE$141,21,1)</f>
        <v>#NUM!</v>
      </c>
      <c r="L86" s="184" t="e">
        <f>VLOOKUP($A86,'Liste-2niveaux'!$A$4:$AE$141,24,1)</f>
        <v>#NUM!</v>
      </c>
      <c r="M86" s="184"/>
      <c r="N86" s="184" t="e">
        <f>VLOOKUP($A86,'Liste-2niveaux'!$A$4:$AE$141,27,1)</f>
        <v>#NUM!</v>
      </c>
      <c r="O86" s="184" t="e">
        <f>VLOOKUP($A86,'Liste-2niveaux'!$A$4:$AE$141,30,1)</f>
        <v>#NUM!</v>
      </c>
      <c r="P86" s="122" t="e">
        <f t="shared" si="1"/>
        <v>#NUM!</v>
      </c>
    </row>
    <row r="87" spans="1:16" ht="16.2" customHeight="1" x14ac:dyDescent="0.3">
      <c r="A87" s="182" t="e">
        <f>'EDT-2niveaux'!M87</f>
        <v>#NUM!</v>
      </c>
      <c r="B87" s="184" t="e">
        <f>VLOOKUP($A87,'Liste-2niveaux'!$A$4:$AE$141,3,1)</f>
        <v>#NUM!</v>
      </c>
      <c r="C87" s="184" t="e">
        <f>VLOOKUP($A87,'Liste-2niveaux'!$A$4:$AE$141,6,1)</f>
        <v>#NUM!</v>
      </c>
      <c r="D87" s="184"/>
      <c r="E87" s="184" t="e">
        <f>VLOOKUP($A87,'Liste-2niveaux'!$A$4:$AE$141,9,1)</f>
        <v>#NUM!</v>
      </c>
      <c r="F87" s="184" t="e">
        <f>VLOOKUP($A87,'Liste-2niveaux'!$A$4:$AE$141,12,1)</f>
        <v>#NUM!</v>
      </c>
      <c r="G87" s="184"/>
      <c r="H87" s="184" t="e">
        <f>VLOOKUP($A87,'Liste-2niveaux'!$A$4:$AE$141,15,1)</f>
        <v>#NUM!</v>
      </c>
      <c r="I87" s="184" t="e">
        <f>VLOOKUP($A87,'Liste-2niveaux'!$A$4:$AE$141,18,1)</f>
        <v>#NUM!</v>
      </c>
      <c r="J87" s="184"/>
      <c r="K87" s="184" t="e">
        <f>VLOOKUP($A87,'Liste-2niveaux'!$A$4:$AE$141,21,1)</f>
        <v>#NUM!</v>
      </c>
      <c r="L87" s="184" t="e">
        <f>VLOOKUP($A87,'Liste-2niveaux'!$A$4:$AE$141,24,1)</f>
        <v>#NUM!</v>
      </c>
      <c r="M87" s="184"/>
      <c r="N87" s="184" t="e">
        <f>VLOOKUP($A87,'Liste-2niveaux'!$A$4:$AE$141,27,1)</f>
        <v>#NUM!</v>
      </c>
      <c r="O87" s="184" t="e">
        <f>VLOOKUP($A87,'Liste-2niveaux'!$A$4:$AE$141,30,1)</f>
        <v>#NUM!</v>
      </c>
      <c r="P87" s="122" t="e">
        <f t="shared" si="1"/>
        <v>#NUM!</v>
      </c>
    </row>
    <row r="88" spans="1:16" ht="16.2" customHeight="1" x14ac:dyDescent="0.3">
      <c r="A88" s="182" t="e">
        <f>'EDT-2niveaux'!M88</f>
        <v>#NUM!</v>
      </c>
      <c r="B88" s="184" t="e">
        <f>VLOOKUP($A88,'Liste-2niveaux'!$A$4:$AE$141,3,1)</f>
        <v>#NUM!</v>
      </c>
      <c r="C88" s="184" t="e">
        <f>VLOOKUP($A88,'Liste-2niveaux'!$A$4:$AE$141,6,1)</f>
        <v>#NUM!</v>
      </c>
      <c r="D88" s="184"/>
      <c r="E88" s="184" t="e">
        <f>VLOOKUP($A88,'Liste-2niveaux'!$A$4:$AE$141,9,1)</f>
        <v>#NUM!</v>
      </c>
      <c r="F88" s="184" t="e">
        <f>VLOOKUP($A88,'Liste-2niveaux'!$A$4:$AE$141,12,1)</f>
        <v>#NUM!</v>
      </c>
      <c r="G88" s="184"/>
      <c r="H88" s="184" t="e">
        <f>VLOOKUP($A88,'Liste-2niveaux'!$A$4:$AE$141,15,1)</f>
        <v>#NUM!</v>
      </c>
      <c r="I88" s="184" t="e">
        <f>VLOOKUP($A88,'Liste-2niveaux'!$A$4:$AE$141,18,1)</f>
        <v>#NUM!</v>
      </c>
      <c r="J88" s="184"/>
      <c r="K88" s="184" t="e">
        <f>VLOOKUP($A88,'Liste-2niveaux'!$A$4:$AE$141,21,1)</f>
        <v>#NUM!</v>
      </c>
      <c r="L88" s="184" t="e">
        <f>VLOOKUP($A88,'Liste-2niveaux'!$A$4:$AE$141,24,1)</f>
        <v>#NUM!</v>
      </c>
      <c r="M88" s="184"/>
      <c r="N88" s="184" t="e">
        <f>VLOOKUP($A88,'Liste-2niveaux'!$A$4:$AE$141,27,1)</f>
        <v>#NUM!</v>
      </c>
      <c r="O88" s="184" t="e">
        <f>VLOOKUP($A88,'Liste-2niveaux'!$A$4:$AE$141,30,1)</f>
        <v>#NUM!</v>
      </c>
      <c r="P88" s="122" t="e">
        <f t="shared" si="1"/>
        <v>#NUM!</v>
      </c>
    </row>
    <row r="89" spans="1:16" ht="16.2" customHeight="1" x14ac:dyDescent="0.3">
      <c r="A89" s="182" t="e">
        <f>'EDT-2niveaux'!M89</f>
        <v>#NUM!</v>
      </c>
      <c r="B89" s="184" t="e">
        <f>VLOOKUP($A89,'Liste-2niveaux'!$A$4:$AE$141,3,1)</f>
        <v>#NUM!</v>
      </c>
      <c r="C89" s="184" t="e">
        <f>VLOOKUP($A89,'Liste-2niveaux'!$A$4:$AE$141,6,1)</f>
        <v>#NUM!</v>
      </c>
      <c r="D89" s="184"/>
      <c r="E89" s="184" t="e">
        <f>VLOOKUP($A89,'Liste-2niveaux'!$A$4:$AE$141,9,1)</f>
        <v>#NUM!</v>
      </c>
      <c r="F89" s="184" t="e">
        <f>VLOOKUP($A89,'Liste-2niveaux'!$A$4:$AE$141,12,1)</f>
        <v>#NUM!</v>
      </c>
      <c r="G89" s="184"/>
      <c r="H89" s="184" t="e">
        <f>VLOOKUP($A89,'Liste-2niveaux'!$A$4:$AE$141,15,1)</f>
        <v>#NUM!</v>
      </c>
      <c r="I89" s="184" t="e">
        <f>VLOOKUP($A89,'Liste-2niveaux'!$A$4:$AE$141,18,1)</f>
        <v>#NUM!</v>
      </c>
      <c r="J89" s="184"/>
      <c r="K89" s="184" t="e">
        <f>VLOOKUP($A89,'Liste-2niveaux'!$A$4:$AE$141,21,1)</f>
        <v>#NUM!</v>
      </c>
      <c r="L89" s="184" t="e">
        <f>VLOOKUP($A89,'Liste-2niveaux'!$A$4:$AE$141,24,1)</f>
        <v>#NUM!</v>
      </c>
      <c r="M89" s="184"/>
      <c r="N89" s="184" t="e">
        <f>VLOOKUP($A89,'Liste-2niveaux'!$A$4:$AE$141,27,1)</f>
        <v>#NUM!</v>
      </c>
      <c r="O89" s="184" t="e">
        <f>VLOOKUP($A89,'Liste-2niveaux'!$A$4:$AE$141,30,1)</f>
        <v>#NUM!</v>
      </c>
      <c r="P89" s="122" t="e">
        <f t="shared" si="1"/>
        <v>#NUM!</v>
      </c>
    </row>
    <row r="90" spans="1:16" ht="16.2" customHeight="1" x14ac:dyDescent="0.3">
      <c r="A90" s="182" t="e">
        <f>'EDT-2niveaux'!M90</f>
        <v>#NUM!</v>
      </c>
      <c r="B90" s="123" t="e">
        <f>VLOOKUP($A90,'Liste-2niveaux'!$A$4:$AE$141,3,1)</f>
        <v>#NUM!</v>
      </c>
      <c r="C90" s="123" t="e">
        <f>VLOOKUP($A90,'Liste-2niveaux'!$A$4:$AE$141,6,1)</f>
        <v>#NUM!</v>
      </c>
      <c r="D90" s="123"/>
      <c r="E90" s="123" t="e">
        <f>VLOOKUP($A90,'Liste-2niveaux'!$A$4:$AE$141,9,1)</f>
        <v>#NUM!</v>
      </c>
      <c r="F90" s="123" t="e">
        <f>VLOOKUP($A90,'Liste-2niveaux'!$A$4:$AE$141,12,1)</f>
        <v>#NUM!</v>
      </c>
      <c r="G90" s="123"/>
      <c r="H90" s="123" t="e">
        <f>VLOOKUP($A90,'Liste-2niveaux'!$A$4:$AE$141,15,1)</f>
        <v>#NUM!</v>
      </c>
      <c r="I90" s="123" t="e">
        <f>VLOOKUP($A90,'Liste-2niveaux'!$A$4:$AE$141,18,1)</f>
        <v>#NUM!</v>
      </c>
      <c r="J90" s="123"/>
      <c r="K90" s="123" t="e">
        <f>VLOOKUP($A90,'Liste-2niveaux'!$A$4:$AE$141,21,1)</f>
        <v>#NUM!</v>
      </c>
      <c r="L90" s="123" t="e">
        <f>VLOOKUP($A90,'Liste-2niveaux'!$A$4:$AE$141,24,1)</f>
        <v>#NUM!</v>
      </c>
      <c r="M90" s="123"/>
      <c r="N90" s="123" t="e">
        <f>VLOOKUP($A90,'Liste-2niveaux'!$A$4:$AE$141,27,1)</f>
        <v>#NUM!</v>
      </c>
      <c r="O90" s="123" t="e">
        <f>VLOOKUP($A90,'Liste-2niveaux'!$A$4:$AE$141,30,1)</f>
        <v>#NUM!</v>
      </c>
      <c r="P90" s="122" t="e">
        <f t="shared" si="1"/>
        <v>#NUM!</v>
      </c>
    </row>
    <row r="91" spans="1:16" ht="16.2" customHeight="1" x14ac:dyDescent="0.3">
      <c r="A91" s="182" t="e">
        <f>'EDT-2niveaux'!M91</f>
        <v>#NUM!</v>
      </c>
      <c r="B91" s="123" t="e">
        <f>VLOOKUP($A91,'Liste-2niveaux'!$A$4:$AE$141,3,1)</f>
        <v>#NUM!</v>
      </c>
      <c r="C91" s="123" t="e">
        <f>VLOOKUP($A91,'Liste-2niveaux'!$A$4:$AE$141,6,1)</f>
        <v>#NUM!</v>
      </c>
      <c r="D91" s="123"/>
      <c r="E91" s="123" t="e">
        <f>VLOOKUP($A91,'Liste-2niveaux'!$A$4:$AE$141,9,1)</f>
        <v>#NUM!</v>
      </c>
      <c r="F91" s="123" t="e">
        <f>VLOOKUP($A91,'Liste-2niveaux'!$A$4:$AE$141,12,1)</f>
        <v>#NUM!</v>
      </c>
      <c r="G91" s="123"/>
      <c r="H91" s="123" t="e">
        <f>VLOOKUP($A91,'Liste-2niveaux'!$A$4:$AE$141,15,1)</f>
        <v>#NUM!</v>
      </c>
      <c r="I91" s="123" t="e">
        <f>VLOOKUP($A91,'Liste-2niveaux'!$A$4:$AE$141,18,1)</f>
        <v>#NUM!</v>
      </c>
      <c r="J91" s="123"/>
      <c r="K91" s="123" t="e">
        <f>VLOOKUP($A91,'Liste-2niveaux'!$A$4:$AE$141,21,1)</f>
        <v>#NUM!</v>
      </c>
      <c r="L91" s="123" t="e">
        <f>VLOOKUP($A91,'Liste-2niveaux'!$A$4:$AE$141,24,1)</f>
        <v>#NUM!</v>
      </c>
      <c r="M91" s="123"/>
      <c r="N91" s="123" t="e">
        <f>VLOOKUP($A91,'Liste-2niveaux'!$A$4:$AE$141,27,1)</f>
        <v>#NUM!</v>
      </c>
      <c r="O91" s="123" t="e">
        <f>VLOOKUP($A91,'Liste-2niveaux'!$A$4:$AE$141,30,1)</f>
        <v>#NUM!</v>
      </c>
      <c r="P91" s="122" t="e">
        <f t="shared" si="1"/>
        <v>#NUM!</v>
      </c>
    </row>
    <row r="92" spans="1:16" ht="16.2" customHeight="1" x14ac:dyDescent="0.3">
      <c r="A92" s="182" t="e">
        <f>'EDT-2niveaux'!M92</f>
        <v>#NUM!</v>
      </c>
      <c r="B92" s="123" t="e">
        <f>VLOOKUP($A92,'Liste-2niveaux'!$A$4:$AE$141,3,1)</f>
        <v>#NUM!</v>
      </c>
      <c r="C92" s="123" t="e">
        <f>VLOOKUP($A92,'Liste-2niveaux'!$A$4:$AE$141,6,1)</f>
        <v>#NUM!</v>
      </c>
      <c r="D92" s="123"/>
      <c r="E92" s="123" t="e">
        <f>VLOOKUP($A92,'Liste-2niveaux'!$A$4:$AE$141,9,1)</f>
        <v>#NUM!</v>
      </c>
      <c r="F92" s="123" t="e">
        <f>VLOOKUP($A92,'Liste-2niveaux'!$A$4:$AE$141,12,1)</f>
        <v>#NUM!</v>
      </c>
      <c r="G92" s="123"/>
      <c r="H92" s="123" t="e">
        <f>VLOOKUP($A92,'Liste-2niveaux'!$A$4:$AE$141,15,1)</f>
        <v>#NUM!</v>
      </c>
      <c r="I92" s="123" t="e">
        <f>VLOOKUP($A92,'Liste-2niveaux'!$A$4:$AE$141,18,1)</f>
        <v>#NUM!</v>
      </c>
      <c r="J92" s="123"/>
      <c r="K92" s="123" t="e">
        <f>VLOOKUP($A92,'Liste-2niveaux'!$A$4:$AE$141,21,1)</f>
        <v>#NUM!</v>
      </c>
      <c r="L92" s="123" t="e">
        <f>VLOOKUP($A92,'Liste-2niveaux'!$A$4:$AE$141,24,1)</f>
        <v>#NUM!</v>
      </c>
      <c r="M92" s="123"/>
      <c r="N92" s="123" t="e">
        <f>VLOOKUP($A92,'Liste-2niveaux'!$A$4:$AE$141,27,1)</f>
        <v>#NUM!</v>
      </c>
      <c r="O92" s="123" t="e">
        <f>VLOOKUP($A92,'Liste-2niveaux'!$A$4:$AE$141,30,1)</f>
        <v>#NUM!</v>
      </c>
      <c r="P92" s="122" t="e">
        <f t="shared" si="1"/>
        <v>#NUM!</v>
      </c>
    </row>
    <row r="93" spans="1:16" ht="16.2" customHeight="1" x14ac:dyDescent="0.3">
      <c r="A93" s="182" t="e">
        <f>'EDT-2niveaux'!M93</f>
        <v>#NUM!</v>
      </c>
      <c r="B93" s="123" t="e">
        <f>VLOOKUP($A93,'Liste-2niveaux'!$A$4:$AE$141,3,1)</f>
        <v>#NUM!</v>
      </c>
      <c r="C93" s="123" t="e">
        <f>VLOOKUP($A93,'Liste-2niveaux'!$A$4:$AE$141,6,1)</f>
        <v>#NUM!</v>
      </c>
      <c r="D93" s="123"/>
      <c r="E93" s="123" t="e">
        <f>VLOOKUP($A93,'Liste-2niveaux'!$A$4:$AE$141,9,1)</f>
        <v>#NUM!</v>
      </c>
      <c r="F93" s="123" t="e">
        <f>VLOOKUP($A93,'Liste-2niveaux'!$A$4:$AE$141,12,1)</f>
        <v>#NUM!</v>
      </c>
      <c r="G93" s="123"/>
      <c r="H93" s="123" t="e">
        <f>VLOOKUP($A93,'Liste-2niveaux'!$A$4:$AE$141,15,1)</f>
        <v>#NUM!</v>
      </c>
      <c r="I93" s="123" t="e">
        <f>VLOOKUP($A93,'Liste-2niveaux'!$A$4:$AE$141,18,1)</f>
        <v>#NUM!</v>
      </c>
      <c r="J93" s="123"/>
      <c r="K93" s="123" t="e">
        <f>VLOOKUP($A93,'Liste-2niveaux'!$A$4:$AE$141,21,1)</f>
        <v>#NUM!</v>
      </c>
      <c r="L93" s="123" t="e">
        <f>VLOOKUP($A93,'Liste-2niveaux'!$A$4:$AE$141,24,1)</f>
        <v>#NUM!</v>
      </c>
      <c r="M93" s="123"/>
      <c r="N93" s="123" t="e">
        <f>VLOOKUP($A93,'Liste-2niveaux'!$A$4:$AE$141,27,1)</f>
        <v>#NUM!</v>
      </c>
      <c r="O93" s="123" t="e">
        <f>VLOOKUP($A93,'Liste-2niveaux'!$A$4:$AE$141,30,1)</f>
        <v>#NUM!</v>
      </c>
      <c r="P93" s="122" t="e">
        <f t="shared" si="1"/>
        <v>#NUM!</v>
      </c>
    </row>
    <row r="94" spans="1:16" ht="16.2" customHeight="1" x14ac:dyDescent="0.3">
      <c r="A94" s="182" t="e">
        <f>'EDT-2niveaux'!M94</f>
        <v>#NUM!</v>
      </c>
      <c r="B94" s="123" t="e">
        <f>VLOOKUP($A94,'Liste-2niveaux'!$A$4:$AE$141,3,1)</f>
        <v>#NUM!</v>
      </c>
      <c r="C94" s="123" t="e">
        <f>VLOOKUP($A94,'Liste-2niveaux'!$A$4:$AE$141,6,1)</f>
        <v>#NUM!</v>
      </c>
      <c r="D94" s="123"/>
      <c r="E94" s="123" t="e">
        <f>VLOOKUP($A94,'Liste-2niveaux'!$A$4:$AE$141,9,1)</f>
        <v>#NUM!</v>
      </c>
      <c r="F94" s="123" t="e">
        <f>VLOOKUP($A94,'Liste-2niveaux'!$A$4:$AE$141,12,1)</f>
        <v>#NUM!</v>
      </c>
      <c r="G94" s="123"/>
      <c r="H94" s="123" t="e">
        <f>VLOOKUP($A94,'Liste-2niveaux'!$A$4:$AE$141,15,1)</f>
        <v>#NUM!</v>
      </c>
      <c r="I94" s="123" t="e">
        <f>VLOOKUP($A94,'Liste-2niveaux'!$A$4:$AE$141,18,1)</f>
        <v>#NUM!</v>
      </c>
      <c r="J94" s="123"/>
      <c r="K94" s="123" t="e">
        <f>VLOOKUP($A94,'Liste-2niveaux'!$A$4:$AE$141,21,1)</f>
        <v>#NUM!</v>
      </c>
      <c r="L94" s="123" t="e">
        <f>VLOOKUP($A94,'Liste-2niveaux'!$A$4:$AE$141,24,1)</f>
        <v>#NUM!</v>
      </c>
      <c r="M94" s="123"/>
      <c r="N94" s="123" t="e">
        <f>VLOOKUP($A94,'Liste-2niveaux'!$A$4:$AE$141,27,1)</f>
        <v>#NUM!</v>
      </c>
      <c r="O94" s="123" t="e">
        <f>VLOOKUP($A94,'Liste-2niveaux'!$A$4:$AE$141,30,1)</f>
        <v>#NUM!</v>
      </c>
      <c r="P94" s="122" t="e">
        <f t="shared" si="1"/>
        <v>#NUM!</v>
      </c>
    </row>
    <row r="95" spans="1:16" ht="16.2" customHeight="1" x14ac:dyDescent="0.3">
      <c r="A95" s="182" t="e">
        <f>'EDT-2niveaux'!M95</f>
        <v>#NUM!</v>
      </c>
      <c r="B95" s="123" t="e">
        <f>VLOOKUP($A95,'Liste-2niveaux'!$A$4:$AE$141,3,1)</f>
        <v>#NUM!</v>
      </c>
      <c r="C95" s="123" t="e">
        <f>VLOOKUP($A95,'Liste-2niveaux'!$A$4:$AE$141,6,1)</f>
        <v>#NUM!</v>
      </c>
      <c r="D95" s="123"/>
      <c r="E95" s="123" t="e">
        <f>VLOOKUP($A95,'Liste-2niveaux'!$A$4:$AE$141,9,1)</f>
        <v>#NUM!</v>
      </c>
      <c r="F95" s="123" t="e">
        <f>VLOOKUP($A95,'Liste-2niveaux'!$A$4:$AE$141,12,1)</f>
        <v>#NUM!</v>
      </c>
      <c r="G95" s="123"/>
      <c r="H95" s="123" t="e">
        <f>VLOOKUP($A95,'Liste-2niveaux'!$A$4:$AE$141,15,1)</f>
        <v>#NUM!</v>
      </c>
      <c r="I95" s="123" t="e">
        <f>VLOOKUP($A95,'Liste-2niveaux'!$A$4:$AE$141,18,1)</f>
        <v>#NUM!</v>
      </c>
      <c r="J95" s="123"/>
      <c r="K95" s="123" t="e">
        <f>VLOOKUP($A95,'Liste-2niveaux'!$A$4:$AE$141,21,1)</f>
        <v>#NUM!</v>
      </c>
      <c r="L95" s="123" t="e">
        <f>VLOOKUP($A95,'Liste-2niveaux'!$A$4:$AE$141,24,1)</f>
        <v>#NUM!</v>
      </c>
      <c r="M95" s="123"/>
      <c r="N95" s="123" t="e">
        <f>VLOOKUP($A95,'Liste-2niveaux'!$A$4:$AE$141,27,1)</f>
        <v>#NUM!</v>
      </c>
      <c r="O95" s="123" t="e">
        <f>VLOOKUP($A95,'Liste-2niveaux'!$A$4:$AE$141,30,1)</f>
        <v>#NUM!</v>
      </c>
      <c r="P95" s="122" t="e">
        <f t="shared" si="1"/>
        <v>#NUM!</v>
      </c>
    </row>
    <row r="96" spans="1:16" ht="16.2" customHeight="1" x14ac:dyDescent="0.3">
      <c r="A96" s="182" t="e">
        <f>'EDT-2niveaux'!M96</f>
        <v>#NUM!</v>
      </c>
      <c r="B96" s="123" t="e">
        <f>VLOOKUP($A96,'Liste-2niveaux'!$A$4:$AE$141,3,1)</f>
        <v>#NUM!</v>
      </c>
      <c r="C96" s="123" t="e">
        <f>VLOOKUP($A96,'Liste-2niveaux'!$A$4:$AE$141,6,1)</f>
        <v>#NUM!</v>
      </c>
      <c r="D96" s="123"/>
      <c r="E96" s="123" t="e">
        <f>VLOOKUP($A96,'Liste-2niveaux'!$A$4:$AE$141,9,1)</f>
        <v>#NUM!</v>
      </c>
      <c r="F96" s="123" t="e">
        <f>VLOOKUP($A96,'Liste-2niveaux'!$A$4:$AE$141,12,1)</f>
        <v>#NUM!</v>
      </c>
      <c r="G96" s="123"/>
      <c r="H96" s="123" t="e">
        <f>VLOOKUP($A96,'Liste-2niveaux'!$A$4:$AE$141,15,1)</f>
        <v>#NUM!</v>
      </c>
      <c r="I96" s="123" t="e">
        <f>VLOOKUP($A96,'Liste-2niveaux'!$A$4:$AE$141,18,1)</f>
        <v>#NUM!</v>
      </c>
      <c r="J96" s="123"/>
      <c r="K96" s="123" t="e">
        <f>VLOOKUP($A96,'Liste-2niveaux'!$A$4:$AE$141,21,1)</f>
        <v>#NUM!</v>
      </c>
      <c r="L96" s="123" t="e">
        <f>VLOOKUP($A96,'Liste-2niveaux'!$A$4:$AE$141,24,1)</f>
        <v>#NUM!</v>
      </c>
      <c r="M96" s="123"/>
      <c r="N96" s="123" t="e">
        <f>VLOOKUP($A96,'Liste-2niveaux'!$A$4:$AE$141,27,1)</f>
        <v>#NUM!</v>
      </c>
      <c r="O96" s="123" t="e">
        <f>VLOOKUP($A96,'Liste-2niveaux'!$A$4:$AE$141,30,1)</f>
        <v>#NUM!</v>
      </c>
      <c r="P96" s="122" t="e">
        <f t="shared" si="1"/>
        <v>#NUM!</v>
      </c>
    </row>
    <row r="97" spans="1:16" ht="16.2" customHeight="1" x14ac:dyDescent="0.3">
      <c r="A97" s="182" t="e">
        <f>'EDT-2niveaux'!M97</f>
        <v>#NUM!</v>
      </c>
      <c r="B97" s="123" t="e">
        <f>VLOOKUP($A97,'Liste-2niveaux'!$A$4:$AE$141,3,1)</f>
        <v>#NUM!</v>
      </c>
      <c r="C97" s="123" t="e">
        <f>VLOOKUP($A97,'Liste-2niveaux'!$A$4:$AE$141,6,1)</f>
        <v>#NUM!</v>
      </c>
      <c r="D97" s="123"/>
      <c r="E97" s="123" t="e">
        <f>VLOOKUP($A97,'Liste-2niveaux'!$A$4:$AE$141,9,1)</f>
        <v>#NUM!</v>
      </c>
      <c r="F97" s="123" t="e">
        <f>VLOOKUP($A97,'Liste-2niveaux'!$A$4:$AE$141,12,1)</f>
        <v>#NUM!</v>
      </c>
      <c r="G97" s="123"/>
      <c r="H97" s="123" t="e">
        <f>VLOOKUP($A97,'Liste-2niveaux'!$A$4:$AE$141,15,1)</f>
        <v>#NUM!</v>
      </c>
      <c r="I97" s="123" t="e">
        <f>VLOOKUP($A97,'Liste-2niveaux'!$A$4:$AE$141,18,1)</f>
        <v>#NUM!</v>
      </c>
      <c r="J97" s="123"/>
      <c r="K97" s="123" t="e">
        <f>VLOOKUP($A97,'Liste-2niveaux'!$A$4:$AE$141,21,1)</f>
        <v>#NUM!</v>
      </c>
      <c r="L97" s="123" t="e">
        <f>VLOOKUP($A97,'Liste-2niveaux'!$A$4:$AE$141,24,1)</f>
        <v>#NUM!</v>
      </c>
      <c r="M97" s="123"/>
      <c r="N97" s="123" t="e">
        <f>VLOOKUP($A97,'Liste-2niveaux'!$A$4:$AE$141,27,1)</f>
        <v>#NUM!</v>
      </c>
      <c r="O97" s="123" t="e">
        <f>VLOOKUP($A97,'Liste-2niveaux'!$A$4:$AE$141,30,1)</f>
        <v>#NUM!</v>
      </c>
      <c r="P97" s="122" t="e">
        <f t="shared" si="1"/>
        <v>#NUM!</v>
      </c>
    </row>
    <row r="98" spans="1:16" ht="16.2" customHeight="1" x14ac:dyDescent="0.3">
      <c r="A98" s="182" t="e">
        <f>'EDT-2niveaux'!M98</f>
        <v>#NUM!</v>
      </c>
      <c r="B98" s="123" t="e">
        <f>VLOOKUP($A98,'Liste-2niveaux'!$A$4:$AE$141,3,1)</f>
        <v>#NUM!</v>
      </c>
      <c r="C98" s="123" t="e">
        <f>VLOOKUP($A98,'Liste-2niveaux'!$A$4:$AE$141,6,1)</f>
        <v>#NUM!</v>
      </c>
      <c r="D98" s="123"/>
      <c r="E98" s="123" t="e">
        <f>VLOOKUP($A98,'Liste-2niveaux'!$A$4:$AE$141,9,1)</f>
        <v>#NUM!</v>
      </c>
      <c r="F98" s="123" t="e">
        <f>VLOOKUP($A98,'Liste-2niveaux'!$A$4:$AE$141,12,1)</f>
        <v>#NUM!</v>
      </c>
      <c r="G98" s="123"/>
      <c r="H98" s="123" t="e">
        <f>VLOOKUP($A98,'Liste-2niveaux'!$A$4:$AE$141,15,1)</f>
        <v>#NUM!</v>
      </c>
      <c r="I98" s="123" t="e">
        <f>VLOOKUP($A98,'Liste-2niveaux'!$A$4:$AE$141,18,1)</f>
        <v>#NUM!</v>
      </c>
      <c r="J98" s="123"/>
      <c r="K98" s="123" t="e">
        <f>VLOOKUP($A98,'Liste-2niveaux'!$A$4:$AE$141,21,1)</f>
        <v>#NUM!</v>
      </c>
      <c r="L98" s="123" t="e">
        <f>VLOOKUP($A98,'Liste-2niveaux'!$A$4:$AE$141,24,1)</f>
        <v>#NUM!</v>
      </c>
      <c r="M98" s="123"/>
      <c r="N98" s="123" t="e">
        <f>VLOOKUP($A98,'Liste-2niveaux'!$A$4:$AE$141,27,1)</f>
        <v>#NUM!</v>
      </c>
      <c r="O98" s="123" t="e">
        <f>VLOOKUP($A98,'Liste-2niveaux'!$A$4:$AE$141,30,1)</f>
        <v>#NUM!</v>
      </c>
      <c r="P98" s="122" t="e">
        <f t="shared" si="1"/>
        <v>#NUM!</v>
      </c>
    </row>
    <row r="99" spans="1:16" ht="16.2" customHeight="1" x14ac:dyDescent="0.3">
      <c r="A99" s="182" t="e">
        <f>'EDT-2niveaux'!M99</f>
        <v>#NUM!</v>
      </c>
      <c r="B99" s="123" t="e">
        <f>VLOOKUP($A99,'Liste-2niveaux'!$A$4:$AE$141,3,1)</f>
        <v>#NUM!</v>
      </c>
      <c r="C99" s="123" t="e">
        <f>VLOOKUP($A99,'Liste-2niveaux'!$A$4:$AE$141,6,1)</f>
        <v>#NUM!</v>
      </c>
      <c r="D99" s="123"/>
      <c r="E99" s="123" t="e">
        <f>VLOOKUP($A99,'Liste-2niveaux'!$A$4:$AE$141,9,1)</f>
        <v>#NUM!</v>
      </c>
      <c r="F99" s="123" t="e">
        <f>VLOOKUP($A99,'Liste-2niveaux'!$A$4:$AE$141,12,1)</f>
        <v>#NUM!</v>
      </c>
      <c r="G99" s="123"/>
      <c r="H99" s="123" t="e">
        <f>VLOOKUP($A99,'Liste-2niveaux'!$A$4:$AE$141,15,1)</f>
        <v>#NUM!</v>
      </c>
      <c r="I99" s="123" t="e">
        <f>VLOOKUP($A99,'Liste-2niveaux'!$A$4:$AE$141,18,1)</f>
        <v>#NUM!</v>
      </c>
      <c r="J99" s="123"/>
      <c r="K99" s="123" t="e">
        <f>VLOOKUP($A99,'Liste-2niveaux'!$A$4:$AE$141,21,1)</f>
        <v>#NUM!</v>
      </c>
      <c r="L99" s="123" t="e">
        <f>VLOOKUP($A99,'Liste-2niveaux'!$A$4:$AE$141,24,1)</f>
        <v>#NUM!</v>
      </c>
      <c r="M99" s="123"/>
      <c r="N99" s="123" t="e">
        <f>VLOOKUP($A99,'Liste-2niveaux'!$A$4:$AE$141,27,1)</f>
        <v>#NUM!</v>
      </c>
      <c r="O99" s="123" t="e">
        <f>VLOOKUP($A99,'Liste-2niveaux'!$A$4:$AE$141,30,1)</f>
        <v>#NUM!</v>
      </c>
      <c r="P99" s="122" t="e">
        <f t="shared" si="1"/>
        <v>#NUM!</v>
      </c>
    </row>
    <row r="100" spans="1:16" ht="16.2" customHeight="1" x14ac:dyDescent="0.3">
      <c r="A100" s="182" t="e">
        <f>'EDT-2niveaux'!M100</f>
        <v>#NUM!</v>
      </c>
      <c r="B100" s="123" t="e">
        <f>VLOOKUP($A100,'Liste-2niveaux'!$A$4:$AE$141,3,1)</f>
        <v>#NUM!</v>
      </c>
      <c r="C100" s="123" t="e">
        <f>VLOOKUP($A100,'Liste-2niveaux'!$A$4:$AE$141,6,1)</f>
        <v>#NUM!</v>
      </c>
      <c r="D100" s="123"/>
      <c r="E100" s="123" t="e">
        <f>VLOOKUP($A100,'Liste-2niveaux'!$A$4:$AE$141,9,1)</f>
        <v>#NUM!</v>
      </c>
      <c r="F100" s="123" t="e">
        <f>VLOOKUP($A100,'Liste-2niveaux'!$A$4:$AE$141,12,1)</f>
        <v>#NUM!</v>
      </c>
      <c r="G100" s="123"/>
      <c r="H100" s="123" t="e">
        <f>VLOOKUP($A100,'Liste-2niveaux'!$A$4:$AE$141,15,1)</f>
        <v>#NUM!</v>
      </c>
      <c r="I100" s="123" t="e">
        <f>VLOOKUP($A100,'Liste-2niveaux'!$A$4:$AE$141,18,1)</f>
        <v>#NUM!</v>
      </c>
      <c r="J100" s="123"/>
      <c r="K100" s="123" t="e">
        <f>VLOOKUP($A100,'Liste-2niveaux'!$A$4:$AE$141,21,1)</f>
        <v>#NUM!</v>
      </c>
      <c r="L100" s="123" t="e">
        <f>VLOOKUP($A100,'Liste-2niveaux'!$A$4:$AE$141,24,1)</f>
        <v>#NUM!</v>
      </c>
      <c r="M100" s="123"/>
      <c r="N100" s="123" t="e">
        <f>VLOOKUP($A100,'Liste-2niveaux'!$A$4:$AE$141,27,1)</f>
        <v>#NUM!</v>
      </c>
      <c r="O100" s="123" t="e">
        <f>VLOOKUP($A100,'Liste-2niveaux'!$A$4:$AE$141,30,1)</f>
        <v>#NUM!</v>
      </c>
      <c r="P100" s="122" t="e">
        <f t="shared" si="1"/>
        <v>#NUM!</v>
      </c>
    </row>
    <row r="101" spans="1:16" ht="16.2" customHeight="1" x14ac:dyDescent="0.3">
      <c r="A101" s="182" t="e">
        <f>'EDT-2niveaux'!M101</f>
        <v>#NUM!</v>
      </c>
      <c r="B101" s="123" t="e">
        <f>VLOOKUP($A101,'Liste-2niveaux'!$A$4:$AE$141,3,1)</f>
        <v>#NUM!</v>
      </c>
      <c r="C101" s="123" t="e">
        <f>VLOOKUP($A101,'Liste-2niveaux'!$A$4:$AE$141,6,1)</f>
        <v>#NUM!</v>
      </c>
      <c r="D101" s="123"/>
      <c r="E101" s="123" t="e">
        <f>VLOOKUP($A101,'Liste-2niveaux'!$A$4:$AE$141,9,1)</f>
        <v>#NUM!</v>
      </c>
      <c r="F101" s="123" t="e">
        <f>VLOOKUP($A101,'Liste-2niveaux'!$A$4:$AE$141,12,1)</f>
        <v>#NUM!</v>
      </c>
      <c r="G101" s="123"/>
      <c r="H101" s="123" t="e">
        <f>VLOOKUP($A101,'Liste-2niveaux'!$A$4:$AE$141,15,1)</f>
        <v>#NUM!</v>
      </c>
      <c r="I101" s="123" t="e">
        <f>VLOOKUP($A101,'Liste-2niveaux'!$A$4:$AE$141,18,1)</f>
        <v>#NUM!</v>
      </c>
      <c r="J101" s="123"/>
      <c r="K101" s="123" t="e">
        <f>VLOOKUP($A101,'Liste-2niveaux'!$A$4:$AE$141,21,1)</f>
        <v>#NUM!</v>
      </c>
      <c r="L101" s="123" t="e">
        <f>VLOOKUP($A101,'Liste-2niveaux'!$A$4:$AE$141,24,1)</f>
        <v>#NUM!</v>
      </c>
      <c r="M101" s="123"/>
      <c r="N101" s="123" t="e">
        <f>VLOOKUP($A101,'Liste-2niveaux'!$A$4:$AE$141,27,1)</f>
        <v>#NUM!</v>
      </c>
      <c r="O101" s="123" t="e">
        <f>VLOOKUP($A101,'Liste-2niveaux'!$A$4:$AE$141,30,1)</f>
        <v>#NUM!</v>
      </c>
      <c r="P101" s="122" t="e">
        <f t="shared" si="1"/>
        <v>#NUM!</v>
      </c>
    </row>
    <row r="102" spans="1:16" ht="16.2" customHeight="1" x14ac:dyDescent="0.3">
      <c r="A102" s="182" t="e">
        <f>'EDT-2niveaux'!M102</f>
        <v>#NUM!</v>
      </c>
      <c r="B102" s="123" t="e">
        <f>VLOOKUP($A102,'Liste-2niveaux'!$A$4:$AE$141,3,1)</f>
        <v>#NUM!</v>
      </c>
      <c r="C102" s="123" t="e">
        <f>VLOOKUP($A102,'Liste-2niveaux'!$A$4:$AE$141,6,1)</f>
        <v>#NUM!</v>
      </c>
      <c r="D102" s="123"/>
      <c r="E102" s="123" t="e">
        <f>VLOOKUP($A102,'Liste-2niveaux'!$A$4:$AE$141,9,1)</f>
        <v>#NUM!</v>
      </c>
      <c r="F102" s="123" t="e">
        <f>VLOOKUP($A102,'Liste-2niveaux'!$A$4:$AE$141,12,1)</f>
        <v>#NUM!</v>
      </c>
      <c r="G102" s="123"/>
      <c r="H102" s="123" t="e">
        <f>VLOOKUP($A102,'Liste-2niveaux'!$A$4:$AE$141,15,1)</f>
        <v>#NUM!</v>
      </c>
      <c r="I102" s="123" t="e">
        <f>VLOOKUP($A102,'Liste-2niveaux'!$A$4:$AE$141,18,1)</f>
        <v>#NUM!</v>
      </c>
      <c r="J102" s="123"/>
      <c r="K102" s="123" t="e">
        <f>VLOOKUP($A102,'Liste-2niveaux'!$A$4:$AE$141,21,1)</f>
        <v>#NUM!</v>
      </c>
      <c r="L102" s="123" t="e">
        <f>VLOOKUP($A102,'Liste-2niveaux'!$A$4:$AE$141,24,1)</f>
        <v>#NUM!</v>
      </c>
      <c r="M102" s="123"/>
      <c r="N102" s="123" t="e">
        <f>VLOOKUP($A102,'Liste-2niveaux'!$A$4:$AE$141,27,1)</f>
        <v>#NUM!</v>
      </c>
      <c r="O102" s="123" t="e">
        <f>VLOOKUP($A102,'Liste-2niveaux'!$A$4:$AE$141,30,1)</f>
        <v>#NUM!</v>
      </c>
      <c r="P102" s="122" t="e">
        <f t="shared" si="1"/>
        <v>#NUM!</v>
      </c>
    </row>
    <row r="103" spans="1:16" ht="16.2" customHeight="1" x14ac:dyDescent="0.3">
      <c r="A103" s="182" t="e">
        <f>'EDT-2niveaux'!M103</f>
        <v>#NUM!</v>
      </c>
      <c r="B103" s="123" t="e">
        <f>VLOOKUP($A103,'Liste-2niveaux'!$A$4:$AE$141,3,1)</f>
        <v>#NUM!</v>
      </c>
      <c r="C103" s="123" t="e">
        <f>VLOOKUP($A103,'Liste-2niveaux'!$A$4:$AE$141,6,1)</f>
        <v>#NUM!</v>
      </c>
      <c r="D103" s="123"/>
      <c r="E103" s="123" t="e">
        <f>VLOOKUP($A103,'Liste-2niveaux'!$A$4:$AE$141,9,1)</f>
        <v>#NUM!</v>
      </c>
      <c r="F103" s="123" t="e">
        <f>VLOOKUP($A103,'Liste-2niveaux'!$A$4:$AE$141,12,1)</f>
        <v>#NUM!</v>
      </c>
      <c r="G103" s="123"/>
      <c r="H103" s="123" t="e">
        <f>VLOOKUP($A103,'Liste-2niveaux'!$A$4:$AE$141,15,1)</f>
        <v>#NUM!</v>
      </c>
      <c r="I103" s="123" t="e">
        <f>VLOOKUP($A103,'Liste-2niveaux'!$A$4:$AE$141,18,1)</f>
        <v>#NUM!</v>
      </c>
      <c r="J103" s="123"/>
      <c r="K103" s="123" t="e">
        <f>VLOOKUP($A103,'Liste-2niveaux'!$A$4:$AE$141,21,1)</f>
        <v>#NUM!</v>
      </c>
      <c r="L103" s="123" t="e">
        <f>VLOOKUP($A103,'Liste-2niveaux'!$A$4:$AE$141,24,1)</f>
        <v>#NUM!</v>
      </c>
      <c r="M103" s="123"/>
      <c r="N103" s="123" t="e">
        <f>VLOOKUP($A103,'Liste-2niveaux'!$A$4:$AE$141,27,1)</f>
        <v>#NUM!</v>
      </c>
      <c r="O103" s="123" t="e">
        <f>VLOOKUP($A103,'Liste-2niveaux'!$A$4:$AE$141,30,1)</f>
        <v>#NUM!</v>
      </c>
      <c r="P103" s="122" t="e">
        <f t="shared" si="1"/>
        <v>#NUM!</v>
      </c>
    </row>
    <row r="104" spans="1:16" ht="16.2" customHeight="1" x14ac:dyDescent="0.3">
      <c r="A104" s="182" t="e">
        <f>'EDT-2niveaux'!M104</f>
        <v>#NUM!</v>
      </c>
      <c r="B104" s="123" t="e">
        <f>VLOOKUP($A104,'Liste-2niveaux'!$A$4:$AE$141,3,1)</f>
        <v>#NUM!</v>
      </c>
      <c r="C104" s="123" t="e">
        <f>VLOOKUP($A104,'Liste-2niveaux'!$A$4:$AE$141,6,1)</f>
        <v>#NUM!</v>
      </c>
      <c r="D104" s="123"/>
      <c r="E104" s="123" t="e">
        <f>VLOOKUP($A104,'Liste-2niveaux'!$A$4:$AE$141,9,1)</f>
        <v>#NUM!</v>
      </c>
      <c r="F104" s="123" t="e">
        <f>VLOOKUP($A104,'Liste-2niveaux'!$A$4:$AE$141,12,1)</f>
        <v>#NUM!</v>
      </c>
      <c r="G104" s="123"/>
      <c r="H104" s="123" t="e">
        <f>VLOOKUP($A104,'Liste-2niveaux'!$A$4:$AE$141,15,1)</f>
        <v>#NUM!</v>
      </c>
      <c r="I104" s="123" t="e">
        <f>VLOOKUP($A104,'Liste-2niveaux'!$A$4:$AE$141,18,1)</f>
        <v>#NUM!</v>
      </c>
      <c r="J104" s="123"/>
      <c r="K104" s="123" t="e">
        <f>VLOOKUP($A104,'Liste-2niveaux'!$A$4:$AE$141,21,1)</f>
        <v>#NUM!</v>
      </c>
      <c r="L104" s="123" t="e">
        <f>VLOOKUP($A104,'Liste-2niveaux'!$A$4:$AE$141,24,1)</f>
        <v>#NUM!</v>
      </c>
      <c r="M104" s="123"/>
      <c r="N104" s="123" t="e">
        <f>VLOOKUP($A104,'Liste-2niveaux'!$A$4:$AE$141,27,1)</f>
        <v>#NUM!</v>
      </c>
      <c r="O104" s="123" t="e">
        <f>VLOOKUP($A104,'Liste-2niveaux'!$A$4:$AE$141,30,1)</f>
        <v>#NUM!</v>
      </c>
      <c r="P104" s="122" t="e">
        <f t="shared" si="1"/>
        <v>#NUM!</v>
      </c>
    </row>
    <row r="105" spans="1:16" ht="16.2" customHeight="1" x14ac:dyDescent="0.3">
      <c r="A105" s="182" t="e">
        <f>'EDT-2niveaux'!M105</f>
        <v>#NUM!</v>
      </c>
      <c r="B105" s="123" t="e">
        <f>VLOOKUP($A105,'Liste-2niveaux'!$A$4:$AE$141,3,1)</f>
        <v>#NUM!</v>
      </c>
      <c r="C105" s="123" t="e">
        <f>VLOOKUP($A105,'Liste-2niveaux'!$A$4:$AE$141,6,1)</f>
        <v>#NUM!</v>
      </c>
      <c r="D105" s="123"/>
      <c r="E105" s="123" t="e">
        <f>VLOOKUP($A105,'Liste-2niveaux'!$A$4:$AE$141,9,1)</f>
        <v>#NUM!</v>
      </c>
      <c r="F105" s="123" t="e">
        <f>VLOOKUP($A105,'Liste-2niveaux'!$A$4:$AE$141,12,1)</f>
        <v>#NUM!</v>
      </c>
      <c r="G105" s="123"/>
      <c r="H105" s="123" t="e">
        <f>VLOOKUP($A105,'Liste-2niveaux'!$A$4:$AE$141,15,1)</f>
        <v>#NUM!</v>
      </c>
      <c r="I105" s="123" t="e">
        <f>VLOOKUP($A105,'Liste-2niveaux'!$A$4:$AE$141,18,1)</f>
        <v>#NUM!</v>
      </c>
      <c r="J105" s="123"/>
      <c r="K105" s="123" t="e">
        <f>VLOOKUP($A105,'Liste-2niveaux'!$A$4:$AE$141,21,1)</f>
        <v>#NUM!</v>
      </c>
      <c r="L105" s="123" t="e">
        <f>VLOOKUP($A105,'Liste-2niveaux'!$A$4:$AE$141,24,1)</f>
        <v>#NUM!</v>
      </c>
      <c r="M105" s="123"/>
      <c r="N105" s="123" t="e">
        <f>VLOOKUP($A105,'Liste-2niveaux'!$A$4:$AE$141,27,1)</f>
        <v>#NUM!</v>
      </c>
      <c r="O105" s="123" t="e">
        <f>VLOOKUP($A105,'Liste-2niveaux'!$A$4:$AE$141,30,1)</f>
        <v>#NUM!</v>
      </c>
      <c r="P105" s="122" t="e">
        <f t="shared" si="1"/>
        <v>#NUM!</v>
      </c>
    </row>
    <row r="106" spans="1:16" ht="16.2" customHeight="1" x14ac:dyDescent="0.3">
      <c r="A106" s="182" t="e">
        <f>'EDT-2niveaux'!M106</f>
        <v>#NUM!</v>
      </c>
      <c r="B106" s="123" t="e">
        <f>VLOOKUP($A106,'Liste-2niveaux'!$A$4:$AE$141,3,1)</f>
        <v>#NUM!</v>
      </c>
      <c r="C106" s="123" t="e">
        <f>VLOOKUP($A106,'Liste-2niveaux'!$A$4:$AE$141,6,1)</f>
        <v>#NUM!</v>
      </c>
      <c r="D106" s="123"/>
      <c r="E106" s="123" t="e">
        <f>VLOOKUP($A106,'Liste-2niveaux'!$A$4:$AE$141,9,1)</f>
        <v>#NUM!</v>
      </c>
      <c r="F106" s="123" t="e">
        <f>VLOOKUP($A106,'Liste-2niveaux'!$A$4:$AE$141,12,1)</f>
        <v>#NUM!</v>
      </c>
      <c r="G106" s="123"/>
      <c r="H106" s="123" t="e">
        <f>VLOOKUP($A106,'Liste-2niveaux'!$A$4:$AE$141,15,1)</f>
        <v>#NUM!</v>
      </c>
      <c r="I106" s="123" t="e">
        <f>VLOOKUP($A106,'Liste-2niveaux'!$A$4:$AE$141,18,1)</f>
        <v>#NUM!</v>
      </c>
      <c r="J106" s="123"/>
      <c r="K106" s="123" t="e">
        <f>VLOOKUP($A106,'Liste-2niveaux'!$A$4:$AE$141,21,1)</f>
        <v>#NUM!</v>
      </c>
      <c r="L106" s="123" t="e">
        <f>VLOOKUP($A106,'Liste-2niveaux'!$A$4:$AE$141,24,1)</f>
        <v>#NUM!</v>
      </c>
      <c r="M106" s="123"/>
      <c r="N106" s="123" t="e">
        <f>VLOOKUP($A106,'Liste-2niveaux'!$A$4:$AE$141,27,1)</f>
        <v>#NUM!</v>
      </c>
      <c r="O106" s="123" t="e">
        <f>VLOOKUP($A106,'Liste-2niveaux'!$A$4:$AE$141,30,1)</f>
        <v>#NUM!</v>
      </c>
      <c r="P106" s="122" t="e">
        <f t="shared" si="1"/>
        <v>#NUM!</v>
      </c>
    </row>
    <row r="107" spans="1:16" ht="16.2" customHeight="1" x14ac:dyDescent="0.3">
      <c r="A107" s="182" t="e">
        <f>'EDT-2niveaux'!M107</f>
        <v>#NUM!</v>
      </c>
      <c r="B107" s="123" t="e">
        <f>VLOOKUP($A107,'Liste-2niveaux'!$A$4:$AE$141,3,1)</f>
        <v>#NUM!</v>
      </c>
      <c r="C107" s="123" t="e">
        <f>VLOOKUP($A107,'Liste-2niveaux'!$A$4:$AE$141,6,1)</f>
        <v>#NUM!</v>
      </c>
      <c r="D107" s="123"/>
      <c r="E107" s="123" t="e">
        <f>VLOOKUP($A107,'Liste-2niveaux'!$A$4:$AE$141,9,1)</f>
        <v>#NUM!</v>
      </c>
      <c r="F107" s="123" t="e">
        <f>VLOOKUP($A107,'Liste-2niveaux'!$A$4:$AE$141,12,1)</f>
        <v>#NUM!</v>
      </c>
      <c r="G107" s="123"/>
      <c r="H107" s="123" t="e">
        <f>VLOOKUP($A107,'Liste-2niveaux'!$A$4:$AE$141,15,1)</f>
        <v>#NUM!</v>
      </c>
      <c r="I107" s="123" t="e">
        <f>VLOOKUP($A107,'Liste-2niveaux'!$A$4:$AE$141,18,1)</f>
        <v>#NUM!</v>
      </c>
      <c r="J107" s="123"/>
      <c r="K107" s="123" t="e">
        <f>VLOOKUP($A107,'Liste-2niveaux'!$A$4:$AE$141,21,1)</f>
        <v>#NUM!</v>
      </c>
      <c r="L107" s="123" t="e">
        <f>VLOOKUP($A107,'Liste-2niveaux'!$A$4:$AE$141,24,1)</f>
        <v>#NUM!</v>
      </c>
      <c r="M107" s="123"/>
      <c r="N107" s="123" t="e">
        <f>VLOOKUP($A107,'Liste-2niveaux'!$A$4:$AE$141,27,1)</f>
        <v>#NUM!</v>
      </c>
      <c r="O107" s="123" t="e">
        <f>VLOOKUP($A107,'Liste-2niveaux'!$A$4:$AE$141,30,1)</f>
        <v>#NUM!</v>
      </c>
      <c r="P107" s="122" t="e">
        <f t="shared" si="1"/>
        <v>#NUM!</v>
      </c>
    </row>
    <row r="108" spans="1:16" ht="16.2" customHeight="1" x14ac:dyDescent="0.3">
      <c r="A108" s="182" t="e">
        <f>'EDT-2niveaux'!M108</f>
        <v>#NUM!</v>
      </c>
      <c r="B108" s="123" t="e">
        <f>VLOOKUP($A108,'Liste-2niveaux'!$A$4:$AE$141,3,1)</f>
        <v>#NUM!</v>
      </c>
      <c r="C108" s="123" t="e">
        <f>VLOOKUP($A108,'Liste-2niveaux'!$A$4:$AE$141,6,1)</f>
        <v>#NUM!</v>
      </c>
      <c r="D108" s="123"/>
      <c r="E108" s="123" t="e">
        <f>VLOOKUP($A108,'Liste-2niveaux'!$A$4:$AE$141,9,1)</f>
        <v>#NUM!</v>
      </c>
      <c r="F108" s="123" t="e">
        <f>VLOOKUP($A108,'Liste-2niveaux'!$A$4:$AE$141,12,1)</f>
        <v>#NUM!</v>
      </c>
      <c r="G108" s="123"/>
      <c r="H108" s="123" t="e">
        <f>VLOOKUP($A108,'Liste-2niveaux'!$A$4:$AE$141,15,1)</f>
        <v>#NUM!</v>
      </c>
      <c r="I108" s="123" t="e">
        <f>VLOOKUP($A108,'Liste-2niveaux'!$A$4:$AE$141,18,1)</f>
        <v>#NUM!</v>
      </c>
      <c r="J108" s="123"/>
      <c r="K108" s="123" t="e">
        <f>VLOOKUP($A108,'Liste-2niveaux'!$A$4:$AE$141,21,1)</f>
        <v>#NUM!</v>
      </c>
      <c r="L108" s="123" t="e">
        <f>VLOOKUP($A108,'Liste-2niveaux'!$A$4:$AE$141,24,1)</f>
        <v>#NUM!</v>
      </c>
      <c r="M108" s="123"/>
      <c r="N108" s="123" t="e">
        <f>VLOOKUP($A108,'Liste-2niveaux'!$A$4:$AE$141,27,1)</f>
        <v>#NUM!</v>
      </c>
      <c r="O108" s="123" t="e">
        <f>VLOOKUP($A108,'Liste-2niveaux'!$A$4:$AE$141,30,1)</f>
        <v>#NUM!</v>
      </c>
      <c r="P108" s="122" t="e">
        <f t="shared" si="1"/>
        <v>#NUM!</v>
      </c>
    </row>
    <row r="109" spans="1:16" ht="16.2" customHeight="1" x14ac:dyDescent="0.3">
      <c r="A109" s="182" t="e">
        <f>'EDT-2niveaux'!M109</f>
        <v>#NUM!</v>
      </c>
      <c r="B109" s="123" t="e">
        <f>VLOOKUP($A109,'Liste-2niveaux'!$A$4:$AE$141,3,1)</f>
        <v>#NUM!</v>
      </c>
      <c r="C109" s="123" t="e">
        <f>VLOOKUP($A109,'Liste-2niveaux'!$A$4:$AE$141,6,1)</f>
        <v>#NUM!</v>
      </c>
      <c r="D109" s="123"/>
      <c r="E109" s="123" t="e">
        <f>VLOOKUP($A109,'Liste-2niveaux'!$A$4:$AE$141,9,1)</f>
        <v>#NUM!</v>
      </c>
      <c r="F109" s="123" t="e">
        <f>VLOOKUP($A109,'Liste-2niveaux'!$A$4:$AE$141,12,1)</f>
        <v>#NUM!</v>
      </c>
      <c r="G109" s="123"/>
      <c r="H109" s="123" t="e">
        <f>VLOOKUP($A109,'Liste-2niveaux'!$A$4:$AE$141,15,1)</f>
        <v>#NUM!</v>
      </c>
      <c r="I109" s="123" t="e">
        <f>VLOOKUP($A109,'Liste-2niveaux'!$A$4:$AE$141,18,1)</f>
        <v>#NUM!</v>
      </c>
      <c r="J109" s="123"/>
      <c r="K109" s="123" t="e">
        <f>VLOOKUP($A109,'Liste-2niveaux'!$A$4:$AE$141,21,1)</f>
        <v>#NUM!</v>
      </c>
      <c r="L109" s="123" t="e">
        <f>VLOOKUP($A109,'Liste-2niveaux'!$A$4:$AE$141,24,1)</f>
        <v>#NUM!</v>
      </c>
      <c r="M109" s="123"/>
      <c r="N109" s="123" t="e">
        <f>VLOOKUP($A109,'Liste-2niveaux'!$A$4:$AE$141,27,1)</f>
        <v>#NUM!</v>
      </c>
      <c r="O109" s="123" t="e">
        <f>VLOOKUP($A109,'Liste-2niveaux'!$A$4:$AE$141,30,1)</f>
        <v>#NUM!</v>
      </c>
      <c r="P109" s="122" t="e">
        <f t="shared" si="1"/>
        <v>#NUM!</v>
      </c>
    </row>
    <row r="110" spans="1:16" ht="16.2" customHeight="1" x14ac:dyDescent="0.3">
      <c r="A110" s="182" t="e">
        <f>'EDT-2niveaux'!M110</f>
        <v>#NUM!</v>
      </c>
      <c r="B110" s="123" t="e">
        <f>VLOOKUP($A110,'Liste-2niveaux'!$A$4:$AE$141,3,1)</f>
        <v>#NUM!</v>
      </c>
      <c r="C110" s="123" t="e">
        <f>VLOOKUP($A110,'Liste-2niveaux'!$A$4:$AE$141,6,1)</f>
        <v>#NUM!</v>
      </c>
      <c r="D110" s="123"/>
      <c r="E110" s="123" t="e">
        <f>VLOOKUP($A110,'Liste-2niveaux'!$A$4:$AE$141,9,1)</f>
        <v>#NUM!</v>
      </c>
      <c r="F110" s="123" t="e">
        <f>VLOOKUP($A110,'Liste-2niveaux'!$A$4:$AE$141,12,1)</f>
        <v>#NUM!</v>
      </c>
      <c r="G110" s="123"/>
      <c r="H110" s="123" t="e">
        <f>VLOOKUP($A110,'Liste-2niveaux'!$A$4:$AE$141,15,1)</f>
        <v>#NUM!</v>
      </c>
      <c r="I110" s="123" t="e">
        <f>VLOOKUP($A110,'Liste-2niveaux'!$A$4:$AE$141,18,1)</f>
        <v>#NUM!</v>
      </c>
      <c r="J110" s="123"/>
      <c r="K110" s="123" t="e">
        <f>VLOOKUP($A110,'Liste-2niveaux'!$A$4:$AE$141,21,1)</f>
        <v>#NUM!</v>
      </c>
      <c r="L110" s="123" t="e">
        <f>VLOOKUP($A110,'Liste-2niveaux'!$A$4:$AE$141,24,1)</f>
        <v>#NUM!</v>
      </c>
      <c r="M110" s="123"/>
      <c r="N110" s="123" t="e">
        <f>VLOOKUP($A110,'Liste-2niveaux'!$A$4:$AE$141,27,1)</f>
        <v>#NUM!</v>
      </c>
      <c r="O110" s="123" t="e">
        <f>VLOOKUP($A110,'Liste-2niveaux'!$A$4:$AE$141,30,1)</f>
        <v>#NUM!</v>
      </c>
      <c r="P110" s="122" t="e">
        <f t="shared" si="1"/>
        <v>#NUM!</v>
      </c>
    </row>
    <row r="111" spans="1:16" ht="16.2" customHeight="1" x14ac:dyDescent="0.3">
      <c r="A111" s="182" t="e">
        <f>'EDT-2niveaux'!M111</f>
        <v>#NUM!</v>
      </c>
      <c r="B111" s="123" t="e">
        <f>VLOOKUP($A111,'Liste-2niveaux'!$A$4:$AE$141,3,1)</f>
        <v>#NUM!</v>
      </c>
      <c r="C111" s="123" t="e">
        <f>VLOOKUP($A111,'Liste-2niveaux'!$A$4:$AE$141,6,1)</f>
        <v>#NUM!</v>
      </c>
      <c r="D111" s="123"/>
      <c r="E111" s="123" t="e">
        <f>VLOOKUP($A111,'Liste-2niveaux'!$A$4:$AE$141,9,1)</f>
        <v>#NUM!</v>
      </c>
      <c r="F111" s="123" t="e">
        <f>VLOOKUP($A111,'Liste-2niveaux'!$A$4:$AE$141,12,1)</f>
        <v>#NUM!</v>
      </c>
      <c r="G111" s="123"/>
      <c r="H111" s="123" t="e">
        <f>VLOOKUP($A111,'Liste-2niveaux'!$A$4:$AE$141,15,1)</f>
        <v>#NUM!</v>
      </c>
      <c r="I111" s="123" t="e">
        <f>VLOOKUP($A111,'Liste-2niveaux'!$A$4:$AE$141,18,1)</f>
        <v>#NUM!</v>
      </c>
      <c r="J111" s="123"/>
      <c r="K111" s="123" t="e">
        <f>VLOOKUP($A111,'Liste-2niveaux'!$A$4:$AE$141,21,1)</f>
        <v>#NUM!</v>
      </c>
      <c r="L111" s="123" t="e">
        <f>VLOOKUP($A111,'Liste-2niveaux'!$A$4:$AE$141,24,1)</f>
        <v>#NUM!</v>
      </c>
      <c r="M111" s="123"/>
      <c r="N111" s="123" t="e">
        <f>VLOOKUP($A111,'Liste-2niveaux'!$A$4:$AE$141,27,1)</f>
        <v>#NUM!</v>
      </c>
      <c r="O111" s="123" t="e">
        <f>VLOOKUP($A111,'Liste-2niveaux'!$A$4:$AE$141,30,1)</f>
        <v>#NUM!</v>
      </c>
      <c r="P111" s="122" t="e">
        <f t="shared" si="1"/>
        <v>#NUM!</v>
      </c>
    </row>
    <row r="112" spans="1:16" ht="16.2" customHeight="1" x14ac:dyDescent="0.3">
      <c r="A112" s="182" t="e">
        <f>'EDT-2niveaux'!M112</f>
        <v>#NUM!</v>
      </c>
      <c r="B112" s="123" t="e">
        <f>VLOOKUP($A112,'Liste-2niveaux'!$A$4:$AE$141,3,1)</f>
        <v>#NUM!</v>
      </c>
      <c r="C112" s="123" t="e">
        <f>VLOOKUP($A112,'Liste-2niveaux'!$A$4:$AE$141,6,1)</f>
        <v>#NUM!</v>
      </c>
      <c r="D112" s="123"/>
      <c r="E112" s="123" t="e">
        <f>VLOOKUP($A112,'Liste-2niveaux'!$A$4:$AE$141,9,1)</f>
        <v>#NUM!</v>
      </c>
      <c r="F112" s="123" t="e">
        <f>VLOOKUP($A112,'Liste-2niveaux'!$A$4:$AE$141,12,1)</f>
        <v>#NUM!</v>
      </c>
      <c r="G112" s="123"/>
      <c r="H112" s="123" t="e">
        <f>VLOOKUP($A112,'Liste-2niveaux'!$A$4:$AE$141,15,1)</f>
        <v>#NUM!</v>
      </c>
      <c r="I112" s="123" t="e">
        <f>VLOOKUP($A112,'Liste-2niveaux'!$A$4:$AE$141,18,1)</f>
        <v>#NUM!</v>
      </c>
      <c r="J112" s="123"/>
      <c r="K112" s="123" t="e">
        <f>VLOOKUP($A112,'Liste-2niveaux'!$A$4:$AE$141,21,1)</f>
        <v>#NUM!</v>
      </c>
      <c r="L112" s="123" t="e">
        <f>VLOOKUP($A112,'Liste-2niveaux'!$A$4:$AE$141,24,1)</f>
        <v>#NUM!</v>
      </c>
      <c r="M112" s="123"/>
      <c r="N112" s="123" t="e">
        <f>VLOOKUP($A112,'Liste-2niveaux'!$A$4:$AE$141,27,1)</f>
        <v>#NUM!</v>
      </c>
      <c r="O112" s="123" t="e">
        <f>VLOOKUP($A112,'Liste-2niveaux'!$A$4:$AE$141,30,1)</f>
        <v>#NUM!</v>
      </c>
      <c r="P112" s="122" t="e">
        <f t="shared" si="1"/>
        <v>#NUM!</v>
      </c>
    </row>
    <row r="113" spans="1:16" ht="16.2" customHeight="1" x14ac:dyDescent="0.3">
      <c r="A113" s="182" t="e">
        <f>'EDT-2niveaux'!M113</f>
        <v>#NUM!</v>
      </c>
      <c r="B113" s="123" t="e">
        <f>VLOOKUP($A113,'Liste-2niveaux'!$A$4:$AE$141,3,1)</f>
        <v>#NUM!</v>
      </c>
      <c r="C113" s="123" t="e">
        <f>VLOOKUP($A113,'Liste-2niveaux'!$A$4:$AE$141,6,1)</f>
        <v>#NUM!</v>
      </c>
      <c r="D113" s="123"/>
      <c r="E113" s="123" t="e">
        <f>VLOOKUP($A113,'Liste-2niveaux'!$A$4:$AE$141,9,1)</f>
        <v>#NUM!</v>
      </c>
      <c r="F113" s="123" t="e">
        <f>VLOOKUP($A113,'Liste-2niveaux'!$A$4:$AE$141,12,1)</f>
        <v>#NUM!</v>
      </c>
      <c r="G113" s="123"/>
      <c r="H113" s="123" t="e">
        <f>VLOOKUP($A113,'Liste-2niveaux'!$A$4:$AE$141,15,1)</f>
        <v>#NUM!</v>
      </c>
      <c r="I113" s="123" t="e">
        <f>VLOOKUP($A113,'Liste-2niveaux'!$A$4:$AE$141,18,1)</f>
        <v>#NUM!</v>
      </c>
      <c r="J113" s="123"/>
      <c r="K113" s="123" t="e">
        <f>VLOOKUP($A113,'Liste-2niveaux'!$A$4:$AE$141,21,1)</f>
        <v>#NUM!</v>
      </c>
      <c r="L113" s="123" t="e">
        <f>VLOOKUP($A113,'Liste-2niveaux'!$A$4:$AE$141,24,1)</f>
        <v>#NUM!</v>
      </c>
      <c r="M113" s="123"/>
      <c r="N113" s="123" t="e">
        <f>VLOOKUP($A113,'Liste-2niveaux'!$A$4:$AE$141,27,1)</f>
        <v>#NUM!</v>
      </c>
      <c r="O113" s="123" t="e">
        <f>VLOOKUP($A113,'Liste-2niveaux'!$A$4:$AE$141,30,1)</f>
        <v>#NUM!</v>
      </c>
      <c r="P113" s="122" t="e">
        <f t="shared" si="1"/>
        <v>#NUM!</v>
      </c>
    </row>
    <row r="114" spans="1:16" ht="16.2" customHeight="1" x14ac:dyDescent="0.3">
      <c r="A114" s="182" t="e">
        <f>'EDT-2niveaux'!M114</f>
        <v>#NUM!</v>
      </c>
      <c r="B114" s="123" t="e">
        <f>VLOOKUP($A114,'Liste-2niveaux'!$A$4:$AE$141,3,1)</f>
        <v>#NUM!</v>
      </c>
      <c r="C114" s="123" t="e">
        <f>VLOOKUP($A114,'Liste-2niveaux'!$A$4:$AE$141,6,1)</f>
        <v>#NUM!</v>
      </c>
      <c r="D114" s="123"/>
      <c r="E114" s="123" t="e">
        <f>VLOOKUP($A114,'Liste-2niveaux'!$A$4:$AE$141,9,1)</f>
        <v>#NUM!</v>
      </c>
      <c r="F114" s="123" t="e">
        <f>VLOOKUP($A114,'Liste-2niveaux'!$A$4:$AE$141,12,1)</f>
        <v>#NUM!</v>
      </c>
      <c r="G114" s="123"/>
      <c r="H114" s="123" t="e">
        <f>VLOOKUP($A114,'Liste-2niveaux'!$A$4:$AE$141,15,1)</f>
        <v>#NUM!</v>
      </c>
      <c r="I114" s="123" t="e">
        <f>VLOOKUP($A114,'Liste-2niveaux'!$A$4:$AE$141,18,1)</f>
        <v>#NUM!</v>
      </c>
      <c r="J114" s="123"/>
      <c r="K114" s="123" t="e">
        <f>VLOOKUP($A114,'Liste-2niveaux'!$A$4:$AE$141,21,1)</f>
        <v>#NUM!</v>
      </c>
      <c r="L114" s="123" t="e">
        <f>VLOOKUP($A114,'Liste-2niveaux'!$A$4:$AE$141,24,1)</f>
        <v>#NUM!</v>
      </c>
      <c r="M114" s="123"/>
      <c r="N114" s="123" t="e">
        <f>VLOOKUP($A114,'Liste-2niveaux'!$A$4:$AE$141,27,1)</f>
        <v>#NUM!</v>
      </c>
      <c r="O114" s="123" t="e">
        <f>VLOOKUP($A114,'Liste-2niveaux'!$A$4:$AE$141,30,1)</f>
        <v>#NUM!</v>
      </c>
      <c r="P114" s="122" t="e">
        <f t="shared" si="1"/>
        <v>#NUM!</v>
      </c>
    </row>
    <row r="115" spans="1:16" ht="16.2" customHeight="1" x14ac:dyDescent="0.3">
      <c r="A115" s="182" t="e">
        <f>'EDT-2niveaux'!M115</f>
        <v>#NUM!</v>
      </c>
      <c r="B115" s="123" t="e">
        <f>VLOOKUP($A115,'Liste-2niveaux'!$A$4:$AE$141,3,1)</f>
        <v>#NUM!</v>
      </c>
      <c r="C115" s="123" t="e">
        <f>VLOOKUP($A115,'Liste-2niveaux'!$A$4:$AE$141,6,1)</f>
        <v>#NUM!</v>
      </c>
      <c r="D115" s="123"/>
      <c r="E115" s="123" t="e">
        <f>VLOOKUP($A115,'Liste-2niveaux'!$A$4:$AE$141,9,1)</f>
        <v>#NUM!</v>
      </c>
      <c r="F115" s="123" t="e">
        <f>VLOOKUP($A115,'Liste-2niveaux'!$A$4:$AE$141,12,1)</f>
        <v>#NUM!</v>
      </c>
      <c r="G115" s="123"/>
      <c r="H115" s="123" t="e">
        <f>VLOOKUP($A115,'Liste-2niveaux'!$A$4:$AE$141,15,1)</f>
        <v>#NUM!</v>
      </c>
      <c r="I115" s="123" t="e">
        <f>VLOOKUP($A115,'Liste-2niveaux'!$A$4:$AE$141,18,1)</f>
        <v>#NUM!</v>
      </c>
      <c r="J115" s="123"/>
      <c r="K115" s="123" t="e">
        <f>VLOOKUP($A115,'Liste-2niveaux'!$A$4:$AE$141,21,1)</f>
        <v>#NUM!</v>
      </c>
      <c r="L115" s="123" t="e">
        <f>VLOOKUP($A115,'Liste-2niveaux'!$A$4:$AE$141,24,1)</f>
        <v>#NUM!</v>
      </c>
      <c r="M115" s="123"/>
      <c r="N115" s="123" t="e">
        <f>VLOOKUP($A115,'Liste-2niveaux'!$A$4:$AE$141,27,1)</f>
        <v>#NUM!</v>
      </c>
      <c r="O115" s="123" t="e">
        <f>VLOOKUP($A115,'Liste-2niveaux'!$A$4:$AE$141,30,1)</f>
        <v>#NUM!</v>
      </c>
      <c r="P115" s="122" t="e">
        <f t="shared" si="1"/>
        <v>#NUM!</v>
      </c>
    </row>
    <row r="116" spans="1:16" ht="16.2" customHeight="1" x14ac:dyDescent="0.3">
      <c r="A116" s="182" t="e">
        <f>'EDT-2niveaux'!M116</f>
        <v>#NUM!</v>
      </c>
      <c r="B116" s="123" t="e">
        <f>VLOOKUP($A116,'Liste-2niveaux'!$A$4:$AE$141,3,1)</f>
        <v>#NUM!</v>
      </c>
      <c r="C116" s="123" t="e">
        <f>VLOOKUP($A116,'Liste-2niveaux'!$A$4:$AE$141,6,1)</f>
        <v>#NUM!</v>
      </c>
      <c r="D116" s="123"/>
      <c r="E116" s="123" t="e">
        <f>VLOOKUP($A116,'Liste-2niveaux'!$A$4:$AE$141,9,1)</f>
        <v>#NUM!</v>
      </c>
      <c r="F116" s="123" t="e">
        <f>VLOOKUP($A116,'Liste-2niveaux'!$A$4:$AE$141,12,1)</f>
        <v>#NUM!</v>
      </c>
      <c r="G116" s="123"/>
      <c r="H116" s="123" t="e">
        <f>VLOOKUP($A116,'Liste-2niveaux'!$A$4:$AE$141,15,1)</f>
        <v>#NUM!</v>
      </c>
      <c r="I116" s="123" t="e">
        <f>VLOOKUP($A116,'Liste-2niveaux'!$A$4:$AE$141,18,1)</f>
        <v>#NUM!</v>
      </c>
      <c r="J116" s="123"/>
      <c r="K116" s="123" t="e">
        <f>VLOOKUP($A116,'Liste-2niveaux'!$A$4:$AE$141,21,1)</f>
        <v>#NUM!</v>
      </c>
      <c r="L116" s="123" t="e">
        <f>VLOOKUP($A116,'Liste-2niveaux'!$A$4:$AE$141,24,1)</f>
        <v>#NUM!</v>
      </c>
      <c r="M116" s="123"/>
      <c r="N116" s="123" t="e">
        <f>VLOOKUP($A116,'Liste-2niveaux'!$A$4:$AE$141,27,1)</f>
        <v>#NUM!</v>
      </c>
      <c r="O116" s="123" t="e">
        <f>VLOOKUP($A116,'Liste-2niveaux'!$A$4:$AE$141,30,1)</f>
        <v>#NUM!</v>
      </c>
      <c r="P116" s="122" t="e">
        <f t="shared" si="1"/>
        <v>#NUM!</v>
      </c>
    </row>
    <row r="117" spans="1:16" ht="16.2" customHeight="1" x14ac:dyDescent="0.3">
      <c r="A117" s="182" t="e">
        <f>'EDT-2niveaux'!M117</f>
        <v>#NUM!</v>
      </c>
      <c r="B117" s="123" t="e">
        <f>VLOOKUP($A117,'Liste-2niveaux'!$A$4:$AE$141,3,1)</f>
        <v>#NUM!</v>
      </c>
      <c r="C117" s="123" t="e">
        <f>VLOOKUP($A117,'Liste-2niveaux'!$A$4:$AE$141,6,1)</f>
        <v>#NUM!</v>
      </c>
      <c r="D117" s="123"/>
      <c r="E117" s="123" t="e">
        <f>VLOOKUP($A117,'Liste-2niveaux'!$A$4:$AE$141,9,1)</f>
        <v>#NUM!</v>
      </c>
      <c r="F117" s="123" t="e">
        <f>VLOOKUP($A117,'Liste-2niveaux'!$A$4:$AE$141,12,1)</f>
        <v>#NUM!</v>
      </c>
      <c r="G117" s="123"/>
      <c r="H117" s="123" t="e">
        <f>VLOOKUP($A117,'Liste-2niveaux'!$A$4:$AE$141,15,1)</f>
        <v>#NUM!</v>
      </c>
      <c r="I117" s="123" t="e">
        <f>VLOOKUP($A117,'Liste-2niveaux'!$A$4:$AE$141,18,1)</f>
        <v>#NUM!</v>
      </c>
      <c r="J117" s="123"/>
      <c r="K117" s="123" t="e">
        <f>VLOOKUP($A117,'Liste-2niveaux'!$A$4:$AE$141,21,1)</f>
        <v>#NUM!</v>
      </c>
      <c r="L117" s="123" t="e">
        <f>VLOOKUP($A117,'Liste-2niveaux'!$A$4:$AE$141,24,1)</f>
        <v>#NUM!</v>
      </c>
      <c r="M117" s="123"/>
      <c r="N117" s="123" t="e">
        <f>VLOOKUP($A117,'Liste-2niveaux'!$A$4:$AE$141,27,1)</f>
        <v>#NUM!</v>
      </c>
      <c r="O117" s="123" t="e">
        <f>VLOOKUP($A117,'Liste-2niveaux'!$A$4:$AE$141,30,1)</f>
        <v>#NUM!</v>
      </c>
      <c r="P117" s="122" t="e">
        <f t="shared" si="1"/>
        <v>#NUM!</v>
      </c>
    </row>
    <row r="118" spans="1:16" ht="16.2" customHeight="1" x14ac:dyDescent="0.3">
      <c r="A118" s="182" t="e">
        <f>'EDT-2niveaux'!M118</f>
        <v>#NUM!</v>
      </c>
      <c r="B118" s="123" t="e">
        <f>VLOOKUP($A118,'Liste-2niveaux'!$A$4:$AE$141,3,1)</f>
        <v>#NUM!</v>
      </c>
      <c r="C118" s="123" t="e">
        <f>VLOOKUP($A118,'Liste-2niveaux'!$A$4:$AE$141,6,1)</f>
        <v>#NUM!</v>
      </c>
      <c r="D118" s="123"/>
      <c r="E118" s="123" t="e">
        <f>VLOOKUP($A118,'Liste-2niveaux'!$A$4:$AE$141,9,1)</f>
        <v>#NUM!</v>
      </c>
      <c r="F118" s="123" t="e">
        <f>VLOOKUP($A118,'Liste-2niveaux'!$A$4:$AE$141,12,1)</f>
        <v>#NUM!</v>
      </c>
      <c r="G118" s="123"/>
      <c r="H118" s="123" t="e">
        <f>VLOOKUP($A118,'Liste-2niveaux'!$A$4:$AE$141,15,1)</f>
        <v>#NUM!</v>
      </c>
      <c r="I118" s="123" t="e">
        <f>VLOOKUP($A118,'Liste-2niveaux'!$A$4:$AE$141,18,1)</f>
        <v>#NUM!</v>
      </c>
      <c r="J118" s="123"/>
      <c r="K118" s="123" t="e">
        <f>VLOOKUP($A118,'Liste-2niveaux'!$A$4:$AE$141,21,1)</f>
        <v>#NUM!</v>
      </c>
      <c r="L118" s="123" t="e">
        <f>VLOOKUP($A118,'Liste-2niveaux'!$A$4:$AE$141,24,1)</f>
        <v>#NUM!</v>
      </c>
      <c r="M118" s="123"/>
      <c r="N118" s="123" t="e">
        <f>VLOOKUP($A118,'Liste-2niveaux'!$A$4:$AE$141,27,1)</f>
        <v>#NUM!</v>
      </c>
      <c r="O118" s="123" t="e">
        <f>VLOOKUP($A118,'Liste-2niveaux'!$A$4:$AE$141,30,1)</f>
        <v>#NUM!</v>
      </c>
      <c r="P118" s="122" t="e">
        <f t="shared" si="1"/>
        <v>#NUM!</v>
      </c>
    </row>
    <row r="119" spans="1:16" ht="16.2" customHeight="1" x14ac:dyDescent="0.3">
      <c r="A119" s="182" t="e">
        <f>'EDT-2niveaux'!M119</f>
        <v>#NUM!</v>
      </c>
      <c r="B119" s="123" t="e">
        <f>VLOOKUP($A119,'Liste-2niveaux'!$A$4:$AE$141,3,1)</f>
        <v>#NUM!</v>
      </c>
      <c r="C119" s="123" t="e">
        <f>VLOOKUP($A119,'Liste-2niveaux'!$A$4:$AE$141,6,1)</f>
        <v>#NUM!</v>
      </c>
      <c r="D119" s="123"/>
      <c r="E119" s="123" t="e">
        <f>VLOOKUP($A119,'Liste-2niveaux'!$A$4:$AE$141,9,1)</f>
        <v>#NUM!</v>
      </c>
      <c r="F119" s="123" t="e">
        <f>VLOOKUP($A119,'Liste-2niveaux'!$A$4:$AE$141,12,1)</f>
        <v>#NUM!</v>
      </c>
      <c r="G119" s="123"/>
      <c r="H119" s="123" t="e">
        <f>VLOOKUP($A119,'Liste-2niveaux'!$A$4:$AE$141,15,1)</f>
        <v>#NUM!</v>
      </c>
      <c r="I119" s="123" t="e">
        <f>VLOOKUP($A119,'Liste-2niveaux'!$A$4:$AE$141,18,1)</f>
        <v>#NUM!</v>
      </c>
      <c r="J119" s="123"/>
      <c r="K119" s="123" t="e">
        <f>VLOOKUP($A119,'Liste-2niveaux'!$A$4:$AE$141,21,1)</f>
        <v>#NUM!</v>
      </c>
      <c r="L119" s="123" t="e">
        <f>VLOOKUP($A119,'Liste-2niveaux'!$A$4:$AE$141,24,1)</f>
        <v>#NUM!</v>
      </c>
      <c r="M119" s="123"/>
      <c r="N119" s="123" t="e">
        <f>VLOOKUP($A119,'Liste-2niveaux'!$A$4:$AE$141,27,1)</f>
        <v>#NUM!</v>
      </c>
      <c r="O119" s="123" t="e">
        <f>VLOOKUP($A119,'Liste-2niveaux'!$A$4:$AE$141,30,1)</f>
        <v>#NUM!</v>
      </c>
      <c r="P119" s="122" t="e">
        <f t="shared" si="1"/>
        <v>#NUM!</v>
      </c>
    </row>
    <row r="120" spans="1:16" ht="16.2" customHeight="1" x14ac:dyDescent="0.3">
      <c r="A120" s="182" t="e">
        <f>'EDT-2niveaux'!M120</f>
        <v>#NUM!</v>
      </c>
      <c r="B120" s="123" t="e">
        <f>VLOOKUP($A120,'Liste-2niveaux'!$A$4:$AE$141,3,1)</f>
        <v>#NUM!</v>
      </c>
      <c r="C120" s="123" t="e">
        <f>VLOOKUP($A120,'Liste-2niveaux'!$A$4:$AE$141,6,1)</f>
        <v>#NUM!</v>
      </c>
      <c r="D120" s="123"/>
      <c r="E120" s="123" t="e">
        <f>VLOOKUP($A120,'Liste-2niveaux'!$A$4:$AE$141,9,1)</f>
        <v>#NUM!</v>
      </c>
      <c r="F120" s="123" t="e">
        <f>VLOOKUP($A120,'Liste-2niveaux'!$A$4:$AE$141,12,1)</f>
        <v>#NUM!</v>
      </c>
      <c r="G120" s="123"/>
      <c r="H120" s="123" t="e">
        <f>VLOOKUP($A120,'Liste-2niveaux'!$A$4:$AE$141,15,1)</f>
        <v>#NUM!</v>
      </c>
      <c r="I120" s="123" t="e">
        <f>VLOOKUP($A120,'Liste-2niveaux'!$A$4:$AE$141,18,1)</f>
        <v>#NUM!</v>
      </c>
      <c r="J120" s="123"/>
      <c r="K120" s="123" t="e">
        <f>VLOOKUP($A120,'Liste-2niveaux'!$A$4:$AE$141,21,1)</f>
        <v>#NUM!</v>
      </c>
      <c r="L120" s="123" t="e">
        <f>VLOOKUP($A120,'Liste-2niveaux'!$A$4:$AE$141,24,1)</f>
        <v>#NUM!</v>
      </c>
      <c r="M120" s="123"/>
      <c r="N120" s="123" t="e">
        <f>VLOOKUP($A120,'Liste-2niveaux'!$A$4:$AE$141,27,1)</f>
        <v>#NUM!</v>
      </c>
      <c r="O120" s="123" t="e">
        <f>VLOOKUP($A120,'Liste-2niveaux'!$A$4:$AE$141,30,1)</f>
        <v>#NUM!</v>
      </c>
      <c r="P120" s="122" t="e">
        <f t="shared" si="1"/>
        <v>#NUM!</v>
      </c>
    </row>
    <row r="121" spans="1:16" ht="16.2" customHeight="1" x14ac:dyDescent="0.3">
      <c r="A121" s="182" t="e">
        <f>'EDT-2niveaux'!M121</f>
        <v>#NUM!</v>
      </c>
      <c r="B121" s="123" t="e">
        <f>VLOOKUP($A121,'Liste-2niveaux'!$A$4:$AE$141,3,1)</f>
        <v>#NUM!</v>
      </c>
      <c r="C121" s="123" t="e">
        <f>VLOOKUP($A121,'Liste-2niveaux'!$A$4:$AE$141,6,1)</f>
        <v>#NUM!</v>
      </c>
      <c r="D121" s="123"/>
      <c r="E121" s="123" t="e">
        <f>VLOOKUP($A121,'Liste-2niveaux'!$A$4:$AE$141,9,1)</f>
        <v>#NUM!</v>
      </c>
      <c r="F121" s="123" t="e">
        <f>VLOOKUP($A121,'Liste-2niveaux'!$A$4:$AE$141,12,1)</f>
        <v>#NUM!</v>
      </c>
      <c r="G121" s="123"/>
      <c r="H121" s="123" t="e">
        <f>VLOOKUP($A121,'Liste-2niveaux'!$A$4:$AE$141,15,1)</f>
        <v>#NUM!</v>
      </c>
      <c r="I121" s="123" t="e">
        <f>VLOOKUP($A121,'Liste-2niveaux'!$A$4:$AE$141,18,1)</f>
        <v>#NUM!</v>
      </c>
      <c r="J121" s="123"/>
      <c r="K121" s="123" t="e">
        <f>VLOOKUP($A121,'Liste-2niveaux'!$A$4:$AE$141,21,1)</f>
        <v>#NUM!</v>
      </c>
      <c r="L121" s="123" t="e">
        <f>VLOOKUP($A121,'Liste-2niveaux'!$A$4:$AE$141,24,1)</f>
        <v>#NUM!</v>
      </c>
      <c r="M121" s="123"/>
      <c r="N121" s="123" t="e">
        <f>VLOOKUP($A121,'Liste-2niveaux'!$A$4:$AE$141,27,1)</f>
        <v>#NUM!</v>
      </c>
      <c r="O121" s="123" t="e">
        <f>VLOOKUP($A121,'Liste-2niveaux'!$A$4:$AE$141,30,1)</f>
        <v>#NUM!</v>
      </c>
      <c r="P121" s="122" t="e">
        <f t="shared" si="1"/>
        <v>#NUM!</v>
      </c>
    </row>
    <row r="122" spans="1:16" ht="16.2" customHeight="1" x14ac:dyDescent="0.3">
      <c r="A122" s="182" t="e">
        <f>'EDT-2niveaux'!M122</f>
        <v>#NUM!</v>
      </c>
      <c r="B122" s="123" t="e">
        <f>VLOOKUP($A122,'Liste-2niveaux'!$A$4:$AE$141,3,1)</f>
        <v>#NUM!</v>
      </c>
      <c r="C122" s="123" t="e">
        <f>VLOOKUP($A122,'Liste-2niveaux'!$A$4:$AE$141,6,1)</f>
        <v>#NUM!</v>
      </c>
      <c r="D122" s="123"/>
      <c r="E122" s="123" t="e">
        <f>VLOOKUP($A122,'Liste-2niveaux'!$A$4:$AE$141,9,1)</f>
        <v>#NUM!</v>
      </c>
      <c r="F122" s="123" t="e">
        <f>VLOOKUP($A122,'Liste-2niveaux'!$A$4:$AE$141,12,1)</f>
        <v>#NUM!</v>
      </c>
      <c r="G122" s="123"/>
      <c r="H122" s="123" t="e">
        <f>VLOOKUP($A122,'Liste-2niveaux'!$A$4:$AE$141,15,1)</f>
        <v>#NUM!</v>
      </c>
      <c r="I122" s="123" t="e">
        <f>VLOOKUP($A122,'Liste-2niveaux'!$A$4:$AE$141,18,1)</f>
        <v>#NUM!</v>
      </c>
      <c r="J122" s="123"/>
      <c r="K122" s="123" t="e">
        <f>VLOOKUP($A122,'Liste-2niveaux'!$A$4:$AE$141,21,1)</f>
        <v>#NUM!</v>
      </c>
      <c r="L122" s="123" t="e">
        <f>VLOOKUP($A122,'Liste-2niveaux'!$A$4:$AE$141,24,1)</f>
        <v>#NUM!</v>
      </c>
      <c r="M122" s="123"/>
      <c r="N122" s="123" t="e">
        <f>VLOOKUP($A122,'Liste-2niveaux'!$A$4:$AE$141,27,1)</f>
        <v>#NUM!</v>
      </c>
      <c r="O122" s="123" t="e">
        <f>VLOOKUP($A122,'Liste-2niveaux'!$A$4:$AE$141,30,1)</f>
        <v>#NUM!</v>
      </c>
      <c r="P122" s="122" t="e">
        <f t="shared" si="1"/>
        <v>#NUM!</v>
      </c>
    </row>
    <row r="123" spans="1:16" ht="16.2" customHeight="1" x14ac:dyDescent="0.3">
      <c r="A123" s="182" t="e">
        <f>'EDT-2niveaux'!M123</f>
        <v>#NUM!</v>
      </c>
      <c r="B123" s="123" t="e">
        <f>VLOOKUP($A123,'Liste-2niveaux'!$A$4:$AE$141,3,1)</f>
        <v>#NUM!</v>
      </c>
      <c r="C123" s="123" t="e">
        <f>VLOOKUP($A123,'Liste-2niveaux'!$A$4:$AE$141,6,1)</f>
        <v>#NUM!</v>
      </c>
      <c r="D123" s="123"/>
      <c r="E123" s="123" t="e">
        <f>VLOOKUP($A123,'Liste-2niveaux'!$A$4:$AE$141,9,1)</f>
        <v>#NUM!</v>
      </c>
      <c r="F123" s="123" t="e">
        <f>VLOOKUP($A123,'Liste-2niveaux'!$A$4:$AE$141,12,1)</f>
        <v>#NUM!</v>
      </c>
      <c r="G123" s="123"/>
      <c r="H123" s="123" t="e">
        <f>VLOOKUP($A123,'Liste-2niveaux'!$A$4:$AE$141,15,1)</f>
        <v>#NUM!</v>
      </c>
      <c r="I123" s="123" t="e">
        <f>VLOOKUP($A123,'Liste-2niveaux'!$A$4:$AE$141,18,1)</f>
        <v>#NUM!</v>
      </c>
      <c r="J123" s="123"/>
      <c r="K123" s="123" t="e">
        <f>VLOOKUP($A123,'Liste-2niveaux'!$A$4:$AE$141,21,1)</f>
        <v>#NUM!</v>
      </c>
      <c r="L123" s="123" t="e">
        <f>VLOOKUP($A123,'Liste-2niveaux'!$A$4:$AE$141,24,1)</f>
        <v>#NUM!</v>
      </c>
      <c r="M123" s="123"/>
      <c r="N123" s="123" t="e">
        <f>VLOOKUP($A123,'Liste-2niveaux'!$A$4:$AE$141,27,1)</f>
        <v>#NUM!</v>
      </c>
      <c r="O123" s="123" t="e">
        <f>VLOOKUP($A123,'Liste-2niveaux'!$A$4:$AE$141,30,1)</f>
        <v>#NUM!</v>
      </c>
      <c r="P123" s="122" t="e">
        <f t="shared" si="1"/>
        <v>#NUM!</v>
      </c>
    </row>
    <row r="124" spans="1:16" ht="16.2" customHeight="1" x14ac:dyDescent="0.3">
      <c r="A124" s="182" t="e">
        <f>'EDT-2niveaux'!M124</f>
        <v>#NUM!</v>
      </c>
      <c r="B124" s="123" t="e">
        <f>VLOOKUP($A124,'Liste-2niveaux'!$A$4:$AE$141,3,1)</f>
        <v>#NUM!</v>
      </c>
      <c r="C124" s="123" t="e">
        <f>VLOOKUP($A124,'Liste-2niveaux'!$A$4:$AE$141,6,1)</f>
        <v>#NUM!</v>
      </c>
      <c r="D124" s="123"/>
      <c r="E124" s="123" t="e">
        <f>VLOOKUP($A124,'Liste-2niveaux'!$A$4:$AE$141,9,1)</f>
        <v>#NUM!</v>
      </c>
      <c r="F124" s="123" t="e">
        <f>VLOOKUP($A124,'Liste-2niveaux'!$A$4:$AE$141,12,1)</f>
        <v>#NUM!</v>
      </c>
      <c r="G124" s="123"/>
      <c r="H124" s="123" t="e">
        <f>VLOOKUP($A124,'Liste-2niveaux'!$A$4:$AE$141,15,1)</f>
        <v>#NUM!</v>
      </c>
      <c r="I124" s="123" t="e">
        <f>VLOOKUP($A124,'Liste-2niveaux'!$A$4:$AE$141,18,1)</f>
        <v>#NUM!</v>
      </c>
      <c r="J124" s="123"/>
      <c r="K124" s="123" t="e">
        <f>VLOOKUP($A124,'Liste-2niveaux'!$A$4:$AE$141,21,1)</f>
        <v>#NUM!</v>
      </c>
      <c r="L124" s="123" t="e">
        <f>VLOOKUP($A124,'Liste-2niveaux'!$A$4:$AE$141,24,1)</f>
        <v>#NUM!</v>
      </c>
      <c r="M124" s="123"/>
      <c r="N124" s="123" t="e">
        <f>VLOOKUP($A124,'Liste-2niveaux'!$A$4:$AE$141,27,1)</f>
        <v>#NUM!</v>
      </c>
      <c r="O124" s="123" t="e">
        <f>VLOOKUP($A124,'Liste-2niveaux'!$A$4:$AE$141,30,1)</f>
        <v>#NUM!</v>
      </c>
      <c r="P124" s="122" t="e">
        <f t="shared" si="1"/>
        <v>#NUM!</v>
      </c>
    </row>
    <row r="125" spans="1:16" ht="16.2" customHeight="1" x14ac:dyDescent="0.3">
      <c r="A125" s="182" t="e">
        <f>'EDT-2niveaux'!M125</f>
        <v>#NUM!</v>
      </c>
      <c r="B125" s="123" t="e">
        <f>VLOOKUP($A125,'Liste-2niveaux'!$A$4:$AE$141,3,1)</f>
        <v>#NUM!</v>
      </c>
      <c r="C125" s="123" t="e">
        <f>VLOOKUP($A125,'Liste-2niveaux'!$A$4:$AE$141,6,1)</f>
        <v>#NUM!</v>
      </c>
      <c r="D125" s="123"/>
      <c r="E125" s="123" t="e">
        <f>VLOOKUP($A125,'Liste-2niveaux'!$A$4:$AE$141,9,1)</f>
        <v>#NUM!</v>
      </c>
      <c r="F125" s="123" t="e">
        <f>VLOOKUP($A125,'Liste-2niveaux'!$A$4:$AE$141,12,1)</f>
        <v>#NUM!</v>
      </c>
      <c r="G125" s="123"/>
      <c r="H125" s="123" t="e">
        <f>VLOOKUP($A125,'Liste-2niveaux'!$A$4:$AE$141,15,1)</f>
        <v>#NUM!</v>
      </c>
      <c r="I125" s="123" t="e">
        <f>VLOOKUP($A125,'Liste-2niveaux'!$A$4:$AE$141,18,1)</f>
        <v>#NUM!</v>
      </c>
      <c r="J125" s="123"/>
      <c r="K125" s="123" t="e">
        <f>VLOOKUP($A125,'Liste-2niveaux'!$A$4:$AE$141,21,1)</f>
        <v>#NUM!</v>
      </c>
      <c r="L125" s="123" t="e">
        <f>VLOOKUP($A125,'Liste-2niveaux'!$A$4:$AE$141,24,1)</f>
        <v>#NUM!</v>
      </c>
      <c r="M125" s="123"/>
      <c r="N125" s="123" t="e">
        <f>VLOOKUP($A125,'Liste-2niveaux'!$A$4:$AE$141,27,1)</f>
        <v>#NUM!</v>
      </c>
      <c r="O125" s="123" t="e">
        <f>VLOOKUP($A125,'Liste-2niveaux'!$A$4:$AE$141,30,1)</f>
        <v>#NUM!</v>
      </c>
      <c r="P125" s="122" t="e">
        <f t="shared" si="1"/>
        <v>#NUM!</v>
      </c>
    </row>
    <row r="126" spans="1:16" ht="16.2" customHeight="1" x14ac:dyDescent="0.3">
      <c r="A126" s="182" t="e">
        <f>'EDT-2niveaux'!M126</f>
        <v>#NUM!</v>
      </c>
      <c r="B126" s="123" t="e">
        <f>VLOOKUP($A126,'Liste-2niveaux'!$A$4:$AE$141,3,1)</f>
        <v>#NUM!</v>
      </c>
      <c r="C126" s="123" t="e">
        <f>VLOOKUP($A126,'Liste-2niveaux'!$A$4:$AE$141,6,1)</f>
        <v>#NUM!</v>
      </c>
      <c r="D126" s="123"/>
      <c r="E126" s="123" t="e">
        <f>VLOOKUP($A126,'Liste-2niveaux'!$A$4:$AE$141,9,1)</f>
        <v>#NUM!</v>
      </c>
      <c r="F126" s="123" t="e">
        <f>VLOOKUP($A126,'Liste-2niveaux'!$A$4:$AE$141,12,1)</f>
        <v>#NUM!</v>
      </c>
      <c r="G126" s="123"/>
      <c r="H126" s="123" t="e">
        <f>VLOOKUP($A126,'Liste-2niveaux'!$A$4:$AE$141,15,1)</f>
        <v>#NUM!</v>
      </c>
      <c r="I126" s="123" t="e">
        <f>VLOOKUP($A126,'Liste-2niveaux'!$A$4:$AE$141,18,1)</f>
        <v>#NUM!</v>
      </c>
      <c r="J126" s="123"/>
      <c r="K126" s="123" t="e">
        <f>VLOOKUP($A126,'Liste-2niveaux'!$A$4:$AE$141,21,1)</f>
        <v>#NUM!</v>
      </c>
      <c r="L126" s="123" t="e">
        <f>VLOOKUP($A126,'Liste-2niveaux'!$A$4:$AE$141,24,1)</f>
        <v>#NUM!</v>
      </c>
      <c r="M126" s="123"/>
      <c r="N126" s="123" t="e">
        <f>VLOOKUP($A126,'Liste-2niveaux'!$A$4:$AE$141,27,1)</f>
        <v>#NUM!</v>
      </c>
      <c r="O126" s="123" t="e">
        <f>VLOOKUP($A126,'Liste-2niveaux'!$A$4:$AE$141,30,1)</f>
        <v>#NUM!</v>
      </c>
      <c r="P126" s="122" t="e">
        <f t="shared" si="1"/>
        <v>#NUM!</v>
      </c>
    </row>
    <row r="127" spans="1:16" ht="16.2" customHeight="1" x14ac:dyDescent="0.3">
      <c r="A127" s="182" t="e">
        <f>'EDT-2niveaux'!M127</f>
        <v>#NUM!</v>
      </c>
      <c r="B127" s="123" t="e">
        <f>VLOOKUP($A127,'Liste-2niveaux'!$A$4:$AE$141,3,1)</f>
        <v>#NUM!</v>
      </c>
      <c r="C127" s="123" t="e">
        <f>VLOOKUP($A127,'Liste-2niveaux'!$A$4:$AE$141,6,1)</f>
        <v>#NUM!</v>
      </c>
      <c r="D127" s="123"/>
      <c r="E127" s="123" t="e">
        <f>VLOOKUP($A127,'Liste-2niveaux'!$A$4:$AE$141,9,1)</f>
        <v>#NUM!</v>
      </c>
      <c r="F127" s="123" t="e">
        <f>VLOOKUP($A127,'Liste-2niveaux'!$A$4:$AE$141,12,1)</f>
        <v>#NUM!</v>
      </c>
      <c r="G127" s="123"/>
      <c r="H127" s="123" t="e">
        <f>VLOOKUP($A127,'Liste-2niveaux'!$A$4:$AE$141,15,1)</f>
        <v>#NUM!</v>
      </c>
      <c r="I127" s="123" t="e">
        <f>VLOOKUP($A127,'Liste-2niveaux'!$A$4:$AE$141,18,1)</f>
        <v>#NUM!</v>
      </c>
      <c r="J127" s="123"/>
      <c r="K127" s="123" t="e">
        <f>VLOOKUP($A127,'Liste-2niveaux'!$A$4:$AE$141,21,1)</f>
        <v>#NUM!</v>
      </c>
      <c r="L127" s="123" t="e">
        <f>VLOOKUP($A127,'Liste-2niveaux'!$A$4:$AE$141,24,1)</f>
        <v>#NUM!</v>
      </c>
      <c r="M127" s="123"/>
      <c r="N127" s="123" t="e">
        <f>VLOOKUP($A127,'Liste-2niveaux'!$A$4:$AE$141,27,1)</f>
        <v>#NUM!</v>
      </c>
      <c r="O127" s="123" t="e">
        <f>VLOOKUP($A127,'Liste-2niveaux'!$A$4:$AE$141,30,1)</f>
        <v>#NUM!</v>
      </c>
      <c r="P127" s="122" t="e">
        <f t="shared" si="1"/>
        <v>#NUM!</v>
      </c>
    </row>
    <row r="128" spans="1:16" ht="16.2" customHeight="1" x14ac:dyDescent="0.3">
      <c r="A128" s="182" t="e">
        <f>'EDT-2niveaux'!M128</f>
        <v>#NUM!</v>
      </c>
      <c r="B128" s="123" t="e">
        <f>VLOOKUP($A128,'Liste-2niveaux'!$A$4:$AE$141,3,1)</f>
        <v>#NUM!</v>
      </c>
      <c r="C128" s="123" t="e">
        <f>VLOOKUP($A128,'Liste-2niveaux'!$A$4:$AE$141,6,1)</f>
        <v>#NUM!</v>
      </c>
      <c r="D128" s="123"/>
      <c r="E128" s="123" t="e">
        <f>VLOOKUP($A128,'Liste-2niveaux'!$A$4:$AE$141,9,1)</f>
        <v>#NUM!</v>
      </c>
      <c r="F128" s="123" t="e">
        <f>VLOOKUP($A128,'Liste-2niveaux'!$A$4:$AE$141,12,1)</f>
        <v>#NUM!</v>
      </c>
      <c r="G128" s="123"/>
      <c r="H128" s="123" t="e">
        <f>VLOOKUP($A128,'Liste-2niveaux'!$A$4:$AE$141,15,1)</f>
        <v>#NUM!</v>
      </c>
      <c r="I128" s="123" t="e">
        <f>VLOOKUP($A128,'Liste-2niveaux'!$A$4:$AE$141,18,1)</f>
        <v>#NUM!</v>
      </c>
      <c r="J128" s="123"/>
      <c r="K128" s="123" t="e">
        <f>VLOOKUP($A128,'Liste-2niveaux'!$A$4:$AE$141,21,1)</f>
        <v>#NUM!</v>
      </c>
      <c r="L128" s="123" t="e">
        <f>VLOOKUP($A128,'Liste-2niveaux'!$A$4:$AE$141,24,1)</f>
        <v>#NUM!</v>
      </c>
      <c r="M128" s="123"/>
      <c r="N128" s="123" t="e">
        <f>VLOOKUP($A128,'Liste-2niveaux'!$A$4:$AE$141,27,1)</f>
        <v>#NUM!</v>
      </c>
      <c r="O128" s="123" t="e">
        <f>VLOOKUP($A128,'Liste-2niveaux'!$A$4:$AE$141,30,1)</f>
        <v>#NUM!</v>
      </c>
      <c r="P128" s="122" t="e">
        <f t="shared" si="1"/>
        <v>#NUM!</v>
      </c>
    </row>
    <row r="129" spans="1:16" ht="16.2" customHeight="1" x14ac:dyDescent="0.3">
      <c r="A129" s="182" t="e">
        <f>'EDT-2niveaux'!M129</f>
        <v>#NUM!</v>
      </c>
      <c r="B129" s="123" t="e">
        <f>VLOOKUP($A129,'Liste-2niveaux'!$A$4:$AE$141,3,1)</f>
        <v>#NUM!</v>
      </c>
      <c r="C129" s="123" t="e">
        <f>VLOOKUP($A129,'Liste-2niveaux'!$A$4:$AE$141,6,1)</f>
        <v>#NUM!</v>
      </c>
      <c r="D129" s="123"/>
      <c r="E129" s="123" t="e">
        <f>VLOOKUP($A129,'Liste-2niveaux'!$A$4:$AE$141,9,1)</f>
        <v>#NUM!</v>
      </c>
      <c r="F129" s="123" t="e">
        <f>VLOOKUP($A129,'Liste-2niveaux'!$A$4:$AE$141,12,1)</f>
        <v>#NUM!</v>
      </c>
      <c r="G129" s="123"/>
      <c r="H129" s="123" t="e">
        <f>VLOOKUP($A129,'Liste-2niveaux'!$A$4:$AE$141,15,1)</f>
        <v>#NUM!</v>
      </c>
      <c r="I129" s="123" t="e">
        <f>VLOOKUP($A129,'Liste-2niveaux'!$A$4:$AE$141,18,1)</f>
        <v>#NUM!</v>
      </c>
      <c r="J129" s="123"/>
      <c r="K129" s="123" t="e">
        <f>VLOOKUP($A129,'Liste-2niveaux'!$A$4:$AE$141,21,1)</f>
        <v>#NUM!</v>
      </c>
      <c r="L129" s="123" t="e">
        <f>VLOOKUP($A129,'Liste-2niveaux'!$A$4:$AE$141,24,1)</f>
        <v>#NUM!</v>
      </c>
      <c r="M129" s="123"/>
      <c r="N129" s="123" t="e">
        <f>VLOOKUP($A129,'Liste-2niveaux'!$A$4:$AE$141,27,1)</f>
        <v>#NUM!</v>
      </c>
      <c r="O129" s="123" t="e">
        <f>VLOOKUP($A129,'Liste-2niveaux'!$A$4:$AE$141,30,1)</f>
        <v>#NUM!</v>
      </c>
      <c r="P129" s="122" t="e">
        <f t="shared" si="1"/>
        <v>#NUM!</v>
      </c>
    </row>
    <row r="130" spans="1:16" ht="16.2" customHeight="1" x14ac:dyDescent="0.3">
      <c r="A130" s="182" t="e">
        <f>'EDT-2niveaux'!M130</f>
        <v>#NUM!</v>
      </c>
      <c r="B130" s="123" t="e">
        <f>VLOOKUP($A130,'Liste-2niveaux'!$A$4:$AE$141,3,1)</f>
        <v>#NUM!</v>
      </c>
      <c r="C130" s="123" t="e">
        <f>VLOOKUP($A130,'Liste-2niveaux'!$A$4:$AE$141,6,1)</f>
        <v>#NUM!</v>
      </c>
      <c r="D130" s="123"/>
      <c r="E130" s="123" t="e">
        <f>VLOOKUP($A130,'Liste-2niveaux'!$A$4:$AE$141,9,1)</f>
        <v>#NUM!</v>
      </c>
      <c r="F130" s="123" t="e">
        <f>VLOOKUP($A130,'Liste-2niveaux'!$A$4:$AE$141,12,1)</f>
        <v>#NUM!</v>
      </c>
      <c r="G130" s="123"/>
      <c r="H130" s="123" t="e">
        <f>VLOOKUP($A130,'Liste-2niveaux'!$A$4:$AE$141,15,1)</f>
        <v>#NUM!</v>
      </c>
      <c r="I130" s="123" t="e">
        <f>VLOOKUP($A130,'Liste-2niveaux'!$A$4:$AE$141,18,1)</f>
        <v>#NUM!</v>
      </c>
      <c r="J130" s="123"/>
      <c r="K130" s="123" t="e">
        <f>VLOOKUP($A130,'Liste-2niveaux'!$A$4:$AE$141,21,1)</f>
        <v>#NUM!</v>
      </c>
      <c r="L130" s="123" t="e">
        <f>VLOOKUP($A130,'Liste-2niveaux'!$A$4:$AE$141,24,1)</f>
        <v>#NUM!</v>
      </c>
      <c r="M130" s="123"/>
      <c r="N130" s="123" t="e">
        <f>VLOOKUP($A130,'Liste-2niveaux'!$A$4:$AE$141,27,1)</f>
        <v>#NUM!</v>
      </c>
      <c r="O130" s="123" t="e">
        <f>VLOOKUP($A130,'Liste-2niveaux'!$A$4:$AE$141,30,1)</f>
        <v>#NUM!</v>
      </c>
      <c r="P130" s="122" t="e">
        <f t="shared" si="1"/>
        <v>#NUM!</v>
      </c>
    </row>
    <row r="131" spans="1:16" ht="16.2" customHeight="1" x14ac:dyDescent="0.3">
      <c r="A131" s="182" t="e">
        <f>'EDT-2niveaux'!M131</f>
        <v>#NUM!</v>
      </c>
      <c r="B131" s="123" t="e">
        <f>VLOOKUP($A131,'Liste-2niveaux'!$A$4:$AE$141,3,1)</f>
        <v>#NUM!</v>
      </c>
      <c r="C131" s="123" t="e">
        <f>VLOOKUP($A131,'Liste-2niveaux'!$A$4:$AE$141,6,1)</f>
        <v>#NUM!</v>
      </c>
      <c r="D131" s="123"/>
      <c r="E131" s="123" t="e">
        <f>VLOOKUP($A131,'Liste-2niveaux'!$A$4:$AE$141,9,1)</f>
        <v>#NUM!</v>
      </c>
      <c r="F131" s="123" t="e">
        <f>VLOOKUP($A131,'Liste-2niveaux'!$A$4:$AE$141,12,1)</f>
        <v>#NUM!</v>
      </c>
      <c r="G131" s="123"/>
      <c r="H131" s="123" t="e">
        <f>VLOOKUP($A131,'Liste-2niveaux'!$A$4:$AE$141,15,1)</f>
        <v>#NUM!</v>
      </c>
      <c r="I131" s="123" t="e">
        <f>VLOOKUP($A131,'Liste-2niveaux'!$A$4:$AE$141,18,1)</f>
        <v>#NUM!</v>
      </c>
      <c r="J131" s="123"/>
      <c r="K131" s="123" t="e">
        <f>VLOOKUP($A131,'Liste-2niveaux'!$A$4:$AE$141,21,1)</f>
        <v>#NUM!</v>
      </c>
      <c r="L131" s="123" t="e">
        <f>VLOOKUP($A131,'Liste-2niveaux'!$A$4:$AE$141,24,1)</f>
        <v>#NUM!</v>
      </c>
      <c r="M131" s="123"/>
      <c r="N131" s="123" t="e">
        <f>VLOOKUP($A131,'Liste-2niveaux'!$A$4:$AE$141,27,1)</f>
        <v>#NUM!</v>
      </c>
      <c r="O131" s="123" t="e">
        <f>VLOOKUP($A131,'Liste-2niveaux'!$A$4:$AE$141,30,1)</f>
        <v>#NUM!</v>
      </c>
      <c r="P131" s="122" t="e">
        <f t="shared" si="1"/>
        <v>#NUM!</v>
      </c>
    </row>
    <row r="132" spans="1:16" ht="16.2" customHeight="1" x14ac:dyDescent="0.3">
      <c r="A132" s="182" t="e">
        <f>'EDT-2niveaux'!M132</f>
        <v>#NUM!</v>
      </c>
      <c r="B132" s="123" t="e">
        <f>VLOOKUP($A132,'Liste-2niveaux'!$A$4:$AE$141,3,1)</f>
        <v>#NUM!</v>
      </c>
      <c r="C132" s="123" t="e">
        <f>VLOOKUP($A132,'Liste-2niveaux'!$A$4:$AE$141,6,1)</f>
        <v>#NUM!</v>
      </c>
      <c r="D132" s="123"/>
      <c r="E132" s="123" t="e">
        <f>VLOOKUP($A132,'Liste-2niveaux'!$A$4:$AE$141,9,1)</f>
        <v>#NUM!</v>
      </c>
      <c r="F132" s="123" t="e">
        <f>VLOOKUP($A132,'Liste-2niveaux'!$A$4:$AE$141,12,1)</f>
        <v>#NUM!</v>
      </c>
      <c r="G132" s="123"/>
      <c r="H132" s="123" t="e">
        <f>VLOOKUP($A132,'Liste-2niveaux'!$A$4:$AE$141,15,1)</f>
        <v>#NUM!</v>
      </c>
      <c r="I132" s="123" t="e">
        <f>VLOOKUP($A132,'Liste-2niveaux'!$A$4:$AE$141,18,1)</f>
        <v>#NUM!</v>
      </c>
      <c r="J132" s="123"/>
      <c r="K132" s="123" t="e">
        <f>VLOOKUP($A132,'Liste-2niveaux'!$A$4:$AE$141,21,1)</f>
        <v>#NUM!</v>
      </c>
      <c r="L132" s="123" t="e">
        <f>VLOOKUP($A132,'Liste-2niveaux'!$A$4:$AE$141,24,1)</f>
        <v>#NUM!</v>
      </c>
      <c r="M132" s="123"/>
      <c r="N132" s="123" t="e">
        <f>VLOOKUP($A132,'Liste-2niveaux'!$A$4:$AE$141,27,1)</f>
        <v>#NUM!</v>
      </c>
      <c r="O132" s="123" t="e">
        <f>VLOOKUP($A132,'Liste-2niveaux'!$A$4:$AE$141,30,1)</f>
        <v>#NUM!</v>
      </c>
      <c r="P132" s="122" t="e">
        <f t="shared" si="1"/>
        <v>#NUM!</v>
      </c>
    </row>
    <row r="133" spans="1:16" ht="16.2" customHeight="1" x14ac:dyDescent="0.3">
      <c r="A133" s="182" t="e">
        <f>'EDT-2niveaux'!M133</f>
        <v>#NUM!</v>
      </c>
      <c r="B133" s="123" t="e">
        <f>VLOOKUP($A133,'Liste-2niveaux'!$A$4:$AE$141,3,1)</f>
        <v>#NUM!</v>
      </c>
      <c r="C133" s="123" t="e">
        <f>VLOOKUP($A133,'Liste-2niveaux'!$A$4:$AE$141,6,1)</f>
        <v>#NUM!</v>
      </c>
      <c r="D133" s="123"/>
      <c r="E133" s="123" t="e">
        <f>VLOOKUP($A133,'Liste-2niveaux'!$A$4:$AE$141,9,1)</f>
        <v>#NUM!</v>
      </c>
      <c r="F133" s="123" t="e">
        <f>VLOOKUP($A133,'Liste-2niveaux'!$A$4:$AE$141,12,1)</f>
        <v>#NUM!</v>
      </c>
      <c r="G133" s="123"/>
      <c r="H133" s="123" t="e">
        <f>VLOOKUP($A133,'Liste-2niveaux'!$A$4:$AE$141,15,1)</f>
        <v>#NUM!</v>
      </c>
      <c r="I133" s="123" t="e">
        <f>VLOOKUP($A133,'Liste-2niveaux'!$A$4:$AE$141,18,1)</f>
        <v>#NUM!</v>
      </c>
      <c r="J133" s="123"/>
      <c r="K133" s="123" t="e">
        <f>VLOOKUP($A133,'Liste-2niveaux'!$A$4:$AE$141,21,1)</f>
        <v>#NUM!</v>
      </c>
      <c r="L133" s="123" t="e">
        <f>VLOOKUP($A133,'Liste-2niveaux'!$A$4:$AE$141,24,1)</f>
        <v>#NUM!</v>
      </c>
      <c r="M133" s="123"/>
      <c r="N133" s="123" t="e">
        <f>VLOOKUP($A133,'Liste-2niveaux'!$A$4:$AE$141,27,1)</f>
        <v>#NUM!</v>
      </c>
      <c r="O133" s="123" t="e">
        <f>VLOOKUP($A133,'Liste-2niveaux'!$A$4:$AE$141,30,1)</f>
        <v>#NUM!</v>
      </c>
      <c r="P133" s="122" t="e">
        <f t="shared" si="1"/>
        <v>#NUM!</v>
      </c>
    </row>
    <row r="134" spans="1:16" ht="16.2" customHeight="1" x14ac:dyDescent="0.3">
      <c r="A134" s="182" t="e">
        <f>'EDT-2niveaux'!M134</f>
        <v>#NUM!</v>
      </c>
      <c r="B134" s="123" t="e">
        <f>VLOOKUP($A134,'Liste-2niveaux'!$A$4:$AE$141,3,1)</f>
        <v>#NUM!</v>
      </c>
      <c r="C134" s="123" t="e">
        <f>VLOOKUP($A134,'Liste-2niveaux'!$A$4:$AE$141,6,1)</f>
        <v>#NUM!</v>
      </c>
      <c r="D134" s="123"/>
      <c r="E134" s="123" t="e">
        <f>VLOOKUP($A134,'Liste-2niveaux'!$A$4:$AE$141,9,1)</f>
        <v>#NUM!</v>
      </c>
      <c r="F134" s="123" t="e">
        <f>VLOOKUP($A134,'Liste-2niveaux'!$A$4:$AE$141,12,1)</f>
        <v>#NUM!</v>
      </c>
      <c r="G134" s="123"/>
      <c r="H134" s="123" t="e">
        <f>VLOOKUP($A134,'Liste-2niveaux'!$A$4:$AE$141,15,1)</f>
        <v>#NUM!</v>
      </c>
      <c r="I134" s="123" t="e">
        <f>VLOOKUP($A134,'Liste-2niveaux'!$A$4:$AE$141,18,1)</f>
        <v>#NUM!</v>
      </c>
      <c r="J134" s="123"/>
      <c r="K134" s="123" t="e">
        <f>VLOOKUP($A134,'Liste-2niveaux'!$A$4:$AE$141,21,1)</f>
        <v>#NUM!</v>
      </c>
      <c r="L134" s="123" t="e">
        <f>VLOOKUP($A134,'Liste-2niveaux'!$A$4:$AE$141,24,1)</f>
        <v>#NUM!</v>
      </c>
      <c r="M134" s="123"/>
      <c r="N134" s="123" t="e">
        <f>VLOOKUP($A134,'Liste-2niveaux'!$A$4:$AE$141,27,1)</f>
        <v>#NUM!</v>
      </c>
      <c r="O134" s="123" t="e">
        <f>VLOOKUP($A134,'Liste-2niveaux'!$A$4:$AE$141,30,1)</f>
        <v>#NUM!</v>
      </c>
      <c r="P134" s="122" t="e">
        <f t="shared" si="1"/>
        <v>#NUM!</v>
      </c>
    </row>
    <row r="135" spans="1:16" ht="16.2" customHeight="1" x14ac:dyDescent="0.3">
      <c r="A135" s="182" t="e">
        <f>'EDT-2niveaux'!M135</f>
        <v>#NUM!</v>
      </c>
      <c r="B135" s="123" t="e">
        <f>VLOOKUP($A135,'Liste-2niveaux'!$A$4:$AE$141,3,1)</f>
        <v>#NUM!</v>
      </c>
      <c r="C135" s="123" t="e">
        <f>VLOOKUP($A135,'Liste-2niveaux'!$A$4:$AE$141,6,1)</f>
        <v>#NUM!</v>
      </c>
      <c r="D135" s="123"/>
      <c r="E135" s="123" t="e">
        <f>VLOOKUP($A135,'Liste-2niveaux'!$A$4:$AE$141,9,1)</f>
        <v>#NUM!</v>
      </c>
      <c r="F135" s="123" t="e">
        <f>VLOOKUP($A135,'Liste-2niveaux'!$A$4:$AE$141,12,1)</f>
        <v>#NUM!</v>
      </c>
      <c r="G135" s="123"/>
      <c r="H135" s="123" t="e">
        <f>VLOOKUP($A135,'Liste-2niveaux'!$A$4:$AE$141,15,1)</f>
        <v>#NUM!</v>
      </c>
      <c r="I135" s="123" t="e">
        <f>VLOOKUP($A135,'Liste-2niveaux'!$A$4:$AE$141,18,1)</f>
        <v>#NUM!</v>
      </c>
      <c r="J135" s="123"/>
      <c r="K135" s="123" t="e">
        <f>VLOOKUP($A135,'Liste-2niveaux'!$A$4:$AE$141,21,1)</f>
        <v>#NUM!</v>
      </c>
      <c r="L135" s="123" t="e">
        <f>VLOOKUP($A135,'Liste-2niveaux'!$A$4:$AE$141,24,1)</f>
        <v>#NUM!</v>
      </c>
      <c r="M135" s="123"/>
      <c r="N135" s="123" t="e">
        <f>VLOOKUP($A135,'Liste-2niveaux'!$A$4:$AE$141,27,1)</f>
        <v>#NUM!</v>
      </c>
      <c r="O135" s="123" t="e">
        <f>VLOOKUP($A135,'Liste-2niveaux'!$A$4:$AE$141,30,1)</f>
        <v>#NUM!</v>
      </c>
      <c r="P135" s="122" t="e">
        <f t="shared" si="1"/>
        <v>#NUM!</v>
      </c>
    </row>
    <row r="136" spans="1:16" ht="16.2" customHeight="1" x14ac:dyDescent="0.3">
      <c r="A136" s="182" t="e">
        <f>'EDT-2niveaux'!M136</f>
        <v>#NUM!</v>
      </c>
      <c r="B136" s="123" t="e">
        <f>VLOOKUP($A136,'Liste-2niveaux'!$A$4:$AE$141,3,1)</f>
        <v>#NUM!</v>
      </c>
      <c r="C136" s="123" t="e">
        <f>VLOOKUP($A136,'Liste-2niveaux'!$A$4:$AE$141,6,1)</f>
        <v>#NUM!</v>
      </c>
      <c r="D136" s="123"/>
      <c r="E136" s="123" t="e">
        <f>VLOOKUP($A136,'Liste-2niveaux'!$A$4:$AE$141,9,1)</f>
        <v>#NUM!</v>
      </c>
      <c r="F136" s="123" t="e">
        <f>VLOOKUP($A136,'Liste-2niveaux'!$A$4:$AE$141,12,1)</f>
        <v>#NUM!</v>
      </c>
      <c r="G136" s="123"/>
      <c r="H136" s="123" t="e">
        <f>VLOOKUP($A136,'Liste-2niveaux'!$A$4:$AE$141,15,1)</f>
        <v>#NUM!</v>
      </c>
      <c r="I136" s="123" t="e">
        <f>VLOOKUP($A136,'Liste-2niveaux'!$A$4:$AE$141,18,1)</f>
        <v>#NUM!</v>
      </c>
      <c r="J136" s="123"/>
      <c r="K136" s="123" t="e">
        <f>VLOOKUP($A136,'Liste-2niveaux'!$A$4:$AE$141,21,1)</f>
        <v>#NUM!</v>
      </c>
      <c r="L136" s="123" t="e">
        <f>VLOOKUP($A136,'Liste-2niveaux'!$A$4:$AE$141,24,1)</f>
        <v>#NUM!</v>
      </c>
      <c r="M136" s="123"/>
      <c r="N136" s="123" t="e">
        <f>VLOOKUP($A136,'Liste-2niveaux'!$A$4:$AE$141,27,1)</f>
        <v>#NUM!</v>
      </c>
      <c r="O136" s="123" t="e">
        <f>VLOOKUP($A136,'Liste-2niveaux'!$A$4:$AE$141,30,1)</f>
        <v>#NUM!</v>
      </c>
      <c r="P136" s="122" t="e">
        <f t="shared" si="1"/>
        <v>#NUM!</v>
      </c>
    </row>
    <row r="137" spans="1:16" ht="16.2" customHeight="1" x14ac:dyDescent="0.3">
      <c r="A137" s="182" t="e">
        <f>'EDT-2niveaux'!M137</f>
        <v>#NUM!</v>
      </c>
      <c r="B137" s="123" t="e">
        <f>VLOOKUP($A137,'Liste-2niveaux'!$A$4:$AE$141,3,1)</f>
        <v>#NUM!</v>
      </c>
      <c r="C137" s="123" t="e">
        <f>VLOOKUP($A137,'Liste-2niveaux'!$A$4:$AE$141,6,1)</f>
        <v>#NUM!</v>
      </c>
      <c r="D137" s="123"/>
      <c r="E137" s="123" t="e">
        <f>VLOOKUP($A137,'Liste-2niveaux'!$A$4:$AE$141,9,1)</f>
        <v>#NUM!</v>
      </c>
      <c r="F137" s="123" t="e">
        <f>VLOOKUP($A137,'Liste-2niveaux'!$A$4:$AE$141,12,1)</f>
        <v>#NUM!</v>
      </c>
      <c r="G137" s="123"/>
      <c r="H137" s="123" t="e">
        <f>VLOOKUP($A137,'Liste-2niveaux'!$A$4:$AE$141,15,1)</f>
        <v>#NUM!</v>
      </c>
      <c r="I137" s="123" t="e">
        <f>VLOOKUP($A137,'Liste-2niveaux'!$A$4:$AE$141,18,1)</f>
        <v>#NUM!</v>
      </c>
      <c r="J137" s="123"/>
      <c r="K137" s="123" t="e">
        <f>VLOOKUP($A137,'Liste-2niveaux'!$A$4:$AE$141,21,1)</f>
        <v>#NUM!</v>
      </c>
      <c r="L137" s="123" t="e">
        <f>VLOOKUP($A137,'Liste-2niveaux'!$A$4:$AE$141,24,1)</f>
        <v>#NUM!</v>
      </c>
      <c r="M137" s="123"/>
      <c r="N137" s="123" t="e">
        <f>VLOOKUP($A137,'Liste-2niveaux'!$A$4:$AE$141,27,1)</f>
        <v>#NUM!</v>
      </c>
      <c r="O137" s="123" t="e">
        <f>VLOOKUP($A137,'Liste-2niveaux'!$A$4:$AE$141,30,1)</f>
        <v>#NUM!</v>
      </c>
      <c r="P137" s="122" t="e">
        <f t="shared" ref="P137:P149" si="2">IF(AND(B137=B136,E137=E136,H137=H136,K137=K136,N137=N136,C137=C136,F137=F136,I137=I136,L137=L136,O137=O136),"",A137)</f>
        <v>#NUM!</v>
      </c>
    </row>
    <row r="138" spans="1:16" ht="16.2" customHeight="1" x14ac:dyDescent="0.3">
      <c r="A138" s="182" t="e">
        <f>'EDT-2niveaux'!M138</f>
        <v>#NUM!</v>
      </c>
      <c r="B138" s="123" t="e">
        <f>VLOOKUP($A138,'Liste-2niveaux'!$A$4:$AE$141,3,1)</f>
        <v>#NUM!</v>
      </c>
      <c r="C138" s="123" t="e">
        <f>VLOOKUP($A138,'Liste-2niveaux'!$A$4:$AE$141,6,1)</f>
        <v>#NUM!</v>
      </c>
      <c r="D138" s="123"/>
      <c r="E138" s="123" t="e">
        <f>VLOOKUP($A138,'Liste-2niveaux'!$A$4:$AE$141,9,1)</f>
        <v>#NUM!</v>
      </c>
      <c r="F138" s="123" t="e">
        <f>VLOOKUP($A138,'Liste-2niveaux'!$A$4:$AE$141,12,1)</f>
        <v>#NUM!</v>
      </c>
      <c r="G138" s="123"/>
      <c r="H138" s="123" t="e">
        <f>VLOOKUP($A138,'Liste-2niveaux'!$A$4:$AE$141,15,1)</f>
        <v>#NUM!</v>
      </c>
      <c r="I138" s="123" t="e">
        <f>VLOOKUP($A138,'Liste-2niveaux'!$A$4:$AE$141,18,1)</f>
        <v>#NUM!</v>
      </c>
      <c r="J138" s="123"/>
      <c r="K138" s="123" t="e">
        <f>VLOOKUP($A138,'Liste-2niveaux'!$A$4:$AE$141,21,1)</f>
        <v>#NUM!</v>
      </c>
      <c r="L138" s="123" t="e">
        <f>VLOOKUP($A138,'Liste-2niveaux'!$A$4:$AE$141,24,1)</f>
        <v>#NUM!</v>
      </c>
      <c r="M138" s="123"/>
      <c r="N138" s="123" t="e">
        <f>VLOOKUP($A138,'Liste-2niveaux'!$A$4:$AE$141,27,1)</f>
        <v>#NUM!</v>
      </c>
      <c r="O138" s="123" t="e">
        <f>VLOOKUP($A138,'Liste-2niveaux'!$A$4:$AE$141,30,1)</f>
        <v>#NUM!</v>
      </c>
      <c r="P138" s="122" t="e">
        <f t="shared" si="2"/>
        <v>#NUM!</v>
      </c>
    </row>
    <row r="139" spans="1:16" ht="16.2" customHeight="1" x14ac:dyDescent="0.3">
      <c r="A139" s="182" t="e">
        <f>'EDT-2niveaux'!M139</f>
        <v>#NUM!</v>
      </c>
      <c r="B139" s="123" t="e">
        <f>VLOOKUP($A139,'Liste-2niveaux'!$A$4:$AE$141,3,1)</f>
        <v>#NUM!</v>
      </c>
      <c r="C139" s="123" t="e">
        <f>VLOOKUP($A139,'Liste-2niveaux'!$A$4:$AE$141,6,1)</f>
        <v>#NUM!</v>
      </c>
      <c r="D139" s="123"/>
      <c r="E139" s="123" t="e">
        <f>VLOOKUP($A139,'Liste-2niveaux'!$A$4:$AE$141,9,1)</f>
        <v>#NUM!</v>
      </c>
      <c r="F139" s="123" t="e">
        <f>VLOOKUP($A139,'Liste-2niveaux'!$A$4:$AE$141,12,1)</f>
        <v>#NUM!</v>
      </c>
      <c r="G139" s="123"/>
      <c r="H139" s="123" t="e">
        <f>VLOOKUP($A139,'Liste-2niveaux'!$A$4:$AE$141,15,1)</f>
        <v>#NUM!</v>
      </c>
      <c r="I139" s="123" t="e">
        <f>VLOOKUP($A139,'Liste-2niveaux'!$A$4:$AE$141,18,1)</f>
        <v>#NUM!</v>
      </c>
      <c r="J139" s="123"/>
      <c r="K139" s="123" t="e">
        <f>VLOOKUP($A139,'Liste-2niveaux'!$A$4:$AE$141,21,1)</f>
        <v>#NUM!</v>
      </c>
      <c r="L139" s="123" t="e">
        <f>VLOOKUP($A139,'Liste-2niveaux'!$A$4:$AE$141,24,1)</f>
        <v>#NUM!</v>
      </c>
      <c r="M139" s="123"/>
      <c r="N139" s="123" t="e">
        <f>VLOOKUP($A139,'Liste-2niveaux'!$A$4:$AE$141,27,1)</f>
        <v>#NUM!</v>
      </c>
      <c r="O139" s="123" t="e">
        <f>VLOOKUP($A139,'Liste-2niveaux'!$A$4:$AE$141,30,1)</f>
        <v>#NUM!</v>
      </c>
      <c r="P139" s="122" t="e">
        <f t="shared" si="2"/>
        <v>#NUM!</v>
      </c>
    </row>
    <row r="140" spans="1:16" ht="16.2" customHeight="1" x14ac:dyDescent="0.3">
      <c r="A140" s="182" t="e">
        <f>'EDT-2niveaux'!M140</f>
        <v>#NUM!</v>
      </c>
      <c r="B140" s="123" t="e">
        <f>VLOOKUP($A140,'Liste-2niveaux'!$A$4:$AE$141,3,1)</f>
        <v>#NUM!</v>
      </c>
      <c r="C140" s="123" t="e">
        <f>VLOOKUP($A140,'Liste-2niveaux'!$A$4:$AE$141,6,1)</f>
        <v>#NUM!</v>
      </c>
      <c r="D140" s="123"/>
      <c r="E140" s="123" t="e">
        <f>VLOOKUP($A140,'Liste-2niveaux'!$A$4:$AE$141,9,1)</f>
        <v>#NUM!</v>
      </c>
      <c r="F140" s="123" t="e">
        <f>VLOOKUP($A140,'Liste-2niveaux'!$A$4:$AE$141,12,1)</f>
        <v>#NUM!</v>
      </c>
      <c r="G140" s="123"/>
      <c r="H140" s="123" t="e">
        <f>VLOOKUP($A140,'Liste-2niveaux'!$A$4:$AE$141,15,1)</f>
        <v>#NUM!</v>
      </c>
      <c r="I140" s="123" t="e">
        <f>VLOOKUP($A140,'Liste-2niveaux'!$A$4:$AE$141,18,1)</f>
        <v>#NUM!</v>
      </c>
      <c r="J140" s="123"/>
      <c r="K140" s="123" t="e">
        <f>VLOOKUP($A140,'Liste-2niveaux'!$A$4:$AE$141,21,1)</f>
        <v>#NUM!</v>
      </c>
      <c r="L140" s="123" t="e">
        <f>VLOOKUP($A140,'Liste-2niveaux'!$A$4:$AE$141,24,1)</f>
        <v>#NUM!</v>
      </c>
      <c r="M140" s="123"/>
      <c r="N140" s="123" t="e">
        <f>VLOOKUP($A140,'Liste-2niveaux'!$A$4:$AE$141,27,1)</f>
        <v>#NUM!</v>
      </c>
      <c r="O140" s="123" t="e">
        <f>VLOOKUP($A140,'Liste-2niveaux'!$A$4:$AE$141,30,1)</f>
        <v>#NUM!</v>
      </c>
      <c r="P140" s="122" t="e">
        <f t="shared" si="2"/>
        <v>#NUM!</v>
      </c>
    </row>
    <row r="141" spans="1:16" ht="16.2" customHeight="1" x14ac:dyDescent="0.3">
      <c r="A141" s="182" t="e">
        <f>'EDT-2niveaux'!M141</f>
        <v>#NUM!</v>
      </c>
      <c r="B141" s="123" t="e">
        <f>VLOOKUP($A141,'Liste-2niveaux'!$A$4:$AE$141,3,1)</f>
        <v>#NUM!</v>
      </c>
      <c r="C141" s="123" t="e">
        <f>VLOOKUP($A141,'Liste-2niveaux'!$A$4:$AE$141,6,1)</f>
        <v>#NUM!</v>
      </c>
      <c r="D141" s="123"/>
      <c r="E141" s="123" t="e">
        <f>VLOOKUP($A141,'Liste-2niveaux'!$A$4:$AE$141,9,1)</f>
        <v>#NUM!</v>
      </c>
      <c r="F141" s="123" t="e">
        <f>VLOOKUP($A141,'Liste-2niveaux'!$A$4:$AE$141,12,1)</f>
        <v>#NUM!</v>
      </c>
      <c r="G141" s="123"/>
      <c r="H141" s="123" t="e">
        <f>VLOOKUP($A141,'Liste-2niveaux'!$A$4:$AE$141,15,1)</f>
        <v>#NUM!</v>
      </c>
      <c r="I141" s="123" t="e">
        <f>VLOOKUP($A141,'Liste-2niveaux'!$A$4:$AE$141,18,1)</f>
        <v>#NUM!</v>
      </c>
      <c r="J141" s="123"/>
      <c r="K141" s="123" t="e">
        <f>VLOOKUP($A141,'Liste-2niveaux'!$A$4:$AE$141,21,1)</f>
        <v>#NUM!</v>
      </c>
      <c r="L141" s="123" t="e">
        <f>VLOOKUP($A141,'Liste-2niveaux'!$A$4:$AE$141,24,1)</f>
        <v>#NUM!</v>
      </c>
      <c r="M141" s="123"/>
      <c r="N141" s="123" t="e">
        <f>VLOOKUP($A141,'Liste-2niveaux'!$A$4:$AE$141,27,1)</f>
        <v>#NUM!</v>
      </c>
      <c r="O141" s="123" t="e">
        <f>VLOOKUP($A141,'Liste-2niveaux'!$A$4:$AE$141,30,1)</f>
        <v>#NUM!</v>
      </c>
      <c r="P141" s="122" t="e">
        <f t="shared" si="2"/>
        <v>#NUM!</v>
      </c>
    </row>
    <row r="142" spans="1:16" ht="16.2" customHeight="1" x14ac:dyDescent="0.3">
      <c r="A142" s="182" t="e">
        <f>'EDT-2niveaux'!M142</f>
        <v>#NUM!</v>
      </c>
      <c r="B142" s="123" t="e">
        <f>VLOOKUP($A142,'Liste-2niveaux'!$A$4:$AE$141,3,1)</f>
        <v>#NUM!</v>
      </c>
      <c r="C142" s="123" t="e">
        <f>VLOOKUP($A142,'Liste-2niveaux'!$A$4:$AE$141,6,1)</f>
        <v>#NUM!</v>
      </c>
      <c r="D142" s="123"/>
      <c r="E142" s="123" t="e">
        <f>VLOOKUP($A142,'Liste-2niveaux'!$A$4:$AE$141,9,1)</f>
        <v>#NUM!</v>
      </c>
      <c r="F142" s="123" t="e">
        <f>VLOOKUP($A142,'Liste-2niveaux'!$A$4:$AE$141,12,1)</f>
        <v>#NUM!</v>
      </c>
      <c r="G142" s="123"/>
      <c r="H142" s="123" t="e">
        <f>VLOOKUP($A142,'Liste-2niveaux'!$A$4:$AE$141,15,1)</f>
        <v>#NUM!</v>
      </c>
      <c r="I142" s="123" t="e">
        <f>VLOOKUP($A142,'Liste-2niveaux'!$A$4:$AE$141,18,1)</f>
        <v>#NUM!</v>
      </c>
      <c r="J142" s="123"/>
      <c r="K142" s="123" t="e">
        <f>VLOOKUP($A142,'Liste-2niveaux'!$A$4:$AE$141,21,1)</f>
        <v>#NUM!</v>
      </c>
      <c r="L142" s="123" t="e">
        <f>VLOOKUP($A142,'Liste-2niveaux'!$A$4:$AE$141,24,1)</f>
        <v>#NUM!</v>
      </c>
      <c r="M142" s="123"/>
      <c r="N142" s="123" t="e">
        <f>VLOOKUP($A142,'Liste-2niveaux'!$A$4:$AE$141,27,1)</f>
        <v>#NUM!</v>
      </c>
      <c r="O142" s="123" t="e">
        <f>VLOOKUP($A142,'Liste-2niveaux'!$A$4:$AE$141,30,1)</f>
        <v>#NUM!</v>
      </c>
      <c r="P142" s="122" t="e">
        <f t="shared" si="2"/>
        <v>#NUM!</v>
      </c>
    </row>
    <row r="143" spans="1:16" ht="16.2" customHeight="1" x14ac:dyDescent="0.3">
      <c r="A143" s="182" t="e">
        <f>'EDT-2niveaux'!M143</f>
        <v>#NUM!</v>
      </c>
      <c r="B143" s="123" t="e">
        <f>VLOOKUP($A143,'Liste-2niveaux'!$A$4:$AE$141,3,1)</f>
        <v>#NUM!</v>
      </c>
      <c r="C143" s="123" t="e">
        <f>VLOOKUP($A143,'Liste-2niveaux'!$A$4:$AE$141,6,1)</f>
        <v>#NUM!</v>
      </c>
      <c r="D143" s="123"/>
      <c r="E143" s="123" t="e">
        <f>VLOOKUP($A143,'Liste-2niveaux'!$A$4:$AE$141,9,1)</f>
        <v>#NUM!</v>
      </c>
      <c r="F143" s="123" t="e">
        <f>VLOOKUP($A143,'Liste-2niveaux'!$A$4:$AE$141,12,1)</f>
        <v>#NUM!</v>
      </c>
      <c r="G143" s="123"/>
      <c r="H143" s="123" t="e">
        <f>VLOOKUP($A143,'Liste-2niveaux'!$A$4:$AE$141,15,1)</f>
        <v>#NUM!</v>
      </c>
      <c r="I143" s="123" t="e">
        <f>VLOOKUP($A143,'Liste-2niveaux'!$A$4:$AE$141,18,1)</f>
        <v>#NUM!</v>
      </c>
      <c r="J143" s="123"/>
      <c r="K143" s="123" t="e">
        <f>VLOOKUP($A143,'Liste-2niveaux'!$A$4:$AE$141,21,1)</f>
        <v>#NUM!</v>
      </c>
      <c r="L143" s="123" t="e">
        <f>VLOOKUP($A143,'Liste-2niveaux'!$A$4:$AE$141,24,1)</f>
        <v>#NUM!</v>
      </c>
      <c r="M143" s="123"/>
      <c r="N143" s="123" t="e">
        <f>VLOOKUP($A143,'Liste-2niveaux'!$A$4:$AE$141,27,1)</f>
        <v>#NUM!</v>
      </c>
      <c r="O143" s="123" t="e">
        <f>VLOOKUP($A143,'Liste-2niveaux'!$A$4:$AE$141,30,1)</f>
        <v>#NUM!</v>
      </c>
      <c r="P143" s="122" t="e">
        <f t="shared" si="2"/>
        <v>#NUM!</v>
      </c>
    </row>
    <row r="144" spans="1:16" ht="16.2" customHeight="1" x14ac:dyDescent="0.3">
      <c r="A144" s="182" t="e">
        <f>'EDT-2niveaux'!M144</f>
        <v>#NUM!</v>
      </c>
      <c r="B144" s="123" t="e">
        <f>VLOOKUP($A144,'Liste-2niveaux'!$A$4:$AE$141,3,1)</f>
        <v>#NUM!</v>
      </c>
      <c r="C144" s="123" t="e">
        <f>VLOOKUP($A144,'Liste-2niveaux'!$A$4:$AE$141,6,1)</f>
        <v>#NUM!</v>
      </c>
      <c r="D144" s="123"/>
      <c r="E144" s="123" t="e">
        <f>VLOOKUP($A144,'Liste-2niveaux'!$A$4:$AE$141,9,1)</f>
        <v>#NUM!</v>
      </c>
      <c r="F144" s="123" t="e">
        <f>VLOOKUP($A144,'Liste-2niveaux'!$A$4:$AE$141,12,1)</f>
        <v>#NUM!</v>
      </c>
      <c r="G144" s="123"/>
      <c r="H144" s="123" t="e">
        <f>VLOOKUP($A144,'Liste-2niveaux'!$A$4:$AE$141,15,1)</f>
        <v>#NUM!</v>
      </c>
      <c r="I144" s="123" t="e">
        <f>VLOOKUP($A144,'Liste-2niveaux'!$A$4:$AE$141,18,1)</f>
        <v>#NUM!</v>
      </c>
      <c r="J144" s="123"/>
      <c r="K144" s="123" t="e">
        <f>VLOOKUP($A144,'Liste-2niveaux'!$A$4:$AE$141,21,1)</f>
        <v>#NUM!</v>
      </c>
      <c r="L144" s="123" t="e">
        <f>VLOOKUP($A144,'Liste-2niveaux'!$A$4:$AE$141,24,1)</f>
        <v>#NUM!</v>
      </c>
      <c r="M144" s="123"/>
      <c r="N144" s="123" t="e">
        <f>VLOOKUP($A144,'Liste-2niveaux'!$A$4:$AE$141,27,1)</f>
        <v>#NUM!</v>
      </c>
      <c r="O144" s="123" t="e">
        <f>VLOOKUP($A144,'Liste-2niveaux'!$A$4:$AE$141,30,1)</f>
        <v>#NUM!</v>
      </c>
      <c r="P144" s="122" t="e">
        <f t="shared" si="2"/>
        <v>#NUM!</v>
      </c>
    </row>
    <row r="145" spans="1:18" s="14" customFormat="1" ht="16.2" customHeight="1" x14ac:dyDescent="0.3">
      <c r="A145" s="182" t="e">
        <f>'EDT-2niveaux'!M145</f>
        <v>#NUM!</v>
      </c>
      <c r="B145" s="123" t="e">
        <f>VLOOKUP($A145,'Liste-2niveaux'!$A$4:$AE$141,3,1)</f>
        <v>#NUM!</v>
      </c>
      <c r="C145" s="123" t="e">
        <f>VLOOKUP($A145,'Liste-2niveaux'!$A$4:$AE$141,6,1)</f>
        <v>#NUM!</v>
      </c>
      <c r="D145" s="123"/>
      <c r="E145" s="123" t="e">
        <f>VLOOKUP($A145,'Liste-2niveaux'!$A$4:$AE$141,9,1)</f>
        <v>#NUM!</v>
      </c>
      <c r="F145" s="123" t="e">
        <f>VLOOKUP($A145,'Liste-2niveaux'!$A$4:$AE$141,12,1)</f>
        <v>#NUM!</v>
      </c>
      <c r="G145" s="123"/>
      <c r="H145" s="123" t="e">
        <f>VLOOKUP($A145,'Liste-2niveaux'!$A$4:$AE$141,15,1)</f>
        <v>#NUM!</v>
      </c>
      <c r="I145" s="123" t="e">
        <f>VLOOKUP($A145,'Liste-2niveaux'!$A$4:$AE$141,18,1)</f>
        <v>#NUM!</v>
      </c>
      <c r="J145" s="123"/>
      <c r="K145" s="123" t="e">
        <f>VLOOKUP($A145,'Liste-2niveaux'!$A$4:$AE$141,21,1)</f>
        <v>#NUM!</v>
      </c>
      <c r="L145" s="123" t="e">
        <f>VLOOKUP($A145,'Liste-2niveaux'!$A$4:$AE$141,24,1)</f>
        <v>#NUM!</v>
      </c>
      <c r="M145" s="123"/>
      <c r="N145" s="123" t="e">
        <f>VLOOKUP($A145,'Liste-2niveaux'!$A$4:$AE$141,27,1)</f>
        <v>#NUM!</v>
      </c>
      <c r="O145" s="123" t="e">
        <f>VLOOKUP($A145,'Liste-2niveaux'!$A$4:$AE$141,30,1)</f>
        <v>#NUM!</v>
      </c>
      <c r="P145" s="122" t="e">
        <f t="shared" si="2"/>
        <v>#NUM!</v>
      </c>
      <c r="Q145"/>
      <c r="R145"/>
    </row>
    <row r="146" spans="1:18" s="14" customFormat="1" ht="16.2" customHeight="1" x14ac:dyDescent="0.3">
      <c r="A146" s="182" t="e">
        <f>'EDT-2niveaux'!M146</f>
        <v>#NUM!</v>
      </c>
      <c r="B146" s="123" t="e">
        <f>VLOOKUP($A146,'Liste-2niveaux'!$A$4:$AE$141,3,1)</f>
        <v>#NUM!</v>
      </c>
      <c r="C146" s="123" t="e">
        <f>VLOOKUP($A146,'Liste-2niveaux'!$A$4:$AE$141,6,1)</f>
        <v>#NUM!</v>
      </c>
      <c r="D146" s="123"/>
      <c r="E146" s="123" t="e">
        <f>VLOOKUP($A146,'Liste-2niveaux'!$A$4:$AE$141,9,1)</f>
        <v>#NUM!</v>
      </c>
      <c r="F146" s="123" t="e">
        <f>VLOOKUP($A146,'Liste-2niveaux'!$A$4:$AE$141,12,1)</f>
        <v>#NUM!</v>
      </c>
      <c r="G146" s="123"/>
      <c r="H146" s="123" t="e">
        <f>VLOOKUP($A146,'Liste-2niveaux'!$A$4:$AE$141,15,1)</f>
        <v>#NUM!</v>
      </c>
      <c r="I146" s="123" t="e">
        <f>VLOOKUP($A146,'Liste-2niveaux'!$A$4:$AE$141,18,1)</f>
        <v>#NUM!</v>
      </c>
      <c r="J146" s="123"/>
      <c r="K146" s="123" t="e">
        <f>VLOOKUP($A146,'Liste-2niveaux'!$A$4:$AE$141,21,1)</f>
        <v>#NUM!</v>
      </c>
      <c r="L146" s="123" t="e">
        <f>VLOOKUP($A146,'Liste-2niveaux'!$A$4:$AE$141,24,1)</f>
        <v>#NUM!</v>
      </c>
      <c r="M146" s="123"/>
      <c r="N146" s="123" t="e">
        <f>VLOOKUP($A146,'Liste-2niveaux'!$A$4:$AE$141,27,1)</f>
        <v>#NUM!</v>
      </c>
      <c r="O146" s="123" t="e">
        <f>VLOOKUP($A146,'Liste-2niveaux'!$A$4:$AE$141,30,1)</f>
        <v>#NUM!</v>
      </c>
      <c r="P146" s="122" t="e">
        <f t="shared" si="2"/>
        <v>#NUM!</v>
      </c>
      <c r="Q146"/>
      <c r="R146"/>
    </row>
    <row r="147" spans="1:18" ht="16.2" customHeight="1" x14ac:dyDescent="0.3">
      <c r="B147" s="123" t="str">
        <f>VLOOKUP($A147,'Liste-2niveaux'!$A$4:$AE$141,3,1)</f>
        <v/>
      </c>
      <c r="C147" s="123" t="str">
        <f>VLOOKUP($A147,'Liste-2niveaux'!$A$4:$AE$141,6,1)</f>
        <v/>
      </c>
      <c r="D147" s="123"/>
      <c r="E147" s="123" t="str">
        <f>VLOOKUP($A147,'Liste-2niveaux'!$A$4:$AE$141,9,1)</f>
        <v/>
      </c>
      <c r="F147" s="123" t="str">
        <f>VLOOKUP($A147,'Liste-2niveaux'!$A$4:$AE$141,12,1)</f>
        <v/>
      </c>
      <c r="G147" s="123"/>
      <c r="H147" s="123" t="str">
        <f>VLOOKUP($A147,'Liste-2niveaux'!$A$4:$AE$141,15,1)</f>
        <v/>
      </c>
      <c r="I147" s="123" t="str">
        <f>VLOOKUP($A147,'Liste-2niveaux'!$A$4:$AE$141,18,1)</f>
        <v/>
      </c>
      <c r="J147" s="123"/>
      <c r="K147" s="123" t="str">
        <f>VLOOKUP($A147,'Liste-2niveaux'!$A$4:$AE$141,21,1)</f>
        <v/>
      </c>
      <c r="L147" s="123" t="str">
        <f>VLOOKUP($A147,'Liste-2niveaux'!$A$4:$AE$141,24,1)</f>
        <v/>
      </c>
      <c r="M147" s="123"/>
      <c r="N147" s="123" t="str">
        <f>VLOOKUP($A147,'Liste-2niveaux'!$A$4:$AE$141,27,1)</f>
        <v/>
      </c>
      <c r="O147" s="123" t="str">
        <f>VLOOKUP($A147,'Liste-2niveaux'!$A$4:$AE$141,30,1)</f>
        <v/>
      </c>
      <c r="P147" s="122" t="e">
        <f t="shared" si="2"/>
        <v>#NUM!</v>
      </c>
    </row>
    <row r="148" spans="1:18" ht="16.2" customHeight="1" x14ac:dyDescent="0.3">
      <c r="B148" s="123" t="str">
        <f>VLOOKUP($A148,'Liste-2niveaux'!$A$4:$AE$141,3,1)</f>
        <v/>
      </c>
      <c r="C148" s="123" t="str">
        <f>VLOOKUP($A148,'Liste-2niveaux'!$A$4:$AE$141,6,1)</f>
        <v/>
      </c>
      <c r="D148" s="123"/>
      <c r="E148" s="123" t="str">
        <f>VLOOKUP($A148,'Liste-2niveaux'!$A$4:$AE$141,9,1)</f>
        <v/>
      </c>
      <c r="F148" s="123" t="str">
        <f>VLOOKUP($A148,'Liste-2niveaux'!$A$4:$AE$141,12,1)</f>
        <v/>
      </c>
      <c r="G148" s="123"/>
      <c r="H148" s="123" t="str">
        <f>VLOOKUP($A148,'Liste-2niveaux'!$A$4:$AE$141,15,1)</f>
        <v/>
      </c>
      <c r="I148" s="123" t="str">
        <f>VLOOKUP($A148,'Liste-2niveaux'!$A$4:$AE$141,18,1)</f>
        <v/>
      </c>
      <c r="J148" s="123"/>
      <c r="K148" s="123" t="str">
        <f>VLOOKUP($A148,'Liste-2niveaux'!$A$4:$AE$141,21,1)</f>
        <v/>
      </c>
      <c r="L148" s="123" t="str">
        <f>VLOOKUP($A148,'Liste-2niveaux'!$A$4:$AE$141,24,1)</f>
        <v/>
      </c>
      <c r="M148" s="123"/>
      <c r="N148" s="123" t="str">
        <f>VLOOKUP($A148,'Liste-2niveaux'!$A$4:$AE$141,27,1)</f>
        <v/>
      </c>
      <c r="O148" s="123" t="str">
        <f>VLOOKUP($A148,'Liste-2niveaux'!$A$4:$AE$141,30,1)</f>
        <v/>
      </c>
      <c r="P148" s="122" t="str">
        <f t="shared" si="2"/>
        <v/>
      </c>
    </row>
    <row r="149" spans="1:18" ht="16.2" customHeight="1" x14ac:dyDescent="0.3">
      <c r="B149" s="123" t="str">
        <f>VLOOKUP($A149,'Liste-2niveaux'!$A$4:$AE$141,3,1)</f>
        <v/>
      </c>
      <c r="C149" s="123" t="str">
        <f>VLOOKUP($A149,'Liste-2niveaux'!$A$4:$AE$141,6,1)</f>
        <v/>
      </c>
      <c r="D149" s="123"/>
      <c r="E149" s="123" t="str">
        <f>VLOOKUP($A149,'Liste-2niveaux'!$A$4:$AE$141,9,1)</f>
        <v/>
      </c>
      <c r="F149" s="123" t="str">
        <f>VLOOKUP($A149,'Liste-2niveaux'!$A$4:$AE$141,12,1)</f>
        <v/>
      </c>
      <c r="G149" s="123"/>
      <c r="H149" s="123" t="str">
        <f>VLOOKUP($A149,'Liste-2niveaux'!$A$4:$AE$141,15,1)</f>
        <v/>
      </c>
      <c r="I149" s="123" t="str">
        <f>VLOOKUP($A149,'Liste-2niveaux'!$A$4:$AE$141,18,1)</f>
        <v/>
      </c>
      <c r="J149" s="123"/>
      <c r="K149" s="123" t="str">
        <f>VLOOKUP($A149,'Liste-2niveaux'!$A$4:$AE$141,21,1)</f>
        <v/>
      </c>
      <c r="L149" s="123" t="str">
        <f>VLOOKUP($A149,'Liste-2niveaux'!$A$4:$AE$141,24,1)</f>
        <v/>
      </c>
      <c r="M149" s="123"/>
      <c r="N149" s="123" t="str">
        <f>VLOOKUP($A149,'Liste-2niveaux'!$A$4:$AE$141,27,1)</f>
        <v/>
      </c>
      <c r="O149" s="123" t="str">
        <f>VLOOKUP($A149,'Liste-2niveaux'!$A$4:$AE$141,30,1)</f>
        <v/>
      </c>
      <c r="P149" s="122" t="str">
        <f t="shared" si="2"/>
        <v/>
      </c>
    </row>
  </sheetData>
  <sheetProtection formatCells="0" formatColumns="0" formatRows="0" insertColumns="0" insertRows="0" insertHyperlinks="0" deleteColumns="0" deleteRows="0"/>
  <mergeCells count="10">
    <mergeCell ref="A1:O3"/>
    <mergeCell ref="E4:L4"/>
    <mergeCell ref="A4:C4"/>
    <mergeCell ref="F5:O5"/>
    <mergeCell ref="B6:C6"/>
    <mergeCell ref="E6:F6"/>
    <mergeCell ref="H6:I6"/>
    <mergeCell ref="K6:L6"/>
    <mergeCell ref="N6:O6"/>
    <mergeCell ref="N4:O4"/>
  </mergeCells>
  <phoneticPr fontId="20" type="noConversion"/>
  <conditionalFormatting sqref="A8:A146">
    <cfRule type="expression" dxfId="167" priority="176">
      <formula>AND(P8="",A8&lt;&gt;"")</formula>
    </cfRule>
  </conditionalFormatting>
  <conditionalFormatting sqref="B9:C9 E9:F9 H9:I9 K9:L9 N9:O9">
    <cfRule type="containsText" dxfId="166" priority="222" operator="containsText" text="arts">
      <formula>NOT(ISERROR(SEARCH("arts",B9)))</formula>
    </cfRule>
    <cfRule type="containsText" dxfId="165" priority="223" operator="containsText" text="musicale">
      <formula>NOT(ISERROR(SEARCH("musicale",B9)))</formula>
    </cfRule>
    <cfRule type="containsText" dxfId="164" priority="224" operator="containsText" text="pause">
      <formula>NOT(ISERROR(SEARCH("pause",B9)))</formula>
    </cfRule>
    <cfRule type="containsText" dxfId="163" priority="225" operator="containsText" text="REC">
      <formula>NOT(ISERROR(SEARCH("REC",B9)))</formula>
    </cfRule>
    <cfRule type="containsText" dxfId="162" priority="226" operator="containsText" text="sportive">
      <formula>NOT(ISERROR(SEARCH("sportive",B9)))</formula>
    </cfRule>
    <cfRule type="containsText" dxfId="161" priority="227" operator="containsText" text="sciences">
      <formula>NOT(ISERROR(SEARCH("sciences",B9)))</formula>
    </cfRule>
    <cfRule type="containsText" dxfId="160" priority="228" operator="containsText" text="langue">
      <formula>NOT(ISERROR(SEARCH("langue",B9)))</formula>
    </cfRule>
    <cfRule type="expression" dxfId="159" priority="229">
      <formula>AND(B9="MATHEMATIQUES",#REF!="MATHEMATIQUES")</formula>
    </cfRule>
    <cfRule type="containsText" dxfId="158" priority="230" operator="containsText" text="MATHEMATIQUES">
      <formula>NOT(ISERROR(SEARCH("MATHEMATIQUES",B9)))</formula>
    </cfRule>
    <cfRule type="expression" dxfId="157" priority="231">
      <formula>AND(B9="FRANCAIS",#REF!="FRANCAIS")</formula>
    </cfRule>
    <cfRule type="containsText" dxfId="156" priority="232" operator="containsText" text="Géométrie">
      <formula>NOT(ISERROR(SEARCH("Géométrie",B9)))</formula>
    </cfRule>
    <cfRule type="expression" dxfId="155" priority="233">
      <formula>AND(#REF!="MATHEMATIQUES"&amp;CHAR(10)&amp;"Géométrie",B9="MATHEMATIQUES"&amp;CHAR(10)&amp;"Géométrie")</formula>
    </cfRule>
    <cfRule type="containsText" dxfId="154" priority="234" operator="containsText" text="FRANCAIS">
      <formula>NOT(ISERROR(SEARCH("FRANCAIS",B9)))</formula>
    </cfRule>
    <cfRule type="expression" dxfId="153" priority="236">
      <formula>AND(#REF!="DECOUV. DU MONDE",B9="DECOUV. DU MONDE")</formula>
    </cfRule>
    <cfRule type="expression" dxfId="152" priority="237">
      <formula>AND(#REF!="FRANCAIS"&amp;CHAR(10)&amp;"Rédaction",B9="FRANCAIS"&amp;CHAR(10)&amp;"Rédaction")</formula>
    </cfRule>
    <cfRule type="expression" dxfId="151" priority="239">
      <formula>AND(B7="Géographie",B8="Géographie")</formula>
    </cfRule>
    <cfRule type="expression" dxfId="150" priority="240">
      <formula>AND(B7="Sciences et technologie",B8="Sciences et technologie")</formula>
    </cfRule>
    <cfRule type="expression" dxfId="149" priority="241">
      <formula>AND(B7="Histoire",B8="Histoire")</formula>
    </cfRule>
    <cfRule type="expression" dxfId="148" priority="242">
      <formula>AND(B7="Arts plastiques et visuels",B8="Arts plastiques et visuels")</formula>
    </cfRule>
    <cfRule type="expression" dxfId="147" priority="243">
      <formula>AND(#REF!="FRANCAIS"&amp;CHAR(10)&amp;"Lecture",B9="FRANCAIS"&amp;CHAR(10)&amp;"Lecture")</formula>
    </cfRule>
    <cfRule type="expression" dxfId="146" priority="244">
      <formula>AND(#REF!="FRANCAIS"&amp;CHAR(10)&amp;"Langage oral",B9="FRANCAIS"&amp;CHAR(10)&amp;"Langage oral")</formula>
    </cfRule>
    <cfRule type="expression" dxfId="145" priority="245">
      <formula>AND(#REF!="MATHEMATIQUES"&amp;CHAR(10)&amp;"Nb et calcul",B9="MATHEMATIQUES"&amp;CHAR(10)&amp;"Nb et calcul")</formula>
    </cfRule>
    <cfRule type="expression" dxfId="144" priority="246">
      <formula>AND(#REF!="MATHEMATIQUES"&amp;CHAR(10)&amp;"grand. et mes.",B9="MATHEMATIQUES"&amp;CHAR(10)&amp;"grand. et mes.")</formula>
    </cfRule>
    <cfRule type="expression" dxfId="143" priority="247">
      <formula>AND(#REF!="MATHEMATIQUES"&amp;CHAR(10)&amp;"Géométrie",B9="MATHEMATIQUES"&amp;CHAR(10)&amp;"Géométrie")</formula>
    </cfRule>
    <cfRule type="expression" dxfId="142" priority="248">
      <formula>AND(#REF!="Educ. phys. et sportive",B9="Educ. phys. et sportive")</formula>
    </cfRule>
    <cfRule type="expression" dxfId="141" priority="249">
      <formula>AND(#REF!="FRANCAIS"&amp;CHAR(10)&amp;"Vocabulaire",B9="FRANCAIS"&amp;CHAR(10)&amp;"Vocabulaire")</formula>
    </cfRule>
    <cfRule type="expression" dxfId="140" priority="251">
      <formula>AND(#REF!="FRANCAIS"&amp;CHAR(10)&amp;"Littérature",B9="FRANCAIS"&amp;CHAR(10)&amp;"Littérature")</formula>
    </cfRule>
    <cfRule type="expression" dxfId="139" priority="252">
      <formula>AND(#REF!="Pause méridienne",B9="Pause méridienne")</formula>
    </cfRule>
    <cfRule type="expression" dxfId="138" priority="253">
      <formula>AND(#REF!="FRANCAIS"&amp;CHAR(10)&amp;"Grammaire",B9="FRANCAIS"&amp;CHAR(10)&amp;"Grammaire")</formula>
    </cfRule>
    <cfRule type="expression" dxfId="137" priority="254">
      <formula>AND(B7="Educ. musicale",B8="Educ. musicale")</formula>
    </cfRule>
    <cfRule type="expression" dxfId="136" priority="255">
      <formula>AND(#REF!="Hist. des arts",B9="Hist. des arts")</formula>
    </cfRule>
    <cfRule type="expression" dxfId="135" priority="256">
      <formula>AND(#REF!="FRANCAIS"&amp;CHAR(10)&amp;"Orthographe",B9="FRANCAIS"&amp;CHAR(10)&amp;"Orthographe")</formula>
    </cfRule>
    <cfRule type="expression" dxfId="134" priority="257">
      <formula>AND(#REF!="MATHEMATIQUES"&amp;CHAR(10)&amp;"Calcul mental",B9="MATHEMATIQUES"&amp;CHAR(10)&amp;"Calcul mental")</formula>
    </cfRule>
    <cfRule type="expression" dxfId="133" priority="258">
      <formula>AND(#REF!="Langue vivante",B9="Langue vivante")</formula>
    </cfRule>
    <cfRule type="containsText" dxfId="132" priority="259" operator="containsText" text="Lect-Ecrit">
      <formula>NOT(ISERROR(SEARCH("Lect-Ecrit",B9)))</formula>
    </cfRule>
  </conditionalFormatting>
  <conditionalFormatting sqref="B8:O159">
    <cfRule type="expression" dxfId="131" priority="40">
      <formula>AND(B7="MATHEMATIQUES"&amp;CHAR(10)&amp;"Espace et Géométrie",B8="MATHEMATIQUES"&amp;CHAR(10)&amp;"Espace et Géométrie")</formula>
    </cfRule>
    <cfRule type="expression" dxfId="130" priority="39">
      <formula>AND(B7="MATHEMATIQUES"&amp;CHAR(10)&amp;"Grand. et mes.",B8="MATHEMATIQUES"&amp;CHAR(10)&amp;"Grand. et mes.")</formula>
    </cfRule>
    <cfRule type="expression" dxfId="129" priority="38">
      <formula>AND(B7="MATHEMATIQUES"&amp;CHAR(10)&amp;"Nombres et calculs",B8="MATHEMATIQUES"&amp;CHAR(10)&amp;"Nombres et calculs")</formula>
    </cfRule>
    <cfRule type="expression" dxfId="128" priority="42">
      <formula>AND(B7="FRANCAIS"&amp;CHAR(10)&amp;"Lexique",B8="FRANCAIS"&amp;CHAR(10)&amp;"Lexique")</formula>
    </cfRule>
    <cfRule type="expression" dxfId="127" priority="41">
      <formula>AND(B7="Educ. phys. et sportive",B8="Educ. phys. et sportive")</formula>
    </cfRule>
    <cfRule type="expression" dxfId="126" priority="1">
      <formula>AND(B7="APC",B8="APC")</formula>
    </cfRule>
    <cfRule type="expression" dxfId="125" priority="37">
      <formula>AND(B7="FRANCAIS"&amp;CHAR(10)&amp;"Langage oral",B8="FRANCAIS"&amp;CHAR(10)&amp;"Langage oral")</formula>
    </cfRule>
    <cfRule type="expression" dxfId="124" priority="36">
      <formula>AND(B7="FRANCAIS"&amp;CHAR(10)&amp;"Lect. et comp.de l'écrit",B8="FRANCAIS"&amp;CHAR(10)&amp;"Lect. et comp.de l'écrit")</formula>
    </cfRule>
    <cfRule type="expression" dxfId="123" priority="35">
      <formula>AND(B7="Arts plastiques et visuels",B8="Arts plastiques et visuels")</formula>
    </cfRule>
    <cfRule type="expression" dxfId="122" priority="34">
      <formula>AND(B7="Histoire",B8="Histoire")</formula>
    </cfRule>
    <cfRule type="expression" dxfId="121" priority="33">
      <formula>AND(B7="Sciences et technologie",B8="Sciences et technologie")</formula>
    </cfRule>
    <cfRule type="expression" dxfId="120" priority="32">
      <formula>AND(B7="Géographie",B8="Géographie")</formula>
    </cfRule>
    <cfRule type="expression" dxfId="119" priority="31">
      <formula>AND(B7="Enseig. mor. et civ.",B8="Enseig. mor. et civ.")</formula>
    </cfRule>
    <cfRule type="expression" dxfId="118" priority="30">
      <formula>AND(B7="FRANCAIS"&amp;CHAR(10)&amp;"Ecriture",B8="FRANCAIS"&amp;CHAR(10)&amp;"Ecriture")</formula>
    </cfRule>
    <cfRule type="expression" dxfId="117" priority="29">
      <formula>AND(B7="Questionner le monde",B8="Questionner le monde")</formula>
    </cfRule>
    <cfRule type="expression" dxfId="116" priority="43">
      <formula>AND(B7="FRANCAIS"&amp;CHAR(10)&amp;"Culture litt. et art.",B8="FRANCAIS"&amp;CHAR(10)&amp;"Culture litt. et art.")</formula>
    </cfRule>
    <cfRule type="expression" dxfId="115" priority="44">
      <formula>AND(B7="FRANCAIS"&amp;CHAR(10)&amp;"Grammaire",B8="FRANCAIS"&amp;CHAR(10)&amp;"Grammaire")</formula>
    </cfRule>
    <cfRule type="expression" dxfId="114" priority="19">
      <formula>AND(B8="MATHEMATIQUES",B7="MATHEMATIQUES")</formula>
    </cfRule>
    <cfRule type="expression" dxfId="113" priority="45">
      <formula>AND(B7="Educ. musicale",B8="Educ. musicale")</formula>
    </cfRule>
    <cfRule type="expression" dxfId="112" priority="46">
      <formula>AND(B7="Hist. des arts",B8="Hist. des arts")</formula>
    </cfRule>
    <cfRule type="expression" dxfId="111" priority="47">
      <formula>AND(B7="FRANCAIS"&amp;CHAR(10)&amp;"Orthographe",B8="FRANCAIS"&amp;CHAR(10)&amp;"Orthographe")</formula>
    </cfRule>
    <cfRule type="expression" dxfId="110" priority="48">
      <formula>AND(B7="MATHEMATIQUES"&amp;CHAR(10)&amp;"Calcul mental",B8="MATHEMATIQUES"&amp;CHAR(10)&amp;"Calcul mental")</formula>
    </cfRule>
    <cfRule type="expression" dxfId="109" priority="49">
      <formula>AND(B7="Langue vivante",B8="Langue vivante")</formula>
    </cfRule>
    <cfRule type="expression" dxfId="108" priority="220">
      <formula>AND(B6="RECREATION",B7="RECREATION")</formula>
    </cfRule>
    <cfRule type="expression" dxfId="107" priority="235">
      <formula>AND(B8="Enseig. mor. et civ.",B7="Enseig. mor. et civ.")</formula>
    </cfRule>
    <cfRule type="containsText" dxfId="106" priority="260" operator="containsText" text="civ.">
      <formula>NOT(ISERROR(SEARCH("civ.",B8)))</formula>
    </cfRule>
    <cfRule type="containsText" dxfId="105" priority="2" operator="containsText" text="Histoire">
      <formula>NOT(ISERROR(SEARCH("Histoire",B8)))</formula>
    </cfRule>
    <cfRule type="containsText" dxfId="104" priority="4" operator="containsText" text="APC">
      <formula>NOT(ISERROR(SEARCH("APC",B8)))</formula>
    </cfRule>
    <cfRule type="expression" dxfId="103" priority="99">
      <formula>AND(B7="MATHEMATIQUES"&amp;CHAR(10)&amp;"Org. et gest. données",B8="MATHEMATIQUES"&amp;CHAR(10)&amp;"Org. et gest. données")</formula>
    </cfRule>
    <cfRule type="containsText" dxfId="102" priority="52" operator="containsText" text="Lect-Ecrit">
      <formula>NOT(ISERROR(SEARCH("Lect-Ecrit",B8)))</formula>
    </cfRule>
    <cfRule type="expression" dxfId="101" priority="28">
      <formula>AND(B7="FRANCAIS"&amp;CHAR(10)&amp;"Lect-Ecrit",B8="FRANCAIS"&amp;CHAR(10)&amp;"Lect-Ecrit")</formula>
    </cfRule>
    <cfRule type="containsText" dxfId="100" priority="27" operator="containsText" text="FRANCAIS">
      <formula>NOT(ISERROR(SEARCH("FRANCAIS",B8)))</formula>
    </cfRule>
    <cfRule type="expression" dxfId="99" priority="25">
      <formula>AND(B7="MATHEMATIQUES"&amp;CHAR(10)&amp;"Géométrie",B8="MATHEMATIQUES"&amp;CHAR(10)&amp;"Géométrie")</formula>
    </cfRule>
    <cfRule type="containsText" dxfId="98" priority="22" operator="containsText" text="Géométrie">
      <formula>NOT(ISERROR(SEARCH("Géométrie",B8)))</formula>
    </cfRule>
    <cfRule type="expression" dxfId="97" priority="21">
      <formula>AND(B8="FRANCAIS",B7="FRANCAIS")</formula>
    </cfRule>
    <cfRule type="containsText" dxfId="96" priority="20" operator="containsText" text="MATHEMATIQUES">
      <formula>NOT(ISERROR(SEARCH("MATHEMATIQUES",B8)))</formula>
    </cfRule>
    <cfRule type="containsText" dxfId="95" priority="18" operator="containsText" text="langue">
      <formula>NOT(ISERROR(SEARCH("langue",B8)))</formula>
    </cfRule>
    <cfRule type="containsText" dxfId="94" priority="17" operator="containsText" text="sciences">
      <formula>NOT(ISERROR(SEARCH("sciences",B8)))</formula>
    </cfRule>
    <cfRule type="containsText" dxfId="93" priority="16" operator="containsText" text="sportive">
      <formula>NOT(ISERROR(SEARCH("sportive",B8)))</formula>
    </cfRule>
    <cfRule type="containsText" dxfId="92" priority="14" operator="containsText" text="REC">
      <formula>NOT(ISERROR(SEARCH("REC",B8)))</formula>
    </cfRule>
    <cfRule type="containsText" dxfId="91" priority="13" operator="containsText" text="pause">
      <formula>NOT(ISERROR(SEARCH("pause",B8)))</formula>
    </cfRule>
    <cfRule type="expression" dxfId="90" priority="12">
      <formula>AND(B7="Pause méridienne",B8="Pause méridienne")</formula>
    </cfRule>
    <cfRule type="containsText" dxfId="89" priority="11" operator="containsText" text="musicale">
      <formula>NOT(ISERROR(SEARCH("musicale",B8)))</formula>
    </cfRule>
    <cfRule type="containsText" dxfId="88" priority="10" operator="containsText" text="arts">
      <formula>NOT(ISERROR(SEARCH("arts",B8)))</formula>
    </cfRule>
    <cfRule type="containsText" dxfId="87" priority="7" operator="containsText" text="litt.">
      <formula>NOT(ISERROR(SEARCH("litt.",B8)))</formula>
    </cfRule>
    <cfRule type="expression" dxfId="86" priority="6">
      <formula>AND(B7="RECREATION",B8="RECREATION")</formula>
    </cfRule>
    <cfRule type="containsText" dxfId="85" priority="5" operator="containsText" text="Questionner">
      <formula>NOT(ISERROR(SEARCH("Questionner",B8)))</formula>
    </cfRule>
    <cfRule type="containsText" dxfId="84" priority="3" operator="containsText" text="Géographie">
      <formula>NOT(ISERROR(SEARCH("Géographie",B8)))</formula>
    </cfRule>
  </conditionalFormatting>
  <pageMargins left="0.2" right="0.2" top="0.2" bottom="0.2" header="0.04" footer="0.0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POUR COMMENCER</vt:lpstr>
      <vt:lpstr>Volumes horaires-2niv</vt:lpstr>
      <vt:lpstr>EDT-2niveaux</vt:lpstr>
      <vt:lpstr>Liste-2niveaux</vt:lpstr>
      <vt:lpstr>EDT2niv-A imprimer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Valben</dc:creator>
  <cp:lastModifiedBy>Valben</cp:lastModifiedBy>
  <cp:lastPrinted>2015-08-26T07:36:11Z</cp:lastPrinted>
  <dcterms:created xsi:type="dcterms:W3CDTF">2014-02-26T12:16:27Z</dcterms:created>
  <dcterms:modified xsi:type="dcterms:W3CDTF">2016-08-13T10:28:06Z</dcterms:modified>
</cp:coreProperties>
</file>